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harts/style2.xml" ContentType="application/vnd.ms-office.chartsty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olors2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4. Boletin Aviación Agricola/2024/"/>
    </mc:Choice>
  </mc:AlternateContent>
  <xr:revisionPtr revIDLastSave="1980" documentId="8_{2EADE9D0-794A-4530-B0ED-F745901B9F27}" xr6:coauthVersionLast="47" xr6:coauthVersionMax="47" xr10:uidLastSave="{149074E9-2203-43F5-BB7B-D9A49C0EB63A}"/>
  <bookViews>
    <workbookView xWindow="-120" yWindow="-120" windowWidth="29040" windowHeight="15840" tabRatio="821" firstSheet="1" activeTab="1" xr2:uid="{00000000-000D-0000-FFFF-FFFF00000000}"/>
  </bookViews>
  <sheets>
    <sheet name="Bd (2)" sheetId="9" state="hidden" r:id="rId1"/>
    <sheet name="Boletin Mensual" sheetId="4" r:id="rId2"/>
    <sheet name="Instructivo y Glosario" sheetId="5" r:id="rId3"/>
    <sheet name="Contenido" sheetId="6" r:id="rId4"/>
    <sheet name="Metadatos" sheetId="10" r:id="rId5"/>
    <sheet name="1. Vuelos-Horas-Hectareas" sheetId="2" r:id="rId6"/>
    <sheet name="2. Tipo de Cultivo" sheetId="3" r:id="rId7"/>
    <sheet name="3. Municipio - Pista" sheetId="7" r:id="rId8"/>
    <sheet name="4. Tipo de Equipo y Empresa" sheetId="8" r:id="rId9"/>
    <sheet name="Basededatos" sheetId="1" state="hidden" r:id="rId10"/>
    <sheet name="Entradas" sheetId="11" state="hidden" r:id="rId11"/>
  </sheets>
  <externalReferences>
    <externalReference r:id="rId12"/>
    <externalReference r:id="rId13"/>
  </externalReferences>
  <definedNames>
    <definedName name="_xlnm._FilterDatabase" localSheetId="9" hidden="1">Basededatos!$A$1:$Z$1</definedName>
    <definedName name="_xlnm._FilterDatabase" localSheetId="0" hidden="1">'Bd (2)'!$A$1:$L$1038</definedName>
    <definedName name="_xlnm.Print_Area" localSheetId="2">'Instructivo y Glosario'!$A$1:$A$52</definedName>
  </definedNames>
  <calcPr calcId="191029"/>
  <pivotCaches>
    <pivotCache cacheId="8" r:id="rId14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77" i="3" l="1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AA211" i="8"/>
  <c r="AA210" i="8"/>
  <c r="AA209" i="8"/>
  <c r="AA208" i="8"/>
  <c r="AA207" i="8"/>
  <c r="AA206" i="8"/>
  <c r="AA205" i="8"/>
  <c r="AA204" i="8"/>
  <c r="AA203" i="8"/>
  <c r="AA202" i="8"/>
  <c r="AA201" i="8"/>
  <c r="AA200" i="8"/>
  <c r="AA199" i="8"/>
  <c r="AA198" i="8"/>
  <c r="AA197" i="8"/>
  <c r="AA196" i="8"/>
  <c r="AA195" i="8"/>
  <c r="AA194" i="8"/>
  <c r="AA193" i="8"/>
  <c r="AA192" i="8"/>
  <c r="AA191" i="8"/>
  <c r="AA190" i="8"/>
  <c r="AA189" i="8"/>
  <c r="AA188" i="8"/>
  <c r="AA187" i="8"/>
  <c r="AA186" i="8"/>
  <c r="AA185" i="8"/>
  <c r="AA184" i="8"/>
  <c r="AA183" i="8"/>
  <c r="AA182" i="8"/>
  <c r="AA181" i="8"/>
  <c r="AA180" i="8"/>
  <c r="AA179" i="8"/>
  <c r="Z212" i="8"/>
  <c r="Z211" i="8"/>
  <c r="Z210" i="8"/>
  <c r="Z209" i="8"/>
  <c r="Z208" i="8"/>
  <c r="Z207" i="8"/>
  <c r="Z206" i="8"/>
  <c r="Z205" i="8"/>
  <c r="Z204" i="8"/>
  <c r="Z203" i="8"/>
  <c r="Z202" i="8"/>
  <c r="Z201" i="8"/>
  <c r="Z200" i="8"/>
  <c r="Z199" i="8"/>
  <c r="Z198" i="8"/>
  <c r="Z197" i="8"/>
  <c r="Z196" i="8"/>
  <c r="Z195" i="8"/>
  <c r="Z194" i="8"/>
  <c r="Z193" i="8"/>
  <c r="Z192" i="8"/>
  <c r="Z191" i="8"/>
  <c r="Z190" i="8"/>
  <c r="Z189" i="8"/>
  <c r="Z188" i="8"/>
  <c r="Z187" i="8"/>
  <c r="Z186" i="8"/>
  <c r="Z185" i="8"/>
  <c r="Z184" i="8"/>
  <c r="Z183" i="8"/>
  <c r="Z182" i="8"/>
  <c r="Z181" i="8"/>
  <c r="Z180" i="8"/>
  <c r="Z179" i="8"/>
  <c r="AA172" i="8"/>
  <c r="AA171" i="8"/>
  <c r="AA170" i="8"/>
  <c r="AA169" i="8"/>
  <c r="AA168" i="8"/>
  <c r="AA167" i="8"/>
  <c r="AA166" i="8"/>
  <c r="AA165" i="8"/>
  <c r="AA164" i="8"/>
  <c r="AA163" i="8"/>
  <c r="AA162" i="8"/>
  <c r="AA161" i="8"/>
  <c r="AA160" i="8"/>
  <c r="AA159" i="8"/>
  <c r="AA158" i="8"/>
  <c r="AA157" i="8"/>
  <c r="AA156" i="8"/>
  <c r="AA155" i="8"/>
  <c r="AA154" i="8"/>
  <c r="AA153" i="8"/>
  <c r="AA152" i="8"/>
  <c r="AA151" i="8"/>
  <c r="AA150" i="8"/>
  <c r="AA149" i="8"/>
  <c r="AA148" i="8"/>
  <c r="AA147" i="8"/>
  <c r="AA146" i="8"/>
  <c r="AA145" i="8"/>
  <c r="AA144" i="8"/>
  <c r="AA143" i="8"/>
  <c r="AA142" i="8"/>
  <c r="AA141" i="8"/>
  <c r="AA140" i="8"/>
  <c r="Z172" i="8"/>
  <c r="Z171" i="8"/>
  <c r="Z170" i="8"/>
  <c r="Z169" i="8"/>
  <c r="Z168" i="8"/>
  <c r="Z167" i="8"/>
  <c r="Z166" i="8"/>
  <c r="Z165" i="8"/>
  <c r="Z164" i="8"/>
  <c r="Z163" i="8"/>
  <c r="Z162" i="8"/>
  <c r="Z161" i="8"/>
  <c r="Z160" i="8"/>
  <c r="Z159" i="8"/>
  <c r="Z158" i="8"/>
  <c r="Z157" i="8"/>
  <c r="Z156" i="8"/>
  <c r="Z155" i="8"/>
  <c r="Z154" i="8"/>
  <c r="Z153" i="8"/>
  <c r="Z152" i="8"/>
  <c r="Z151" i="8"/>
  <c r="Z150" i="8"/>
  <c r="Z149" i="8"/>
  <c r="Z173" i="8" s="1"/>
  <c r="Z148" i="8"/>
  <c r="Z147" i="8"/>
  <c r="Z146" i="8"/>
  <c r="Z145" i="8"/>
  <c r="Z144" i="8"/>
  <c r="Z143" i="8"/>
  <c r="Z142" i="8"/>
  <c r="Z141" i="8"/>
  <c r="Z140" i="8"/>
  <c r="AB67" i="8"/>
  <c r="AB66" i="8"/>
  <c r="AA67" i="8"/>
  <c r="AA66" i="8"/>
  <c r="AA65" i="8"/>
  <c r="AA64" i="8"/>
  <c r="AA63" i="8"/>
  <c r="AA62" i="8"/>
  <c r="AA61" i="8"/>
  <c r="AA60" i="8"/>
  <c r="AA59" i="8"/>
  <c r="AA58" i="8"/>
  <c r="AA57" i="8"/>
  <c r="AA56" i="8"/>
  <c r="AA55" i="8"/>
  <c r="AA54" i="8"/>
  <c r="AA53" i="8"/>
  <c r="AA52" i="8"/>
  <c r="Z67" i="8"/>
  <c r="Y67" i="8"/>
  <c r="X67" i="8"/>
  <c r="W67" i="8"/>
  <c r="V67" i="8"/>
  <c r="U67" i="8"/>
  <c r="T67" i="8"/>
  <c r="S67" i="8"/>
  <c r="R67" i="8"/>
  <c r="Q67" i="8"/>
  <c r="P67" i="8"/>
  <c r="Z66" i="8"/>
  <c r="Y66" i="8"/>
  <c r="X66" i="8"/>
  <c r="W66" i="8"/>
  <c r="V66" i="8"/>
  <c r="U66" i="8"/>
  <c r="T66" i="8"/>
  <c r="S66" i="8"/>
  <c r="R66" i="8"/>
  <c r="Q66" i="8"/>
  <c r="P66" i="8"/>
  <c r="O66" i="8"/>
  <c r="Z65" i="8"/>
  <c r="Y65" i="8"/>
  <c r="X65" i="8"/>
  <c r="W65" i="8"/>
  <c r="V65" i="8"/>
  <c r="U65" i="8"/>
  <c r="T65" i="8"/>
  <c r="S65" i="8"/>
  <c r="R65" i="8"/>
  <c r="Q65" i="8"/>
  <c r="P65" i="8"/>
  <c r="O65" i="8"/>
  <c r="Z64" i="8"/>
  <c r="Y64" i="8"/>
  <c r="X64" i="8"/>
  <c r="W64" i="8"/>
  <c r="V64" i="8"/>
  <c r="U64" i="8"/>
  <c r="T64" i="8"/>
  <c r="S64" i="8"/>
  <c r="R64" i="8"/>
  <c r="Q64" i="8"/>
  <c r="P64" i="8"/>
  <c r="O64" i="8"/>
  <c r="Z63" i="8"/>
  <c r="Y63" i="8"/>
  <c r="X63" i="8"/>
  <c r="W63" i="8"/>
  <c r="V63" i="8"/>
  <c r="U63" i="8"/>
  <c r="T63" i="8"/>
  <c r="S63" i="8"/>
  <c r="R63" i="8"/>
  <c r="Q63" i="8"/>
  <c r="P63" i="8"/>
  <c r="O63" i="8"/>
  <c r="Z62" i="8"/>
  <c r="Y62" i="8"/>
  <c r="X62" i="8"/>
  <c r="W62" i="8"/>
  <c r="V62" i="8"/>
  <c r="U62" i="8"/>
  <c r="T62" i="8"/>
  <c r="S62" i="8"/>
  <c r="R62" i="8"/>
  <c r="Q62" i="8"/>
  <c r="P62" i="8"/>
  <c r="O62" i="8"/>
  <c r="Z61" i="8"/>
  <c r="Y61" i="8"/>
  <c r="X61" i="8"/>
  <c r="W61" i="8"/>
  <c r="V61" i="8"/>
  <c r="U61" i="8"/>
  <c r="T61" i="8"/>
  <c r="S61" i="8"/>
  <c r="R61" i="8"/>
  <c r="Q61" i="8"/>
  <c r="P61" i="8"/>
  <c r="O61" i="8"/>
  <c r="Z60" i="8"/>
  <c r="Y60" i="8"/>
  <c r="X60" i="8"/>
  <c r="W60" i="8"/>
  <c r="V60" i="8"/>
  <c r="U60" i="8"/>
  <c r="T60" i="8"/>
  <c r="S60" i="8"/>
  <c r="R60" i="8"/>
  <c r="Q60" i="8"/>
  <c r="P60" i="8"/>
  <c r="O60" i="8"/>
  <c r="Z59" i="8"/>
  <c r="Y59" i="8"/>
  <c r="X59" i="8"/>
  <c r="W59" i="8"/>
  <c r="V59" i="8"/>
  <c r="U59" i="8"/>
  <c r="T59" i="8"/>
  <c r="S59" i="8"/>
  <c r="R59" i="8"/>
  <c r="Q59" i="8"/>
  <c r="P59" i="8"/>
  <c r="O59" i="8"/>
  <c r="Z58" i="8"/>
  <c r="Y58" i="8"/>
  <c r="X58" i="8"/>
  <c r="W58" i="8"/>
  <c r="V58" i="8"/>
  <c r="U58" i="8"/>
  <c r="T58" i="8"/>
  <c r="S58" i="8"/>
  <c r="R58" i="8"/>
  <c r="Q58" i="8"/>
  <c r="P58" i="8"/>
  <c r="O58" i="8"/>
  <c r="Z57" i="8"/>
  <c r="Y57" i="8"/>
  <c r="X57" i="8"/>
  <c r="W57" i="8"/>
  <c r="V57" i="8"/>
  <c r="U57" i="8"/>
  <c r="T57" i="8"/>
  <c r="S57" i="8"/>
  <c r="R57" i="8"/>
  <c r="Q57" i="8"/>
  <c r="P57" i="8"/>
  <c r="O57" i="8"/>
  <c r="Z56" i="8"/>
  <c r="Y56" i="8"/>
  <c r="X56" i="8"/>
  <c r="W56" i="8"/>
  <c r="V56" i="8"/>
  <c r="U56" i="8"/>
  <c r="T56" i="8"/>
  <c r="S56" i="8"/>
  <c r="R56" i="8"/>
  <c r="Q56" i="8"/>
  <c r="P56" i="8"/>
  <c r="O56" i="8"/>
  <c r="Z55" i="8"/>
  <c r="Y55" i="8"/>
  <c r="X55" i="8"/>
  <c r="W55" i="8"/>
  <c r="V55" i="8"/>
  <c r="U55" i="8"/>
  <c r="T55" i="8"/>
  <c r="S55" i="8"/>
  <c r="R55" i="8"/>
  <c r="Q55" i="8"/>
  <c r="P55" i="8"/>
  <c r="O55" i="8"/>
  <c r="Z54" i="8"/>
  <c r="Y54" i="8"/>
  <c r="X54" i="8"/>
  <c r="W54" i="8"/>
  <c r="V54" i="8"/>
  <c r="U54" i="8"/>
  <c r="T54" i="8"/>
  <c r="S54" i="8"/>
  <c r="R54" i="8"/>
  <c r="Q54" i="8"/>
  <c r="P54" i="8"/>
  <c r="O54" i="8"/>
  <c r="Z53" i="8"/>
  <c r="Y53" i="8"/>
  <c r="X53" i="8"/>
  <c r="W53" i="8"/>
  <c r="V53" i="8"/>
  <c r="U53" i="8"/>
  <c r="T53" i="8"/>
  <c r="S53" i="8"/>
  <c r="R53" i="8"/>
  <c r="Q53" i="8"/>
  <c r="P53" i="8"/>
  <c r="O53" i="8"/>
  <c r="Z52" i="8"/>
  <c r="Y52" i="8"/>
  <c r="X52" i="8"/>
  <c r="W52" i="8"/>
  <c r="V52" i="8"/>
  <c r="U52" i="8"/>
  <c r="T52" i="8"/>
  <c r="S52" i="8"/>
  <c r="R52" i="8"/>
  <c r="Q52" i="8"/>
  <c r="P52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A47" i="8"/>
  <c r="Z47" i="8"/>
  <c r="Y47" i="8"/>
  <c r="X47" i="8"/>
  <c r="W47" i="8"/>
  <c r="V47" i="8"/>
  <c r="U47" i="8"/>
  <c r="T47" i="8"/>
  <c r="S47" i="8"/>
  <c r="R47" i="8"/>
  <c r="Q47" i="8"/>
  <c r="P47" i="8"/>
  <c r="AA46" i="8"/>
  <c r="AA45" i="8"/>
  <c r="AA44" i="8"/>
  <c r="AA43" i="8"/>
  <c r="AA42" i="8"/>
  <c r="AA41" i="8"/>
  <c r="AA40" i="8"/>
  <c r="AA39" i="8"/>
  <c r="AA38" i="8"/>
  <c r="AA37" i="8"/>
  <c r="AA36" i="8"/>
  <c r="AA35" i="8"/>
  <c r="AA34" i="8"/>
  <c r="AA33" i="8"/>
  <c r="AA32" i="8"/>
  <c r="Z46" i="8"/>
  <c r="Y46" i="8"/>
  <c r="X46" i="8"/>
  <c r="W46" i="8"/>
  <c r="V46" i="8"/>
  <c r="U46" i="8"/>
  <c r="T46" i="8"/>
  <c r="S46" i="8"/>
  <c r="R46" i="8"/>
  <c r="Q46" i="8"/>
  <c r="P46" i="8"/>
  <c r="O46" i="8"/>
  <c r="Z45" i="8"/>
  <c r="Y45" i="8"/>
  <c r="X45" i="8"/>
  <c r="W45" i="8"/>
  <c r="V45" i="8"/>
  <c r="U45" i="8"/>
  <c r="T45" i="8"/>
  <c r="S45" i="8"/>
  <c r="R45" i="8"/>
  <c r="Q45" i="8"/>
  <c r="P45" i="8"/>
  <c r="O45" i="8"/>
  <c r="Z44" i="8"/>
  <c r="Y44" i="8"/>
  <c r="X44" i="8"/>
  <c r="W44" i="8"/>
  <c r="V44" i="8"/>
  <c r="U44" i="8"/>
  <c r="T44" i="8"/>
  <c r="S44" i="8"/>
  <c r="R44" i="8"/>
  <c r="Q44" i="8"/>
  <c r="P44" i="8"/>
  <c r="O44" i="8"/>
  <c r="Z43" i="8"/>
  <c r="Y43" i="8"/>
  <c r="X43" i="8"/>
  <c r="W43" i="8"/>
  <c r="V43" i="8"/>
  <c r="U43" i="8"/>
  <c r="T43" i="8"/>
  <c r="S43" i="8"/>
  <c r="R43" i="8"/>
  <c r="Q43" i="8"/>
  <c r="P43" i="8"/>
  <c r="O43" i="8"/>
  <c r="Z42" i="8"/>
  <c r="Y42" i="8"/>
  <c r="X42" i="8"/>
  <c r="W42" i="8"/>
  <c r="V42" i="8"/>
  <c r="U42" i="8"/>
  <c r="T42" i="8"/>
  <c r="S42" i="8"/>
  <c r="R42" i="8"/>
  <c r="Q42" i="8"/>
  <c r="P42" i="8"/>
  <c r="O42" i="8"/>
  <c r="Z41" i="8"/>
  <c r="Y41" i="8"/>
  <c r="X41" i="8"/>
  <c r="W41" i="8"/>
  <c r="V41" i="8"/>
  <c r="U41" i="8"/>
  <c r="T41" i="8"/>
  <c r="S41" i="8"/>
  <c r="R41" i="8"/>
  <c r="Q41" i="8"/>
  <c r="P41" i="8"/>
  <c r="O41" i="8"/>
  <c r="Z40" i="8"/>
  <c r="Y40" i="8"/>
  <c r="X40" i="8"/>
  <c r="W40" i="8"/>
  <c r="V40" i="8"/>
  <c r="U40" i="8"/>
  <c r="T40" i="8"/>
  <c r="S40" i="8"/>
  <c r="R40" i="8"/>
  <c r="Q40" i="8"/>
  <c r="P40" i="8"/>
  <c r="O40" i="8"/>
  <c r="Z39" i="8"/>
  <c r="Y39" i="8"/>
  <c r="X39" i="8"/>
  <c r="W39" i="8"/>
  <c r="V39" i="8"/>
  <c r="U39" i="8"/>
  <c r="T39" i="8"/>
  <c r="S39" i="8"/>
  <c r="R39" i="8"/>
  <c r="Q39" i="8"/>
  <c r="P39" i="8"/>
  <c r="O39" i="8"/>
  <c r="Z38" i="8"/>
  <c r="Y38" i="8"/>
  <c r="X38" i="8"/>
  <c r="W38" i="8"/>
  <c r="V38" i="8"/>
  <c r="U38" i="8"/>
  <c r="T38" i="8"/>
  <c r="S38" i="8"/>
  <c r="R38" i="8"/>
  <c r="Q38" i="8"/>
  <c r="P38" i="8"/>
  <c r="O38" i="8"/>
  <c r="Z37" i="8"/>
  <c r="Y37" i="8"/>
  <c r="X37" i="8"/>
  <c r="W37" i="8"/>
  <c r="V37" i="8"/>
  <c r="U37" i="8"/>
  <c r="T37" i="8"/>
  <c r="S37" i="8"/>
  <c r="R37" i="8"/>
  <c r="Q37" i="8"/>
  <c r="P37" i="8"/>
  <c r="O37" i="8"/>
  <c r="Z36" i="8"/>
  <c r="Y36" i="8"/>
  <c r="X36" i="8"/>
  <c r="W36" i="8"/>
  <c r="V36" i="8"/>
  <c r="U36" i="8"/>
  <c r="T36" i="8"/>
  <c r="S36" i="8"/>
  <c r="R36" i="8"/>
  <c r="Q36" i="8"/>
  <c r="P36" i="8"/>
  <c r="O36" i="8"/>
  <c r="Z35" i="8"/>
  <c r="Y35" i="8"/>
  <c r="X35" i="8"/>
  <c r="W35" i="8"/>
  <c r="V35" i="8"/>
  <c r="U35" i="8"/>
  <c r="T35" i="8"/>
  <c r="S35" i="8"/>
  <c r="R35" i="8"/>
  <c r="Q35" i="8"/>
  <c r="P35" i="8"/>
  <c r="O35" i="8"/>
  <c r="Z34" i="8"/>
  <c r="Y34" i="8"/>
  <c r="X34" i="8"/>
  <c r="W34" i="8"/>
  <c r="V34" i="8"/>
  <c r="U34" i="8"/>
  <c r="T34" i="8"/>
  <c r="S34" i="8"/>
  <c r="R34" i="8"/>
  <c r="Q34" i="8"/>
  <c r="P34" i="8"/>
  <c r="O34" i="8"/>
  <c r="Z33" i="8"/>
  <c r="Y33" i="8"/>
  <c r="X33" i="8"/>
  <c r="W33" i="8"/>
  <c r="V33" i="8"/>
  <c r="U33" i="8"/>
  <c r="T33" i="8"/>
  <c r="S33" i="8"/>
  <c r="R33" i="8"/>
  <c r="Q33" i="8"/>
  <c r="P33" i="8"/>
  <c r="O33" i="8"/>
  <c r="Z32" i="8"/>
  <c r="Y32" i="8"/>
  <c r="X32" i="8"/>
  <c r="W32" i="8"/>
  <c r="V32" i="8"/>
  <c r="U32" i="8"/>
  <c r="T32" i="8"/>
  <c r="S32" i="8"/>
  <c r="R32" i="8"/>
  <c r="Q32" i="8"/>
  <c r="P32" i="8"/>
  <c r="Z27" i="8"/>
  <c r="Y27" i="8"/>
  <c r="W27" i="8"/>
  <c r="U27" i="8"/>
  <c r="T27" i="8"/>
  <c r="R27" i="8"/>
  <c r="P27" i="8"/>
  <c r="Z26" i="8"/>
  <c r="Y26" i="8"/>
  <c r="X26" i="8"/>
  <c r="W26" i="8"/>
  <c r="V26" i="8"/>
  <c r="U26" i="8"/>
  <c r="T26" i="8"/>
  <c r="S26" i="8"/>
  <c r="R26" i="8"/>
  <c r="Q26" i="8"/>
  <c r="P26" i="8"/>
  <c r="AA26" i="8" s="1"/>
  <c r="O26" i="8"/>
  <c r="Z25" i="8"/>
  <c r="Y25" i="8"/>
  <c r="X25" i="8"/>
  <c r="W25" i="8"/>
  <c r="V25" i="8"/>
  <c r="U25" i="8"/>
  <c r="T25" i="8"/>
  <c r="S25" i="8"/>
  <c r="R25" i="8"/>
  <c r="Q25" i="8"/>
  <c r="AA25" i="8" s="1"/>
  <c r="P25" i="8"/>
  <c r="O25" i="8"/>
  <c r="Z24" i="8"/>
  <c r="Y24" i="8"/>
  <c r="X24" i="8"/>
  <c r="W24" i="8"/>
  <c r="V24" i="8"/>
  <c r="U24" i="8"/>
  <c r="T24" i="8"/>
  <c r="S24" i="8"/>
  <c r="R24" i="8"/>
  <c r="Q24" i="8"/>
  <c r="AA24" i="8" s="1"/>
  <c r="P24" i="8"/>
  <c r="O24" i="8"/>
  <c r="Z23" i="8"/>
  <c r="Y23" i="8"/>
  <c r="X23" i="8"/>
  <c r="W23" i="8"/>
  <c r="V23" i="8"/>
  <c r="U23" i="8"/>
  <c r="T23" i="8"/>
  <c r="S23" i="8"/>
  <c r="R23" i="8"/>
  <c r="Q23" i="8"/>
  <c r="AA23" i="8" s="1"/>
  <c r="P23" i="8"/>
  <c r="O23" i="8"/>
  <c r="Z22" i="8"/>
  <c r="Y22" i="8"/>
  <c r="X22" i="8"/>
  <c r="W22" i="8"/>
  <c r="V22" i="8"/>
  <c r="U22" i="8"/>
  <c r="T22" i="8"/>
  <c r="S22" i="8"/>
  <c r="R22" i="8"/>
  <c r="Q22" i="8"/>
  <c r="AA22" i="8" s="1"/>
  <c r="P22" i="8"/>
  <c r="O22" i="8"/>
  <c r="Z21" i="8"/>
  <c r="Y21" i="8"/>
  <c r="X21" i="8"/>
  <c r="W21" i="8"/>
  <c r="V21" i="8"/>
  <c r="U21" i="8"/>
  <c r="T21" i="8"/>
  <c r="S21" i="8"/>
  <c r="R21" i="8"/>
  <c r="Q21" i="8"/>
  <c r="AA21" i="8" s="1"/>
  <c r="P21" i="8"/>
  <c r="O21" i="8"/>
  <c r="Z20" i="8"/>
  <c r="Y20" i="8"/>
  <c r="X20" i="8"/>
  <c r="W20" i="8"/>
  <c r="V20" i="8"/>
  <c r="U20" i="8"/>
  <c r="T20" i="8"/>
  <c r="S20" i="8"/>
  <c r="R20" i="8"/>
  <c r="Q20" i="8"/>
  <c r="AA20" i="8" s="1"/>
  <c r="P20" i="8"/>
  <c r="O20" i="8"/>
  <c r="Z19" i="8"/>
  <c r="Y19" i="8"/>
  <c r="X19" i="8"/>
  <c r="W19" i="8"/>
  <c r="V19" i="8"/>
  <c r="U19" i="8"/>
  <c r="T19" i="8"/>
  <c r="S19" i="8"/>
  <c r="R19" i="8"/>
  <c r="Q19" i="8"/>
  <c r="AA19" i="8" s="1"/>
  <c r="P19" i="8"/>
  <c r="O19" i="8"/>
  <c r="Z18" i="8"/>
  <c r="Y18" i="8"/>
  <c r="X18" i="8"/>
  <c r="W18" i="8"/>
  <c r="V18" i="8"/>
  <c r="U18" i="8"/>
  <c r="T18" i="8"/>
  <c r="S18" i="8"/>
  <c r="R18" i="8"/>
  <c r="Q18" i="8"/>
  <c r="AA18" i="8" s="1"/>
  <c r="P18" i="8"/>
  <c r="O18" i="8"/>
  <c r="Z17" i="8"/>
  <c r="Y17" i="8"/>
  <c r="X17" i="8"/>
  <c r="W17" i="8"/>
  <c r="V17" i="8"/>
  <c r="U17" i="8"/>
  <c r="T17" i="8"/>
  <c r="S17" i="8"/>
  <c r="AA17" i="8" s="1"/>
  <c r="R17" i="8"/>
  <c r="Q17" i="8"/>
  <c r="P17" i="8"/>
  <c r="O17" i="8"/>
  <c r="Z16" i="8"/>
  <c r="Y16" i="8"/>
  <c r="X16" i="8"/>
  <c r="W16" i="8"/>
  <c r="V16" i="8"/>
  <c r="U16" i="8"/>
  <c r="T16" i="8"/>
  <c r="S16" i="8"/>
  <c r="R16" i="8"/>
  <c r="Q16" i="8"/>
  <c r="P16" i="8"/>
  <c r="AA16" i="8" s="1"/>
  <c r="O16" i="8"/>
  <c r="Z15" i="8"/>
  <c r="Y15" i="8"/>
  <c r="X15" i="8"/>
  <c r="W15" i="8"/>
  <c r="V15" i="8"/>
  <c r="U15" i="8"/>
  <c r="T15" i="8"/>
  <c r="S15" i="8"/>
  <c r="R15" i="8"/>
  <c r="Q15" i="8"/>
  <c r="AA15" i="8" s="1"/>
  <c r="P15" i="8"/>
  <c r="O15" i="8"/>
  <c r="Z14" i="8"/>
  <c r="Y14" i="8"/>
  <c r="X14" i="8"/>
  <c r="W14" i="8"/>
  <c r="V14" i="8"/>
  <c r="U14" i="8"/>
  <c r="T14" i="8"/>
  <c r="S14" i="8"/>
  <c r="R14" i="8"/>
  <c r="Q14" i="8"/>
  <c r="P14" i="8"/>
  <c r="AA14" i="8" s="1"/>
  <c r="O14" i="8"/>
  <c r="Z13" i="8"/>
  <c r="Y13" i="8"/>
  <c r="X13" i="8"/>
  <c r="W13" i="8"/>
  <c r="V13" i="8"/>
  <c r="U13" i="8"/>
  <c r="T13" i="8"/>
  <c r="S13" i="8"/>
  <c r="R13" i="8"/>
  <c r="Q13" i="8"/>
  <c r="AA13" i="8" s="1"/>
  <c r="P13" i="8"/>
  <c r="O13" i="8"/>
  <c r="Z12" i="8"/>
  <c r="Y12" i="8"/>
  <c r="X12" i="8"/>
  <c r="X27" i="8" s="1"/>
  <c r="W12" i="8"/>
  <c r="V12" i="8"/>
  <c r="V27" i="8" s="1"/>
  <c r="U12" i="8"/>
  <c r="T12" i="8"/>
  <c r="S12" i="8"/>
  <c r="S27" i="8" s="1"/>
  <c r="R12" i="8"/>
  <c r="Q12" i="8"/>
  <c r="Q27" i="8" s="1"/>
  <c r="P12" i="8"/>
  <c r="AA478" i="7"/>
  <c r="AA477" i="7"/>
  <c r="AA476" i="7"/>
  <c r="AA475" i="7"/>
  <c r="AA474" i="7"/>
  <c r="AA473" i="7"/>
  <c r="AA472" i="7"/>
  <c r="AA471" i="7"/>
  <c r="AA470" i="7"/>
  <c r="AA469" i="7"/>
  <c r="AA468" i="7"/>
  <c r="AA467" i="7"/>
  <c r="AA466" i="7"/>
  <c r="AA465" i="7"/>
  <c r="AA464" i="7"/>
  <c r="AA463" i="7"/>
  <c r="AA462" i="7"/>
  <c r="AA461" i="7"/>
  <c r="Z478" i="7"/>
  <c r="Z477" i="7"/>
  <c r="Z476" i="7"/>
  <c r="Z475" i="7"/>
  <c r="Z474" i="7"/>
  <c r="Z473" i="7"/>
  <c r="Z472" i="7"/>
  <c r="Z471" i="7"/>
  <c r="Z470" i="7"/>
  <c r="Z469" i="7"/>
  <c r="Z468" i="7"/>
  <c r="Z467" i="7"/>
  <c r="Z466" i="7"/>
  <c r="Z465" i="7"/>
  <c r="Z464" i="7"/>
  <c r="Z463" i="7"/>
  <c r="Z462" i="7"/>
  <c r="Z461" i="7"/>
  <c r="Z479" i="7" s="1"/>
  <c r="AA201" i="7"/>
  <c r="AA200" i="7"/>
  <c r="AA199" i="7"/>
  <c r="AA198" i="7"/>
  <c r="AA197" i="7"/>
  <c r="AA196" i="7"/>
  <c r="AA195" i="7"/>
  <c r="AA194" i="7"/>
  <c r="AA193" i="7"/>
  <c r="AA192" i="7"/>
  <c r="AA191" i="7"/>
  <c r="AA190" i="7"/>
  <c r="AA189" i="7"/>
  <c r="AA188" i="7"/>
  <c r="AA187" i="7"/>
  <c r="AA186" i="7"/>
  <c r="AA185" i="7"/>
  <c r="AA184" i="7"/>
  <c r="AA183" i="7"/>
  <c r="AA182" i="7"/>
  <c r="AA181" i="7"/>
  <c r="AA180" i="7"/>
  <c r="AA179" i="7"/>
  <c r="AA178" i="7"/>
  <c r="AA177" i="7"/>
  <c r="AA176" i="7"/>
  <c r="AA175" i="7"/>
  <c r="AA174" i="7"/>
  <c r="AA173" i="7"/>
  <c r="AA172" i="7"/>
  <c r="AA171" i="7"/>
  <c r="AA170" i="7"/>
  <c r="AA169" i="7"/>
  <c r="AA168" i="7"/>
  <c r="AA167" i="7"/>
  <c r="AA166" i="7"/>
  <c r="AA165" i="7"/>
  <c r="AA164" i="7"/>
  <c r="AA163" i="7"/>
  <c r="AA162" i="7"/>
  <c r="AA161" i="7"/>
  <c r="AA160" i="7"/>
  <c r="AA159" i="7"/>
  <c r="AA158" i="7"/>
  <c r="AA157" i="7"/>
  <c r="AA156" i="7"/>
  <c r="AA155" i="7"/>
  <c r="AA154" i="7"/>
  <c r="AA153" i="7"/>
  <c r="AA152" i="7"/>
  <c r="AA151" i="7"/>
  <c r="AA150" i="7"/>
  <c r="AA149" i="7"/>
  <c r="AA148" i="7"/>
  <c r="AA147" i="7"/>
  <c r="AA146" i="7"/>
  <c r="AA145" i="7"/>
  <c r="AA144" i="7"/>
  <c r="AA143" i="7"/>
  <c r="AA142" i="7"/>
  <c r="AA141" i="7"/>
  <c r="AA140" i="7"/>
  <c r="AA139" i="7"/>
  <c r="AA138" i="7"/>
  <c r="AA137" i="7"/>
  <c r="AA136" i="7"/>
  <c r="AA135" i="7"/>
  <c r="AA134" i="7"/>
  <c r="AA133" i="7"/>
  <c r="Z201" i="7"/>
  <c r="Z200" i="7"/>
  <c r="Z199" i="7"/>
  <c r="Z198" i="7"/>
  <c r="Z197" i="7"/>
  <c r="Z196" i="7"/>
  <c r="Z195" i="7"/>
  <c r="Z194" i="7"/>
  <c r="Z193" i="7"/>
  <c r="Z192" i="7"/>
  <c r="Z191" i="7"/>
  <c r="Z190" i="7"/>
  <c r="Z189" i="7"/>
  <c r="Z188" i="7"/>
  <c r="Z187" i="7"/>
  <c r="Z186" i="7"/>
  <c r="Z185" i="7"/>
  <c r="Z184" i="7"/>
  <c r="Z183" i="7"/>
  <c r="Z182" i="7"/>
  <c r="Z181" i="7"/>
  <c r="Z180" i="7"/>
  <c r="Z179" i="7"/>
  <c r="Z178" i="7"/>
  <c r="Z177" i="7"/>
  <c r="Z176" i="7"/>
  <c r="Z175" i="7"/>
  <c r="Z174" i="7"/>
  <c r="Z173" i="7"/>
  <c r="Z172" i="7"/>
  <c r="Z171" i="7"/>
  <c r="Z170" i="7"/>
  <c r="Z169" i="7"/>
  <c r="Z168" i="7"/>
  <c r="Z167" i="7"/>
  <c r="Z166" i="7"/>
  <c r="Z165" i="7"/>
  <c r="Z164" i="7"/>
  <c r="Z163" i="7"/>
  <c r="Z162" i="7"/>
  <c r="Z161" i="7"/>
  <c r="Z160" i="7"/>
  <c r="Z159" i="7"/>
  <c r="Z158" i="7"/>
  <c r="Z157" i="7"/>
  <c r="Z156" i="7"/>
  <c r="Z155" i="7"/>
  <c r="Z154" i="7"/>
  <c r="Z153" i="7"/>
  <c r="Z152" i="7"/>
  <c r="Z151" i="7"/>
  <c r="Z150" i="7"/>
  <c r="Z149" i="7"/>
  <c r="Z148" i="7"/>
  <c r="Z147" i="7"/>
  <c r="Z146" i="7"/>
  <c r="Z145" i="7"/>
  <c r="Z144" i="7"/>
  <c r="Z143" i="7"/>
  <c r="Z142" i="7"/>
  <c r="Z141" i="7"/>
  <c r="Z140" i="7"/>
  <c r="Z139" i="7"/>
  <c r="Z138" i="7"/>
  <c r="Z137" i="7"/>
  <c r="Z136" i="7"/>
  <c r="Z135" i="7"/>
  <c r="Z134" i="7"/>
  <c r="Z133" i="7"/>
  <c r="Z202" i="7" s="1"/>
  <c r="AA127" i="7"/>
  <c r="AA126" i="7"/>
  <c r="AA125" i="7"/>
  <c r="AA124" i="7"/>
  <c r="AA123" i="7"/>
  <c r="AA122" i="7"/>
  <c r="AA121" i="7"/>
  <c r="AA120" i="7"/>
  <c r="AA119" i="7"/>
  <c r="AA118" i="7"/>
  <c r="AA117" i="7"/>
  <c r="AA116" i="7"/>
  <c r="AA115" i="7"/>
  <c r="AA114" i="7"/>
  <c r="AA113" i="7"/>
  <c r="AA112" i="7"/>
  <c r="AA111" i="7"/>
  <c r="AA110" i="7"/>
  <c r="Z127" i="7"/>
  <c r="Z126" i="7"/>
  <c r="Z125" i="7"/>
  <c r="Z124" i="7"/>
  <c r="Z123" i="7"/>
  <c r="Z122" i="7"/>
  <c r="Z121" i="7"/>
  <c r="Z120" i="7"/>
  <c r="Z119" i="7"/>
  <c r="Z118" i="7"/>
  <c r="Z117" i="7"/>
  <c r="Z116" i="7"/>
  <c r="Z115" i="7"/>
  <c r="Z114" i="7"/>
  <c r="Z113" i="7"/>
  <c r="Z128" i="7" s="1"/>
  <c r="Z112" i="7"/>
  <c r="Z111" i="7"/>
  <c r="Z110" i="7"/>
  <c r="AA103" i="7"/>
  <c r="AA102" i="7"/>
  <c r="AA101" i="7"/>
  <c r="AA100" i="7"/>
  <c r="AA99" i="7"/>
  <c r="AA98" i="7"/>
  <c r="AA97" i="7"/>
  <c r="AA96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Z103" i="7"/>
  <c r="Z102" i="7"/>
  <c r="Z101" i="7"/>
  <c r="Z100" i="7"/>
  <c r="Z99" i="7"/>
  <c r="Z98" i="7"/>
  <c r="Z97" i="7"/>
  <c r="Z96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104" i="7" s="1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28" i="7" s="1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Z77" i="3"/>
  <c r="Z76" i="3"/>
  <c r="Z75" i="3"/>
  <c r="Z74" i="3"/>
  <c r="Z73" i="3"/>
  <c r="Z72" i="3"/>
  <c r="Z71" i="3"/>
  <c r="Z70" i="3"/>
  <c r="Z69" i="3"/>
  <c r="Z68" i="3"/>
  <c r="Z67" i="3"/>
  <c r="Z66" i="3"/>
  <c r="Z65" i="3"/>
  <c r="Z64" i="3"/>
  <c r="Z63" i="3"/>
  <c r="Z62" i="3"/>
  <c r="Z78" i="3" s="1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Z57" i="3"/>
  <c r="Z56" i="3"/>
  <c r="Z55" i="3"/>
  <c r="Z54" i="3"/>
  <c r="Z53" i="3"/>
  <c r="Z52" i="3"/>
  <c r="Z51" i="3"/>
  <c r="Z50" i="3"/>
  <c r="Z49" i="3"/>
  <c r="Z48" i="3"/>
  <c r="Z47" i="3"/>
  <c r="Z46" i="3"/>
  <c r="Z45" i="3"/>
  <c r="Z44" i="3"/>
  <c r="Z43" i="3"/>
  <c r="Z42" i="3"/>
  <c r="Z41" i="3"/>
  <c r="AA30" i="3"/>
  <c r="AA29" i="3"/>
  <c r="AA28" i="3"/>
  <c r="AA27" i="3"/>
  <c r="AA26" i="3"/>
  <c r="AA25" i="3"/>
  <c r="AA24" i="3"/>
  <c r="AA23" i="3"/>
  <c r="AA22" i="3"/>
  <c r="AA21" i="3"/>
  <c r="AA20" i="3"/>
  <c r="AA19" i="3"/>
  <c r="AA18" i="3"/>
  <c r="AA17" i="3"/>
  <c r="AA16" i="3"/>
  <c r="AA15" i="3"/>
  <c r="Z31" i="3"/>
  <c r="Z30" i="3"/>
  <c r="Z29" i="3"/>
  <c r="Z28" i="3"/>
  <c r="Z27" i="3"/>
  <c r="Z26" i="3"/>
  <c r="Z25" i="3"/>
  <c r="Z24" i="3"/>
  <c r="Z23" i="3"/>
  <c r="Z22" i="3"/>
  <c r="Z21" i="3"/>
  <c r="Z20" i="3"/>
  <c r="Z19" i="3"/>
  <c r="Z18" i="3"/>
  <c r="Z17" i="3"/>
  <c r="Z16" i="3"/>
  <c r="Z15" i="3"/>
  <c r="M16" i="2"/>
  <c r="M15" i="2"/>
  <c r="P25" i="2"/>
  <c r="O25" i="2"/>
  <c r="P24" i="2"/>
  <c r="O24" i="2"/>
  <c r="P23" i="2"/>
  <c r="O23" i="2"/>
  <c r="P22" i="2"/>
  <c r="O22" i="2"/>
  <c r="P21" i="2"/>
  <c r="O21" i="2"/>
  <c r="N25" i="2"/>
  <c r="N24" i="2"/>
  <c r="N23" i="2"/>
  <c r="N22" i="2"/>
  <c r="N21" i="2"/>
  <c r="P19" i="2"/>
  <c r="O19" i="2"/>
  <c r="N19" i="2"/>
  <c r="P18" i="2"/>
  <c r="T18" i="2" s="1"/>
  <c r="O18" i="2"/>
  <c r="V18" i="2" s="1"/>
  <c r="N18" i="2"/>
  <c r="S18" i="2" s="1"/>
  <c r="M18" i="2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N2064" i="1"/>
  <c r="P2064" i="1" s="1"/>
  <c r="N2063" i="1"/>
  <c r="P2063" i="1" s="1"/>
  <c r="O2062" i="1"/>
  <c r="N2062" i="1"/>
  <c r="P2062" i="1" s="1"/>
  <c r="N2061" i="1"/>
  <c r="P2061" i="1" s="1"/>
  <c r="N2060" i="1"/>
  <c r="P2060" i="1" s="1"/>
  <c r="N2059" i="1"/>
  <c r="P2059" i="1" s="1"/>
  <c r="O2058" i="1"/>
  <c r="Q2058" i="1" s="1"/>
  <c r="R2058" i="1" s="1"/>
  <c r="N2058" i="1"/>
  <c r="P2058" i="1" s="1"/>
  <c r="P2057" i="1"/>
  <c r="O2057" i="1"/>
  <c r="Q2057" i="1" s="1"/>
  <c r="R2057" i="1" s="1"/>
  <c r="N2057" i="1"/>
  <c r="P2056" i="1"/>
  <c r="O2056" i="1"/>
  <c r="Q2056" i="1" s="1"/>
  <c r="R2056" i="1" s="1"/>
  <c r="N2056" i="1"/>
  <c r="N2055" i="1"/>
  <c r="O2055" i="1" s="1"/>
  <c r="N2054" i="1"/>
  <c r="P2054" i="1" s="1"/>
  <c r="P2053" i="1"/>
  <c r="N2053" i="1"/>
  <c r="O2053" i="1" s="1"/>
  <c r="Q2053" i="1" s="1"/>
  <c r="R2053" i="1" s="1"/>
  <c r="P2052" i="1"/>
  <c r="Q2052" i="1" s="1"/>
  <c r="R2052" i="1" s="1"/>
  <c r="O2052" i="1"/>
  <c r="N2052" i="1"/>
  <c r="N2051" i="1"/>
  <c r="P2051" i="1" s="1"/>
  <c r="N2050" i="1"/>
  <c r="P2050" i="1" s="1"/>
  <c r="O2049" i="1"/>
  <c r="N2049" i="1"/>
  <c r="P2049" i="1" s="1"/>
  <c r="N2048" i="1"/>
  <c r="P2048" i="1" s="1"/>
  <c r="P2047" i="1"/>
  <c r="N2047" i="1"/>
  <c r="O2047" i="1" s="1"/>
  <c r="Q2047" i="1" s="1"/>
  <c r="R2047" i="1" s="1"/>
  <c r="P2046" i="1"/>
  <c r="O2046" i="1"/>
  <c r="Q2046" i="1" s="1"/>
  <c r="R2046" i="1" s="1"/>
  <c r="N2046" i="1"/>
  <c r="P2045" i="1"/>
  <c r="O2045" i="1"/>
  <c r="Q2045" i="1" s="1"/>
  <c r="R2045" i="1" s="1"/>
  <c r="N2045" i="1"/>
  <c r="P2044" i="1"/>
  <c r="O2044" i="1"/>
  <c r="Q2044" i="1" s="1"/>
  <c r="R2044" i="1" s="1"/>
  <c r="N2044" i="1"/>
  <c r="N2043" i="1"/>
  <c r="O2043" i="1" s="1"/>
  <c r="N2042" i="1"/>
  <c r="P2042" i="1" s="1"/>
  <c r="P2041" i="1"/>
  <c r="N2041" i="1"/>
  <c r="O2041" i="1" s="1"/>
  <c r="Q2041" i="1" s="1"/>
  <c r="R2041" i="1" s="1"/>
  <c r="P2040" i="1"/>
  <c r="Q2040" i="1" s="1"/>
  <c r="R2040" i="1" s="1"/>
  <c r="O2040" i="1"/>
  <c r="N2040" i="1"/>
  <c r="N2039" i="1"/>
  <c r="P2039" i="1" s="1"/>
  <c r="N2038" i="1"/>
  <c r="P2038" i="1" s="1"/>
  <c r="O2037" i="1"/>
  <c r="Q2037" i="1" s="1"/>
  <c r="R2037" i="1" s="1"/>
  <c r="N2037" i="1"/>
  <c r="P2037" i="1" s="1"/>
  <c r="N2036" i="1"/>
  <c r="P2036" i="1" s="1"/>
  <c r="P2035" i="1"/>
  <c r="N2035" i="1"/>
  <c r="O2035" i="1" s="1"/>
  <c r="Q2035" i="1" s="1"/>
  <c r="R2035" i="1" s="1"/>
  <c r="P2034" i="1"/>
  <c r="O2034" i="1"/>
  <c r="Q2034" i="1" s="1"/>
  <c r="R2034" i="1" s="1"/>
  <c r="N2034" i="1"/>
  <c r="P2033" i="1"/>
  <c r="O2033" i="1"/>
  <c r="Q2033" i="1" s="1"/>
  <c r="R2033" i="1" s="1"/>
  <c r="N2033" i="1"/>
  <c r="P2032" i="1"/>
  <c r="O2032" i="1"/>
  <c r="Q2032" i="1" s="1"/>
  <c r="R2032" i="1" s="1"/>
  <c r="N2032" i="1"/>
  <c r="N2031" i="1"/>
  <c r="O2031" i="1" s="1"/>
  <c r="N2030" i="1"/>
  <c r="P2030" i="1" s="1"/>
  <c r="P2029" i="1"/>
  <c r="N2029" i="1"/>
  <c r="O2029" i="1" s="1"/>
  <c r="Q2029" i="1" s="1"/>
  <c r="R2029" i="1" s="1"/>
  <c r="P2028" i="1"/>
  <c r="Q2028" i="1" s="1"/>
  <c r="R2028" i="1" s="1"/>
  <c r="O2028" i="1"/>
  <c r="N2028" i="1"/>
  <c r="N2027" i="1"/>
  <c r="P2027" i="1" s="1"/>
  <c r="N2026" i="1"/>
  <c r="P2026" i="1" s="1"/>
  <c r="O2025" i="1"/>
  <c r="N2025" i="1"/>
  <c r="P2025" i="1" s="1"/>
  <c r="N2024" i="1"/>
  <c r="P2024" i="1" s="1"/>
  <c r="P2023" i="1"/>
  <c r="N2023" i="1"/>
  <c r="O2023" i="1" s="1"/>
  <c r="Q2023" i="1" s="1"/>
  <c r="R2023" i="1" s="1"/>
  <c r="P2022" i="1"/>
  <c r="O2022" i="1"/>
  <c r="Q2022" i="1" s="1"/>
  <c r="R2022" i="1" s="1"/>
  <c r="N2022" i="1"/>
  <c r="P2021" i="1"/>
  <c r="O2021" i="1"/>
  <c r="Q2021" i="1" s="1"/>
  <c r="R2021" i="1" s="1"/>
  <c r="N2021" i="1"/>
  <c r="P2020" i="1"/>
  <c r="O2020" i="1"/>
  <c r="Q2020" i="1" s="1"/>
  <c r="R2020" i="1" s="1"/>
  <c r="N2020" i="1"/>
  <c r="N2019" i="1"/>
  <c r="O2019" i="1" s="1"/>
  <c r="N2018" i="1"/>
  <c r="P2018" i="1" s="1"/>
  <c r="P2017" i="1"/>
  <c r="N2017" i="1"/>
  <c r="O2017" i="1" s="1"/>
  <c r="Q2017" i="1" s="1"/>
  <c r="R2017" i="1" s="1"/>
  <c r="P2016" i="1"/>
  <c r="Q2016" i="1" s="1"/>
  <c r="R2016" i="1" s="1"/>
  <c r="O2016" i="1"/>
  <c r="N2016" i="1"/>
  <c r="N2015" i="1"/>
  <c r="P2015" i="1" s="1"/>
  <c r="N2014" i="1"/>
  <c r="P2014" i="1" s="1"/>
  <c r="O2013" i="1"/>
  <c r="Q2013" i="1" s="1"/>
  <c r="R2013" i="1" s="1"/>
  <c r="N2013" i="1"/>
  <c r="P2013" i="1" s="1"/>
  <c r="N2012" i="1"/>
  <c r="P2012" i="1" s="1"/>
  <c r="P2011" i="1"/>
  <c r="N2011" i="1"/>
  <c r="O2011" i="1" s="1"/>
  <c r="Q2011" i="1" s="1"/>
  <c r="R2011" i="1" s="1"/>
  <c r="P2010" i="1"/>
  <c r="O2010" i="1"/>
  <c r="Q2010" i="1" s="1"/>
  <c r="R2010" i="1" s="1"/>
  <c r="N2010" i="1"/>
  <c r="P2009" i="1"/>
  <c r="O2009" i="1"/>
  <c r="Q2009" i="1" s="1"/>
  <c r="R2009" i="1" s="1"/>
  <c r="N2009" i="1"/>
  <c r="P2008" i="1"/>
  <c r="O2008" i="1"/>
  <c r="Q2008" i="1" s="1"/>
  <c r="R2008" i="1" s="1"/>
  <c r="N2008" i="1"/>
  <c r="N2007" i="1"/>
  <c r="O2007" i="1" s="1"/>
  <c r="N2006" i="1"/>
  <c r="P2006" i="1" s="1"/>
  <c r="P2005" i="1"/>
  <c r="N2005" i="1"/>
  <c r="O2005" i="1" s="1"/>
  <c r="Q2005" i="1" s="1"/>
  <c r="R2005" i="1" s="1"/>
  <c r="P2004" i="1"/>
  <c r="Q2004" i="1" s="1"/>
  <c r="R2004" i="1" s="1"/>
  <c r="O2004" i="1"/>
  <c r="N2004" i="1"/>
  <c r="N2003" i="1"/>
  <c r="P2003" i="1" s="1"/>
  <c r="N2002" i="1"/>
  <c r="O2001" i="1"/>
  <c r="N2001" i="1"/>
  <c r="P2001" i="1" s="1"/>
  <c r="N2000" i="1"/>
  <c r="P2000" i="1" s="1"/>
  <c r="P1999" i="1"/>
  <c r="N1999" i="1"/>
  <c r="O1999" i="1" s="1"/>
  <c r="Q1999" i="1" s="1"/>
  <c r="R1999" i="1" s="1"/>
  <c r="P1998" i="1"/>
  <c r="O1998" i="1"/>
  <c r="Q1998" i="1" s="1"/>
  <c r="R1998" i="1" s="1"/>
  <c r="N1998" i="1"/>
  <c r="P1997" i="1"/>
  <c r="O1997" i="1"/>
  <c r="Q1997" i="1" s="1"/>
  <c r="R1997" i="1" s="1"/>
  <c r="N1997" i="1"/>
  <c r="P1996" i="1"/>
  <c r="O1996" i="1"/>
  <c r="Q1996" i="1" s="1"/>
  <c r="R1996" i="1" s="1"/>
  <c r="N1996" i="1"/>
  <c r="N1995" i="1"/>
  <c r="O1995" i="1" s="1"/>
  <c r="N1994" i="1"/>
  <c r="P1994" i="1" s="1"/>
  <c r="P1993" i="1"/>
  <c r="N1993" i="1"/>
  <c r="O1993" i="1" s="1"/>
  <c r="Q1993" i="1" s="1"/>
  <c r="R1993" i="1" s="1"/>
  <c r="P1992" i="1"/>
  <c r="Q1992" i="1" s="1"/>
  <c r="R1992" i="1" s="1"/>
  <c r="O1992" i="1"/>
  <c r="N1992" i="1"/>
  <c r="N1991" i="1"/>
  <c r="P1991" i="1" s="1"/>
  <c r="N1990" i="1"/>
  <c r="O1989" i="1"/>
  <c r="Q1989" i="1" s="1"/>
  <c r="R1989" i="1" s="1"/>
  <c r="N1989" i="1"/>
  <c r="P1989" i="1" s="1"/>
  <c r="N1988" i="1"/>
  <c r="P1988" i="1" s="1"/>
  <c r="P1987" i="1"/>
  <c r="N1987" i="1"/>
  <c r="O1987" i="1" s="1"/>
  <c r="Q1987" i="1" s="1"/>
  <c r="R1987" i="1" s="1"/>
  <c r="P1986" i="1"/>
  <c r="O1986" i="1"/>
  <c r="Q1986" i="1" s="1"/>
  <c r="R1986" i="1" s="1"/>
  <c r="N1986" i="1"/>
  <c r="P1985" i="1"/>
  <c r="O1985" i="1"/>
  <c r="Q1985" i="1" s="1"/>
  <c r="R1985" i="1" s="1"/>
  <c r="N1985" i="1"/>
  <c r="P1984" i="1"/>
  <c r="O1984" i="1"/>
  <c r="Q1984" i="1" s="1"/>
  <c r="R1984" i="1" s="1"/>
  <c r="N1984" i="1"/>
  <c r="N1983" i="1"/>
  <c r="O1983" i="1" s="1"/>
  <c r="N1982" i="1"/>
  <c r="P1982" i="1" s="1"/>
  <c r="P1981" i="1"/>
  <c r="N1981" i="1"/>
  <c r="O1981" i="1" s="1"/>
  <c r="Q1981" i="1" s="1"/>
  <c r="R1981" i="1" s="1"/>
  <c r="P1980" i="1"/>
  <c r="Q1980" i="1" s="1"/>
  <c r="R1980" i="1" s="1"/>
  <c r="O1980" i="1"/>
  <c r="N1980" i="1"/>
  <c r="N1979" i="1"/>
  <c r="P1979" i="1" s="1"/>
  <c r="N1978" i="1"/>
  <c r="O1977" i="1"/>
  <c r="N1977" i="1"/>
  <c r="P1977" i="1" s="1"/>
  <c r="N1976" i="1"/>
  <c r="P1976" i="1" s="1"/>
  <c r="Q1975" i="1"/>
  <c r="R1975" i="1" s="1"/>
  <c r="P1975" i="1"/>
  <c r="N1975" i="1"/>
  <c r="O1975" i="1" s="1"/>
  <c r="P1974" i="1"/>
  <c r="O1974" i="1"/>
  <c r="Q1974" i="1" s="1"/>
  <c r="R1974" i="1" s="1"/>
  <c r="N1974" i="1"/>
  <c r="P1973" i="1"/>
  <c r="O1973" i="1"/>
  <c r="Q1973" i="1" s="1"/>
  <c r="R1973" i="1" s="1"/>
  <c r="N1973" i="1"/>
  <c r="P1972" i="1"/>
  <c r="O1972" i="1"/>
  <c r="Q1972" i="1" s="1"/>
  <c r="R1972" i="1" s="1"/>
  <c r="N1972" i="1"/>
  <c r="N1971" i="1"/>
  <c r="O1971" i="1" s="1"/>
  <c r="N1970" i="1"/>
  <c r="P1970" i="1" s="1"/>
  <c r="P1969" i="1"/>
  <c r="N1969" i="1"/>
  <c r="O1969" i="1" s="1"/>
  <c r="Q1969" i="1" s="1"/>
  <c r="R1969" i="1" s="1"/>
  <c r="P1968" i="1"/>
  <c r="Q1968" i="1" s="1"/>
  <c r="R1968" i="1" s="1"/>
  <c r="O1968" i="1"/>
  <c r="N1968" i="1"/>
  <c r="N1967" i="1"/>
  <c r="P1967" i="1" s="1"/>
  <c r="N1966" i="1"/>
  <c r="O1965" i="1"/>
  <c r="Q1965" i="1" s="1"/>
  <c r="R1965" i="1" s="1"/>
  <c r="N1965" i="1"/>
  <c r="P1965" i="1" s="1"/>
  <c r="N1964" i="1"/>
  <c r="P1964" i="1" s="1"/>
  <c r="Q1963" i="1"/>
  <c r="R1963" i="1" s="1"/>
  <c r="P1963" i="1"/>
  <c r="N1963" i="1"/>
  <c r="O1963" i="1" s="1"/>
  <c r="P1962" i="1"/>
  <c r="O1962" i="1"/>
  <c r="Q1962" i="1" s="1"/>
  <c r="R1962" i="1" s="1"/>
  <c r="N1962" i="1"/>
  <c r="P1961" i="1"/>
  <c r="O1961" i="1"/>
  <c r="Q1961" i="1" s="1"/>
  <c r="R1961" i="1" s="1"/>
  <c r="N1961" i="1"/>
  <c r="P1960" i="1"/>
  <c r="O1960" i="1"/>
  <c r="Q1960" i="1" s="1"/>
  <c r="R1960" i="1" s="1"/>
  <c r="N1960" i="1"/>
  <c r="N1959" i="1"/>
  <c r="O1959" i="1" s="1"/>
  <c r="N1958" i="1"/>
  <c r="P1958" i="1" s="1"/>
  <c r="P1957" i="1"/>
  <c r="N1957" i="1"/>
  <c r="O1957" i="1" s="1"/>
  <c r="Q1957" i="1" s="1"/>
  <c r="R1957" i="1" s="1"/>
  <c r="P1956" i="1"/>
  <c r="Q1956" i="1" s="1"/>
  <c r="R1956" i="1" s="1"/>
  <c r="O1956" i="1"/>
  <c r="N1956" i="1"/>
  <c r="N1955" i="1"/>
  <c r="P1955" i="1" s="1"/>
  <c r="N1954" i="1"/>
  <c r="O1953" i="1"/>
  <c r="N1953" i="1"/>
  <c r="P1953" i="1" s="1"/>
  <c r="N1952" i="1"/>
  <c r="P1952" i="1" s="1"/>
  <c r="P1951" i="1"/>
  <c r="N1951" i="1"/>
  <c r="O1951" i="1" s="1"/>
  <c r="Q1951" i="1" s="1"/>
  <c r="R1951" i="1" s="1"/>
  <c r="P1950" i="1"/>
  <c r="O1950" i="1"/>
  <c r="Q1950" i="1" s="1"/>
  <c r="R1950" i="1" s="1"/>
  <c r="N1950" i="1"/>
  <c r="P1949" i="1"/>
  <c r="O1949" i="1"/>
  <c r="Q1949" i="1" s="1"/>
  <c r="R1949" i="1" s="1"/>
  <c r="N1949" i="1"/>
  <c r="P1948" i="1"/>
  <c r="O1948" i="1"/>
  <c r="Q1948" i="1" s="1"/>
  <c r="R1948" i="1" s="1"/>
  <c r="N1948" i="1"/>
  <c r="N1947" i="1"/>
  <c r="O1947" i="1" s="1"/>
  <c r="N1946" i="1"/>
  <c r="P1946" i="1" s="1"/>
  <c r="P1945" i="1"/>
  <c r="N1945" i="1"/>
  <c r="O1945" i="1" s="1"/>
  <c r="Q1945" i="1" s="1"/>
  <c r="R1945" i="1" s="1"/>
  <c r="P1944" i="1"/>
  <c r="Q1944" i="1" s="1"/>
  <c r="R1944" i="1" s="1"/>
  <c r="O1944" i="1"/>
  <c r="N1944" i="1"/>
  <c r="N1943" i="1"/>
  <c r="P1943" i="1" s="1"/>
  <c r="N1942" i="1"/>
  <c r="O1941" i="1"/>
  <c r="N1941" i="1"/>
  <c r="P1941" i="1" s="1"/>
  <c r="N1940" i="1"/>
  <c r="P1940" i="1" s="1"/>
  <c r="Q1939" i="1"/>
  <c r="R1939" i="1" s="1"/>
  <c r="P1939" i="1"/>
  <c r="N1939" i="1"/>
  <c r="O1939" i="1" s="1"/>
  <c r="P1938" i="1"/>
  <c r="O1938" i="1"/>
  <c r="Q1938" i="1" s="1"/>
  <c r="R1938" i="1" s="1"/>
  <c r="N1938" i="1"/>
  <c r="P1937" i="1"/>
  <c r="O1937" i="1"/>
  <c r="Q1937" i="1" s="1"/>
  <c r="R1937" i="1" s="1"/>
  <c r="N1937" i="1"/>
  <c r="P1936" i="1"/>
  <c r="O1936" i="1"/>
  <c r="Q1936" i="1" s="1"/>
  <c r="R1936" i="1" s="1"/>
  <c r="N1936" i="1"/>
  <c r="N1935" i="1"/>
  <c r="O1935" i="1" s="1"/>
  <c r="N1934" i="1"/>
  <c r="P1934" i="1" s="1"/>
  <c r="P1933" i="1"/>
  <c r="N1933" i="1"/>
  <c r="O1933" i="1" s="1"/>
  <c r="Q1933" i="1" s="1"/>
  <c r="R1933" i="1" s="1"/>
  <c r="P1932" i="1"/>
  <c r="Q1932" i="1" s="1"/>
  <c r="R1932" i="1" s="1"/>
  <c r="O1932" i="1"/>
  <c r="N1932" i="1"/>
  <c r="N1931" i="1"/>
  <c r="P1931" i="1" s="1"/>
  <c r="N1930" i="1"/>
  <c r="O1929" i="1"/>
  <c r="Q1929" i="1" s="1"/>
  <c r="R1929" i="1" s="1"/>
  <c r="N1929" i="1"/>
  <c r="P1929" i="1" s="1"/>
  <c r="N1928" i="1"/>
  <c r="P1928" i="1" s="1"/>
  <c r="Q1927" i="1"/>
  <c r="R1927" i="1" s="1"/>
  <c r="P1927" i="1"/>
  <c r="N1927" i="1"/>
  <c r="O1927" i="1" s="1"/>
  <c r="P1926" i="1"/>
  <c r="O1926" i="1"/>
  <c r="Q1926" i="1" s="1"/>
  <c r="R1926" i="1" s="1"/>
  <c r="N1926" i="1"/>
  <c r="P1925" i="1"/>
  <c r="O1925" i="1"/>
  <c r="Q1925" i="1" s="1"/>
  <c r="R1925" i="1" s="1"/>
  <c r="N1925" i="1"/>
  <c r="P1924" i="1"/>
  <c r="O1924" i="1"/>
  <c r="Q1924" i="1" s="1"/>
  <c r="R1924" i="1" s="1"/>
  <c r="N1924" i="1"/>
  <c r="N1923" i="1"/>
  <c r="O1923" i="1" s="1"/>
  <c r="N1922" i="1"/>
  <c r="P1922" i="1" s="1"/>
  <c r="P1921" i="1"/>
  <c r="N1921" i="1"/>
  <c r="O1921" i="1" s="1"/>
  <c r="Q1921" i="1" s="1"/>
  <c r="R1921" i="1" s="1"/>
  <c r="P1920" i="1"/>
  <c r="Q1920" i="1" s="1"/>
  <c r="R1920" i="1" s="1"/>
  <c r="O1920" i="1"/>
  <c r="N1920" i="1"/>
  <c r="N1919" i="1"/>
  <c r="P1919" i="1" s="1"/>
  <c r="N1918" i="1"/>
  <c r="O1917" i="1"/>
  <c r="Q1917" i="1" s="1"/>
  <c r="R1917" i="1" s="1"/>
  <c r="N1917" i="1"/>
  <c r="P1917" i="1" s="1"/>
  <c r="N1916" i="1"/>
  <c r="P1916" i="1" s="1"/>
  <c r="P1915" i="1"/>
  <c r="N1915" i="1"/>
  <c r="O1915" i="1" s="1"/>
  <c r="Q1915" i="1" s="1"/>
  <c r="R1915" i="1" s="1"/>
  <c r="P1914" i="1"/>
  <c r="O1914" i="1"/>
  <c r="Q1914" i="1" s="1"/>
  <c r="R1914" i="1" s="1"/>
  <c r="N1914" i="1"/>
  <c r="P1913" i="1"/>
  <c r="O1913" i="1"/>
  <c r="Q1913" i="1" s="1"/>
  <c r="R1913" i="1" s="1"/>
  <c r="N1913" i="1"/>
  <c r="P1912" i="1"/>
  <c r="O1912" i="1"/>
  <c r="Q1912" i="1" s="1"/>
  <c r="R1912" i="1" s="1"/>
  <c r="N1912" i="1"/>
  <c r="N1911" i="1"/>
  <c r="O1911" i="1" s="1"/>
  <c r="N1910" i="1"/>
  <c r="P1910" i="1" s="1"/>
  <c r="P1909" i="1"/>
  <c r="N1909" i="1"/>
  <c r="O1909" i="1" s="1"/>
  <c r="Q1909" i="1" s="1"/>
  <c r="R1909" i="1" s="1"/>
  <c r="P1908" i="1"/>
  <c r="Q1908" i="1" s="1"/>
  <c r="R1908" i="1" s="1"/>
  <c r="O1908" i="1"/>
  <c r="N1908" i="1"/>
  <c r="N1907" i="1"/>
  <c r="P1907" i="1" s="1"/>
  <c r="N1906" i="1"/>
  <c r="O1905" i="1"/>
  <c r="N1905" i="1"/>
  <c r="P1905" i="1" s="1"/>
  <c r="N1904" i="1"/>
  <c r="P1904" i="1" s="1"/>
  <c r="P1903" i="1"/>
  <c r="N1903" i="1"/>
  <c r="O1903" i="1" s="1"/>
  <c r="Q1903" i="1" s="1"/>
  <c r="R1903" i="1" s="1"/>
  <c r="P1902" i="1"/>
  <c r="O1902" i="1"/>
  <c r="Q1902" i="1" s="1"/>
  <c r="R1902" i="1" s="1"/>
  <c r="N1902" i="1"/>
  <c r="P1901" i="1"/>
  <c r="O1901" i="1"/>
  <c r="Q1901" i="1" s="1"/>
  <c r="R1901" i="1" s="1"/>
  <c r="N1901" i="1"/>
  <c r="P1900" i="1"/>
  <c r="O1900" i="1"/>
  <c r="Q1900" i="1" s="1"/>
  <c r="R1900" i="1" s="1"/>
  <c r="N1900" i="1"/>
  <c r="N1899" i="1"/>
  <c r="O1899" i="1" s="1"/>
  <c r="N1898" i="1"/>
  <c r="P1898" i="1" s="1"/>
  <c r="P1897" i="1"/>
  <c r="N1897" i="1"/>
  <c r="O1897" i="1" s="1"/>
  <c r="Q1897" i="1" s="1"/>
  <c r="R1897" i="1" s="1"/>
  <c r="P1896" i="1"/>
  <c r="Q1896" i="1" s="1"/>
  <c r="R1896" i="1" s="1"/>
  <c r="O1896" i="1"/>
  <c r="N1896" i="1"/>
  <c r="N1895" i="1"/>
  <c r="P1895" i="1" s="1"/>
  <c r="N1894" i="1"/>
  <c r="O1893" i="1"/>
  <c r="Q1893" i="1" s="1"/>
  <c r="R1893" i="1" s="1"/>
  <c r="N1893" i="1"/>
  <c r="P1893" i="1" s="1"/>
  <c r="N1892" i="1"/>
  <c r="P1892" i="1" s="1"/>
  <c r="Q1891" i="1"/>
  <c r="R1891" i="1" s="1"/>
  <c r="P1891" i="1"/>
  <c r="N1891" i="1"/>
  <c r="O1891" i="1" s="1"/>
  <c r="P1890" i="1"/>
  <c r="O1890" i="1"/>
  <c r="Q1890" i="1" s="1"/>
  <c r="R1890" i="1" s="1"/>
  <c r="N1890" i="1"/>
  <c r="P1889" i="1"/>
  <c r="O1889" i="1"/>
  <c r="Q1889" i="1" s="1"/>
  <c r="R1889" i="1" s="1"/>
  <c r="N1889" i="1"/>
  <c r="P1888" i="1"/>
  <c r="O1888" i="1"/>
  <c r="Q1888" i="1" s="1"/>
  <c r="R1888" i="1" s="1"/>
  <c r="N1888" i="1"/>
  <c r="N1887" i="1"/>
  <c r="O1887" i="1" s="1"/>
  <c r="N1886" i="1"/>
  <c r="P1886" i="1" s="1"/>
  <c r="P1885" i="1"/>
  <c r="N1885" i="1"/>
  <c r="O1885" i="1" s="1"/>
  <c r="Q1885" i="1" s="1"/>
  <c r="R1885" i="1" s="1"/>
  <c r="P1884" i="1"/>
  <c r="Q1884" i="1" s="1"/>
  <c r="R1884" i="1" s="1"/>
  <c r="O1884" i="1"/>
  <c r="N1884" i="1"/>
  <c r="N1883" i="1"/>
  <c r="P1883" i="1" s="1"/>
  <c r="N1882" i="1"/>
  <c r="O1881" i="1"/>
  <c r="N1881" i="1"/>
  <c r="P1881" i="1" s="1"/>
  <c r="N1880" i="1"/>
  <c r="P1880" i="1" s="1"/>
  <c r="Q1879" i="1"/>
  <c r="R1879" i="1" s="1"/>
  <c r="P1879" i="1"/>
  <c r="N1879" i="1"/>
  <c r="O1879" i="1" s="1"/>
  <c r="Y211" i="8"/>
  <c r="X211" i="8"/>
  <c r="W211" i="8"/>
  <c r="V211" i="8"/>
  <c r="U211" i="8"/>
  <c r="T211" i="8"/>
  <c r="S211" i="8"/>
  <c r="R211" i="8"/>
  <c r="Q211" i="8"/>
  <c r="P211" i="8"/>
  <c r="Y210" i="8"/>
  <c r="X210" i="8"/>
  <c r="W210" i="8"/>
  <c r="V210" i="8"/>
  <c r="U210" i="8"/>
  <c r="T210" i="8"/>
  <c r="S210" i="8"/>
  <c r="R210" i="8"/>
  <c r="Q210" i="8"/>
  <c r="P210" i="8"/>
  <c r="Y209" i="8"/>
  <c r="X209" i="8"/>
  <c r="W209" i="8"/>
  <c r="V209" i="8"/>
  <c r="U209" i="8"/>
  <c r="T209" i="8"/>
  <c r="S209" i="8"/>
  <c r="R209" i="8"/>
  <c r="Q209" i="8"/>
  <c r="P209" i="8"/>
  <c r="Y208" i="8"/>
  <c r="X208" i="8"/>
  <c r="W208" i="8"/>
  <c r="V208" i="8"/>
  <c r="U208" i="8"/>
  <c r="T208" i="8"/>
  <c r="S208" i="8"/>
  <c r="R208" i="8"/>
  <c r="Q208" i="8"/>
  <c r="P208" i="8"/>
  <c r="Y207" i="8"/>
  <c r="X207" i="8"/>
  <c r="W207" i="8"/>
  <c r="V207" i="8"/>
  <c r="U207" i="8"/>
  <c r="T207" i="8"/>
  <c r="S207" i="8"/>
  <c r="R207" i="8"/>
  <c r="Q207" i="8"/>
  <c r="P207" i="8"/>
  <c r="Y206" i="8"/>
  <c r="X206" i="8"/>
  <c r="W206" i="8"/>
  <c r="V206" i="8"/>
  <c r="U206" i="8"/>
  <c r="T206" i="8"/>
  <c r="S206" i="8"/>
  <c r="R206" i="8"/>
  <c r="Q206" i="8"/>
  <c r="P206" i="8"/>
  <c r="Y205" i="8"/>
  <c r="X205" i="8"/>
  <c r="W205" i="8"/>
  <c r="V205" i="8"/>
  <c r="U205" i="8"/>
  <c r="T205" i="8"/>
  <c r="S205" i="8"/>
  <c r="R205" i="8"/>
  <c r="Q205" i="8"/>
  <c r="P205" i="8"/>
  <c r="Y204" i="8"/>
  <c r="X204" i="8"/>
  <c r="W204" i="8"/>
  <c r="V204" i="8"/>
  <c r="U204" i="8"/>
  <c r="T204" i="8"/>
  <c r="S204" i="8"/>
  <c r="R204" i="8"/>
  <c r="Q204" i="8"/>
  <c r="P204" i="8"/>
  <c r="Y203" i="8"/>
  <c r="X203" i="8"/>
  <c r="W203" i="8"/>
  <c r="V203" i="8"/>
  <c r="U203" i="8"/>
  <c r="T203" i="8"/>
  <c r="S203" i="8"/>
  <c r="R203" i="8"/>
  <c r="Q203" i="8"/>
  <c r="P203" i="8"/>
  <c r="Y202" i="8"/>
  <c r="X202" i="8"/>
  <c r="W202" i="8"/>
  <c r="V202" i="8"/>
  <c r="U202" i="8"/>
  <c r="T202" i="8"/>
  <c r="S202" i="8"/>
  <c r="R202" i="8"/>
  <c r="Q202" i="8"/>
  <c r="P202" i="8"/>
  <c r="Y201" i="8"/>
  <c r="X201" i="8"/>
  <c r="W201" i="8"/>
  <c r="V201" i="8"/>
  <c r="U201" i="8"/>
  <c r="T201" i="8"/>
  <c r="S201" i="8"/>
  <c r="R201" i="8"/>
  <c r="Q201" i="8"/>
  <c r="P201" i="8"/>
  <c r="Y200" i="8"/>
  <c r="X200" i="8"/>
  <c r="W200" i="8"/>
  <c r="V200" i="8"/>
  <c r="U200" i="8"/>
  <c r="T200" i="8"/>
  <c r="S200" i="8"/>
  <c r="R200" i="8"/>
  <c r="Q200" i="8"/>
  <c r="P200" i="8"/>
  <c r="Y199" i="8"/>
  <c r="X199" i="8"/>
  <c r="W199" i="8"/>
  <c r="V199" i="8"/>
  <c r="U199" i="8"/>
  <c r="T199" i="8"/>
  <c r="S199" i="8"/>
  <c r="R199" i="8"/>
  <c r="Q199" i="8"/>
  <c r="P199" i="8"/>
  <c r="Y198" i="8"/>
  <c r="X198" i="8"/>
  <c r="W198" i="8"/>
  <c r="V198" i="8"/>
  <c r="U198" i="8"/>
  <c r="T198" i="8"/>
  <c r="S198" i="8"/>
  <c r="R198" i="8"/>
  <c r="Q198" i="8"/>
  <c r="P198" i="8"/>
  <c r="Y197" i="8"/>
  <c r="X197" i="8"/>
  <c r="W197" i="8"/>
  <c r="V197" i="8"/>
  <c r="U197" i="8"/>
  <c r="T197" i="8"/>
  <c r="S197" i="8"/>
  <c r="R197" i="8"/>
  <c r="Q197" i="8"/>
  <c r="P197" i="8"/>
  <c r="Y196" i="8"/>
  <c r="X196" i="8"/>
  <c r="W196" i="8"/>
  <c r="V196" i="8"/>
  <c r="U196" i="8"/>
  <c r="T196" i="8"/>
  <c r="S196" i="8"/>
  <c r="R196" i="8"/>
  <c r="Q196" i="8"/>
  <c r="P196" i="8"/>
  <c r="Y195" i="8"/>
  <c r="X195" i="8"/>
  <c r="W195" i="8"/>
  <c r="V195" i="8"/>
  <c r="U195" i="8"/>
  <c r="T195" i="8"/>
  <c r="S195" i="8"/>
  <c r="R195" i="8"/>
  <c r="Q195" i="8"/>
  <c r="P195" i="8"/>
  <c r="Y194" i="8"/>
  <c r="X194" i="8"/>
  <c r="W194" i="8"/>
  <c r="V194" i="8"/>
  <c r="U194" i="8"/>
  <c r="T194" i="8"/>
  <c r="S194" i="8"/>
  <c r="R194" i="8"/>
  <c r="Q194" i="8"/>
  <c r="P194" i="8"/>
  <c r="Y193" i="8"/>
  <c r="X193" i="8"/>
  <c r="W193" i="8"/>
  <c r="V193" i="8"/>
  <c r="U193" i="8"/>
  <c r="T193" i="8"/>
  <c r="S193" i="8"/>
  <c r="R193" i="8"/>
  <c r="Q193" i="8"/>
  <c r="P193" i="8"/>
  <c r="Y192" i="8"/>
  <c r="X192" i="8"/>
  <c r="W192" i="8"/>
  <c r="V192" i="8"/>
  <c r="U192" i="8"/>
  <c r="T192" i="8"/>
  <c r="S192" i="8"/>
  <c r="R192" i="8"/>
  <c r="Q192" i="8"/>
  <c r="P192" i="8"/>
  <c r="Y191" i="8"/>
  <c r="X191" i="8"/>
  <c r="W191" i="8"/>
  <c r="V191" i="8"/>
  <c r="U191" i="8"/>
  <c r="T191" i="8"/>
  <c r="S191" i="8"/>
  <c r="R191" i="8"/>
  <c r="Q191" i="8"/>
  <c r="P191" i="8"/>
  <c r="Y190" i="8"/>
  <c r="X190" i="8"/>
  <c r="W190" i="8"/>
  <c r="V190" i="8"/>
  <c r="U190" i="8"/>
  <c r="T190" i="8"/>
  <c r="S190" i="8"/>
  <c r="R190" i="8"/>
  <c r="Q190" i="8"/>
  <c r="P190" i="8"/>
  <c r="Y189" i="8"/>
  <c r="X189" i="8"/>
  <c r="W189" i="8"/>
  <c r="V189" i="8"/>
  <c r="U189" i="8"/>
  <c r="T189" i="8"/>
  <c r="S189" i="8"/>
  <c r="R189" i="8"/>
  <c r="Q189" i="8"/>
  <c r="P189" i="8"/>
  <c r="Y188" i="8"/>
  <c r="X188" i="8"/>
  <c r="W188" i="8"/>
  <c r="V188" i="8"/>
  <c r="U188" i="8"/>
  <c r="T188" i="8"/>
  <c r="S188" i="8"/>
  <c r="R188" i="8"/>
  <c r="Q188" i="8"/>
  <c r="P188" i="8"/>
  <c r="Y187" i="8"/>
  <c r="X187" i="8"/>
  <c r="W187" i="8"/>
  <c r="V187" i="8"/>
  <c r="U187" i="8"/>
  <c r="T187" i="8"/>
  <c r="S187" i="8"/>
  <c r="R187" i="8"/>
  <c r="Q187" i="8"/>
  <c r="P187" i="8"/>
  <c r="Y186" i="8"/>
  <c r="X186" i="8"/>
  <c r="W186" i="8"/>
  <c r="V186" i="8"/>
  <c r="U186" i="8"/>
  <c r="T186" i="8"/>
  <c r="S186" i="8"/>
  <c r="R186" i="8"/>
  <c r="Q186" i="8"/>
  <c r="P186" i="8"/>
  <c r="Y185" i="8"/>
  <c r="X185" i="8"/>
  <c r="W185" i="8"/>
  <c r="V185" i="8"/>
  <c r="U185" i="8"/>
  <c r="T185" i="8"/>
  <c r="S185" i="8"/>
  <c r="R185" i="8"/>
  <c r="Q185" i="8"/>
  <c r="P185" i="8"/>
  <c r="Y184" i="8"/>
  <c r="X184" i="8"/>
  <c r="W184" i="8"/>
  <c r="V184" i="8"/>
  <c r="U184" i="8"/>
  <c r="T184" i="8"/>
  <c r="S184" i="8"/>
  <c r="R184" i="8"/>
  <c r="Q184" i="8"/>
  <c r="P184" i="8"/>
  <c r="Y183" i="8"/>
  <c r="X183" i="8"/>
  <c r="W183" i="8"/>
  <c r="V183" i="8"/>
  <c r="U183" i="8"/>
  <c r="T183" i="8"/>
  <c r="S183" i="8"/>
  <c r="R183" i="8"/>
  <c r="Q183" i="8"/>
  <c r="P183" i="8"/>
  <c r="Y182" i="8"/>
  <c r="X182" i="8"/>
  <c r="W182" i="8"/>
  <c r="V182" i="8"/>
  <c r="U182" i="8"/>
  <c r="T182" i="8"/>
  <c r="S182" i="8"/>
  <c r="R182" i="8"/>
  <c r="Q182" i="8"/>
  <c r="P182" i="8"/>
  <c r="Y181" i="8"/>
  <c r="X181" i="8"/>
  <c r="W181" i="8"/>
  <c r="V181" i="8"/>
  <c r="U181" i="8"/>
  <c r="T181" i="8"/>
  <c r="S181" i="8"/>
  <c r="R181" i="8"/>
  <c r="Q181" i="8"/>
  <c r="P181" i="8"/>
  <c r="Y180" i="8"/>
  <c r="X180" i="8"/>
  <c r="W180" i="8"/>
  <c r="V180" i="8"/>
  <c r="U180" i="8"/>
  <c r="T180" i="8"/>
  <c r="S180" i="8"/>
  <c r="R180" i="8"/>
  <c r="Q180" i="8"/>
  <c r="P180" i="8"/>
  <c r="Y179" i="8"/>
  <c r="X179" i="8"/>
  <c r="W179" i="8"/>
  <c r="V179" i="8"/>
  <c r="U179" i="8"/>
  <c r="T179" i="8"/>
  <c r="S179" i="8"/>
  <c r="R179" i="8"/>
  <c r="Q179" i="8"/>
  <c r="O211" i="8"/>
  <c r="O210" i="8"/>
  <c r="O209" i="8"/>
  <c r="O208" i="8"/>
  <c r="O207" i="8"/>
  <c r="O206" i="8"/>
  <c r="O205" i="8"/>
  <c r="O204" i="8"/>
  <c r="O203" i="8"/>
  <c r="O202" i="8"/>
  <c r="O201" i="8"/>
  <c r="O200" i="8"/>
  <c r="O199" i="8"/>
  <c r="O198" i="8"/>
  <c r="O197" i="8"/>
  <c r="O196" i="8"/>
  <c r="O195" i="8"/>
  <c r="O194" i="8"/>
  <c r="O193" i="8"/>
  <c r="O192" i="8"/>
  <c r="O191" i="8"/>
  <c r="O190" i="8"/>
  <c r="O189" i="8"/>
  <c r="O188" i="8"/>
  <c r="O187" i="8"/>
  <c r="O186" i="8"/>
  <c r="O185" i="8"/>
  <c r="O184" i="8"/>
  <c r="O183" i="8"/>
  <c r="O182" i="8"/>
  <c r="O181" i="8"/>
  <c r="O180" i="8"/>
  <c r="P179" i="8"/>
  <c r="O179" i="8"/>
  <c r="Y172" i="8"/>
  <c r="X172" i="8"/>
  <c r="W172" i="8"/>
  <c r="V172" i="8"/>
  <c r="U172" i="8"/>
  <c r="T172" i="8"/>
  <c r="S172" i="8"/>
  <c r="R172" i="8"/>
  <c r="Q172" i="8"/>
  <c r="P172" i="8"/>
  <c r="Y171" i="8"/>
  <c r="X171" i="8"/>
  <c r="W171" i="8"/>
  <c r="V171" i="8"/>
  <c r="U171" i="8"/>
  <c r="T171" i="8"/>
  <c r="S171" i="8"/>
  <c r="R171" i="8"/>
  <c r="Q171" i="8"/>
  <c r="P171" i="8"/>
  <c r="Y170" i="8"/>
  <c r="X170" i="8"/>
  <c r="W170" i="8"/>
  <c r="V170" i="8"/>
  <c r="U170" i="8"/>
  <c r="T170" i="8"/>
  <c r="S170" i="8"/>
  <c r="R170" i="8"/>
  <c r="Q170" i="8"/>
  <c r="P170" i="8"/>
  <c r="Y169" i="8"/>
  <c r="X169" i="8"/>
  <c r="W169" i="8"/>
  <c r="V169" i="8"/>
  <c r="U169" i="8"/>
  <c r="T169" i="8"/>
  <c r="S169" i="8"/>
  <c r="R169" i="8"/>
  <c r="Q169" i="8"/>
  <c r="P169" i="8"/>
  <c r="Y168" i="8"/>
  <c r="X168" i="8"/>
  <c r="W168" i="8"/>
  <c r="V168" i="8"/>
  <c r="U168" i="8"/>
  <c r="T168" i="8"/>
  <c r="S168" i="8"/>
  <c r="R168" i="8"/>
  <c r="Q168" i="8"/>
  <c r="P168" i="8"/>
  <c r="Y167" i="8"/>
  <c r="X167" i="8"/>
  <c r="W167" i="8"/>
  <c r="V167" i="8"/>
  <c r="U167" i="8"/>
  <c r="T167" i="8"/>
  <c r="S167" i="8"/>
  <c r="R167" i="8"/>
  <c r="Q167" i="8"/>
  <c r="P167" i="8"/>
  <c r="Y166" i="8"/>
  <c r="X166" i="8"/>
  <c r="W166" i="8"/>
  <c r="V166" i="8"/>
  <c r="U166" i="8"/>
  <c r="T166" i="8"/>
  <c r="S166" i="8"/>
  <c r="R166" i="8"/>
  <c r="Q166" i="8"/>
  <c r="P166" i="8"/>
  <c r="Y165" i="8"/>
  <c r="X165" i="8"/>
  <c r="W165" i="8"/>
  <c r="V165" i="8"/>
  <c r="U165" i="8"/>
  <c r="T165" i="8"/>
  <c r="S165" i="8"/>
  <c r="R165" i="8"/>
  <c r="Q165" i="8"/>
  <c r="P165" i="8"/>
  <c r="Y164" i="8"/>
  <c r="X164" i="8"/>
  <c r="W164" i="8"/>
  <c r="V164" i="8"/>
  <c r="U164" i="8"/>
  <c r="T164" i="8"/>
  <c r="S164" i="8"/>
  <c r="R164" i="8"/>
  <c r="Q164" i="8"/>
  <c r="P164" i="8"/>
  <c r="Y163" i="8"/>
  <c r="X163" i="8"/>
  <c r="W163" i="8"/>
  <c r="V163" i="8"/>
  <c r="U163" i="8"/>
  <c r="T163" i="8"/>
  <c r="S163" i="8"/>
  <c r="R163" i="8"/>
  <c r="Q163" i="8"/>
  <c r="P163" i="8"/>
  <c r="Y162" i="8"/>
  <c r="X162" i="8"/>
  <c r="W162" i="8"/>
  <c r="V162" i="8"/>
  <c r="U162" i="8"/>
  <c r="T162" i="8"/>
  <c r="S162" i="8"/>
  <c r="R162" i="8"/>
  <c r="Q162" i="8"/>
  <c r="P162" i="8"/>
  <c r="Y161" i="8"/>
  <c r="X161" i="8"/>
  <c r="W161" i="8"/>
  <c r="V161" i="8"/>
  <c r="U161" i="8"/>
  <c r="T161" i="8"/>
  <c r="S161" i="8"/>
  <c r="R161" i="8"/>
  <c r="Q161" i="8"/>
  <c r="P161" i="8"/>
  <c r="Y160" i="8"/>
  <c r="X160" i="8"/>
  <c r="W160" i="8"/>
  <c r="V160" i="8"/>
  <c r="U160" i="8"/>
  <c r="T160" i="8"/>
  <c r="S160" i="8"/>
  <c r="R160" i="8"/>
  <c r="Q160" i="8"/>
  <c r="P160" i="8"/>
  <c r="Y159" i="8"/>
  <c r="X159" i="8"/>
  <c r="W159" i="8"/>
  <c r="V159" i="8"/>
  <c r="U159" i="8"/>
  <c r="T159" i="8"/>
  <c r="S159" i="8"/>
  <c r="R159" i="8"/>
  <c r="Q159" i="8"/>
  <c r="P159" i="8"/>
  <c r="Y158" i="8"/>
  <c r="X158" i="8"/>
  <c r="W158" i="8"/>
  <c r="V158" i="8"/>
  <c r="U158" i="8"/>
  <c r="T158" i="8"/>
  <c r="S158" i="8"/>
  <c r="R158" i="8"/>
  <c r="Q158" i="8"/>
  <c r="P158" i="8"/>
  <c r="Y157" i="8"/>
  <c r="X157" i="8"/>
  <c r="W157" i="8"/>
  <c r="V157" i="8"/>
  <c r="U157" i="8"/>
  <c r="T157" i="8"/>
  <c r="S157" i="8"/>
  <c r="R157" i="8"/>
  <c r="Q157" i="8"/>
  <c r="P157" i="8"/>
  <c r="Y156" i="8"/>
  <c r="X156" i="8"/>
  <c r="W156" i="8"/>
  <c r="V156" i="8"/>
  <c r="U156" i="8"/>
  <c r="T156" i="8"/>
  <c r="S156" i="8"/>
  <c r="R156" i="8"/>
  <c r="Q156" i="8"/>
  <c r="P156" i="8"/>
  <c r="Y155" i="8"/>
  <c r="X155" i="8"/>
  <c r="W155" i="8"/>
  <c r="V155" i="8"/>
  <c r="U155" i="8"/>
  <c r="T155" i="8"/>
  <c r="S155" i="8"/>
  <c r="R155" i="8"/>
  <c r="Q155" i="8"/>
  <c r="P155" i="8"/>
  <c r="Y154" i="8"/>
  <c r="X154" i="8"/>
  <c r="W154" i="8"/>
  <c r="V154" i="8"/>
  <c r="U154" i="8"/>
  <c r="T154" i="8"/>
  <c r="S154" i="8"/>
  <c r="R154" i="8"/>
  <c r="Q154" i="8"/>
  <c r="P154" i="8"/>
  <c r="Y153" i="8"/>
  <c r="X153" i="8"/>
  <c r="W153" i="8"/>
  <c r="V153" i="8"/>
  <c r="U153" i="8"/>
  <c r="T153" i="8"/>
  <c r="S153" i="8"/>
  <c r="R153" i="8"/>
  <c r="Q153" i="8"/>
  <c r="P153" i="8"/>
  <c r="Y152" i="8"/>
  <c r="X152" i="8"/>
  <c r="W152" i="8"/>
  <c r="V152" i="8"/>
  <c r="U152" i="8"/>
  <c r="T152" i="8"/>
  <c r="S152" i="8"/>
  <c r="R152" i="8"/>
  <c r="Q152" i="8"/>
  <c r="P152" i="8"/>
  <c r="Y151" i="8"/>
  <c r="X151" i="8"/>
  <c r="W151" i="8"/>
  <c r="V151" i="8"/>
  <c r="U151" i="8"/>
  <c r="T151" i="8"/>
  <c r="S151" i="8"/>
  <c r="R151" i="8"/>
  <c r="Q151" i="8"/>
  <c r="P151" i="8"/>
  <c r="Y150" i="8"/>
  <c r="X150" i="8"/>
  <c r="W150" i="8"/>
  <c r="V150" i="8"/>
  <c r="U150" i="8"/>
  <c r="T150" i="8"/>
  <c r="S150" i="8"/>
  <c r="R150" i="8"/>
  <c r="Q150" i="8"/>
  <c r="P150" i="8"/>
  <c r="Y149" i="8"/>
  <c r="X149" i="8"/>
  <c r="W149" i="8"/>
  <c r="V149" i="8"/>
  <c r="U149" i="8"/>
  <c r="T149" i="8"/>
  <c r="S149" i="8"/>
  <c r="R149" i="8"/>
  <c r="Q149" i="8"/>
  <c r="P149" i="8"/>
  <c r="Y148" i="8"/>
  <c r="X148" i="8"/>
  <c r="W148" i="8"/>
  <c r="V148" i="8"/>
  <c r="U148" i="8"/>
  <c r="T148" i="8"/>
  <c r="S148" i="8"/>
  <c r="R148" i="8"/>
  <c r="Q148" i="8"/>
  <c r="P148" i="8"/>
  <c r="Y147" i="8"/>
  <c r="X147" i="8"/>
  <c r="W147" i="8"/>
  <c r="V147" i="8"/>
  <c r="U147" i="8"/>
  <c r="T147" i="8"/>
  <c r="S147" i="8"/>
  <c r="R147" i="8"/>
  <c r="Q147" i="8"/>
  <c r="P147" i="8"/>
  <c r="Y146" i="8"/>
  <c r="X146" i="8"/>
  <c r="W146" i="8"/>
  <c r="V146" i="8"/>
  <c r="U146" i="8"/>
  <c r="T146" i="8"/>
  <c r="S146" i="8"/>
  <c r="R146" i="8"/>
  <c r="Q146" i="8"/>
  <c r="P146" i="8"/>
  <c r="Y145" i="8"/>
  <c r="X145" i="8"/>
  <c r="W145" i="8"/>
  <c r="V145" i="8"/>
  <c r="U145" i="8"/>
  <c r="T145" i="8"/>
  <c r="S145" i="8"/>
  <c r="R145" i="8"/>
  <c r="Q145" i="8"/>
  <c r="P145" i="8"/>
  <c r="Y144" i="8"/>
  <c r="X144" i="8"/>
  <c r="W144" i="8"/>
  <c r="V144" i="8"/>
  <c r="U144" i="8"/>
  <c r="T144" i="8"/>
  <c r="S144" i="8"/>
  <c r="R144" i="8"/>
  <c r="Q144" i="8"/>
  <c r="P144" i="8"/>
  <c r="Y143" i="8"/>
  <c r="X143" i="8"/>
  <c r="W143" i="8"/>
  <c r="V143" i="8"/>
  <c r="U143" i="8"/>
  <c r="T143" i="8"/>
  <c r="S143" i="8"/>
  <c r="R143" i="8"/>
  <c r="Q143" i="8"/>
  <c r="P143" i="8"/>
  <c r="Y142" i="8"/>
  <c r="X142" i="8"/>
  <c r="W142" i="8"/>
  <c r="V142" i="8"/>
  <c r="U142" i="8"/>
  <c r="T142" i="8"/>
  <c r="S142" i="8"/>
  <c r="R142" i="8"/>
  <c r="Q142" i="8"/>
  <c r="P142" i="8"/>
  <c r="Y141" i="8"/>
  <c r="X141" i="8"/>
  <c r="W141" i="8"/>
  <c r="V141" i="8"/>
  <c r="U141" i="8"/>
  <c r="T141" i="8"/>
  <c r="S141" i="8"/>
  <c r="R141" i="8"/>
  <c r="Q141" i="8"/>
  <c r="P141" i="8"/>
  <c r="Y140" i="8"/>
  <c r="X140" i="8"/>
  <c r="W140" i="8"/>
  <c r="V140" i="8"/>
  <c r="U140" i="8"/>
  <c r="T140" i="8"/>
  <c r="S140" i="8"/>
  <c r="R140" i="8"/>
  <c r="Q140" i="8"/>
  <c r="O172" i="8"/>
  <c r="O171" i="8"/>
  <c r="O170" i="8"/>
  <c r="O169" i="8"/>
  <c r="O168" i="8"/>
  <c r="O167" i="8"/>
  <c r="O166" i="8"/>
  <c r="O165" i="8"/>
  <c r="O164" i="8"/>
  <c r="O163" i="8"/>
  <c r="O162" i="8"/>
  <c r="O161" i="8"/>
  <c r="O160" i="8"/>
  <c r="O159" i="8"/>
  <c r="O158" i="8"/>
  <c r="O157" i="8"/>
  <c r="O156" i="8"/>
  <c r="O155" i="8"/>
  <c r="O154" i="8"/>
  <c r="O153" i="8"/>
  <c r="O152" i="8"/>
  <c r="O151" i="8"/>
  <c r="O150" i="8"/>
  <c r="O149" i="8"/>
  <c r="O148" i="8"/>
  <c r="O147" i="8"/>
  <c r="O146" i="8"/>
  <c r="O145" i="8"/>
  <c r="O144" i="8"/>
  <c r="O143" i="8"/>
  <c r="O142" i="8"/>
  <c r="O141" i="8"/>
  <c r="P140" i="8"/>
  <c r="O140" i="8"/>
  <c r="O52" i="8"/>
  <c r="O32" i="8"/>
  <c r="O12" i="8"/>
  <c r="Y478" i="7"/>
  <c r="X478" i="7"/>
  <c r="W478" i="7"/>
  <c r="V478" i="7"/>
  <c r="U478" i="7"/>
  <c r="T478" i="7"/>
  <c r="S478" i="7"/>
  <c r="R478" i="7"/>
  <c r="Q478" i="7"/>
  <c r="P478" i="7"/>
  <c r="Y477" i="7"/>
  <c r="X477" i="7"/>
  <c r="W477" i="7"/>
  <c r="V477" i="7"/>
  <c r="U477" i="7"/>
  <c r="T477" i="7"/>
  <c r="S477" i="7"/>
  <c r="R477" i="7"/>
  <c r="Q477" i="7"/>
  <c r="P477" i="7"/>
  <c r="Y476" i="7"/>
  <c r="X476" i="7"/>
  <c r="W476" i="7"/>
  <c r="V476" i="7"/>
  <c r="U476" i="7"/>
  <c r="T476" i="7"/>
  <c r="S476" i="7"/>
  <c r="R476" i="7"/>
  <c r="Q476" i="7"/>
  <c r="P476" i="7"/>
  <c r="Y475" i="7"/>
  <c r="X475" i="7"/>
  <c r="W475" i="7"/>
  <c r="V475" i="7"/>
  <c r="U475" i="7"/>
  <c r="T475" i="7"/>
  <c r="S475" i="7"/>
  <c r="R475" i="7"/>
  <c r="Q475" i="7"/>
  <c r="P475" i="7"/>
  <c r="Y474" i="7"/>
  <c r="X474" i="7"/>
  <c r="W474" i="7"/>
  <c r="V474" i="7"/>
  <c r="U474" i="7"/>
  <c r="T474" i="7"/>
  <c r="S474" i="7"/>
  <c r="R474" i="7"/>
  <c r="Q474" i="7"/>
  <c r="P474" i="7"/>
  <c r="Y473" i="7"/>
  <c r="X473" i="7"/>
  <c r="W473" i="7"/>
  <c r="V473" i="7"/>
  <c r="U473" i="7"/>
  <c r="T473" i="7"/>
  <c r="S473" i="7"/>
  <c r="R473" i="7"/>
  <c r="Q473" i="7"/>
  <c r="P473" i="7"/>
  <c r="Y472" i="7"/>
  <c r="X472" i="7"/>
  <c r="W472" i="7"/>
  <c r="V472" i="7"/>
  <c r="U472" i="7"/>
  <c r="T472" i="7"/>
  <c r="S472" i="7"/>
  <c r="R472" i="7"/>
  <c r="Q472" i="7"/>
  <c r="P472" i="7"/>
  <c r="Y471" i="7"/>
  <c r="X471" i="7"/>
  <c r="W471" i="7"/>
  <c r="V471" i="7"/>
  <c r="U471" i="7"/>
  <c r="T471" i="7"/>
  <c r="S471" i="7"/>
  <c r="R471" i="7"/>
  <c r="Q471" i="7"/>
  <c r="P471" i="7"/>
  <c r="Y470" i="7"/>
  <c r="X470" i="7"/>
  <c r="W470" i="7"/>
  <c r="V470" i="7"/>
  <c r="U470" i="7"/>
  <c r="T470" i="7"/>
  <c r="S470" i="7"/>
  <c r="R470" i="7"/>
  <c r="Q470" i="7"/>
  <c r="P470" i="7"/>
  <c r="Y469" i="7"/>
  <c r="X469" i="7"/>
  <c r="W469" i="7"/>
  <c r="V469" i="7"/>
  <c r="U469" i="7"/>
  <c r="T469" i="7"/>
  <c r="S469" i="7"/>
  <c r="R469" i="7"/>
  <c r="Q469" i="7"/>
  <c r="P469" i="7"/>
  <c r="Y468" i="7"/>
  <c r="X468" i="7"/>
  <c r="W468" i="7"/>
  <c r="V468" i="7"/>
  <c r="U468" i="7"/>
  <c r="T468" i="7"/>
  <c r="S468" i="7"/>
  <c r="R468" i="7"/>
  <c r="Q468" i="7"/>
  <c r="P468" i="7"/>
  <c r="Y467" i="7"/>
  <c r="X467" i="7"/>
  <c r="W467" i="7"/>
  <c r="V467" i="7"/>
  <c r="U467" i="7"/>
  <c r="T467" i="7"/>
  <c r="S467" i="7"/>
  <c r="R467" i="7"/>
  <c r="Q467" i="7"/>
  <c r="P467" i="7"/>
  <c r="Y466" i="7"/>
  <c r="X466" i="7"/>
  <c r="W466" i="7"/>
  <c r="V466" i="7"/>
  <c r="U466" i="7"/>
  <c r="T466" i="7"/>
  <c r="S466" i="7"/>
  <c r="R466" i="7"/>
  <c r="Q466" i="7"/>
  <c r="P466" i="7"/>
  <c r="Y465" i="7"/>
  <c r="X465" i="7"/>
  <c r="W465" i="7"/>
  <c r="V465" i="7"/>
  <c r="U465" i="7"/>
  <c r="T465" i="7"/>
  <c r="S465" i="7"/>
  <c r="R465" i="7"/>
  <c r="Q465" i="7"/>
  <c r="P465" i="7"/>
  <c r="Y464" i="7"/>
  <c r="X464" i="7"/>
  <c r="W464" i="7"/>
  <c r="V464" i="7"/>
  <c r="U464" i="7"/>
  <c r="T464" i="7"/>
  <c r="S464" i="7"/>
  <c r="R464" i="7"/>
  <c r="Q464" i="7"/>
  <c r="P464" i="7"/>
  <c r="Y463" i="7"/>
  <c r="X463" i="7"/>
  <c r="W463" i="7"/>
  <c r="V463" i="7"/>
  <c r="U463" i="7"/>
  <c r="T463" i="7"/>
  <c r="S463" i="7"/>
  <c r="R463" i="7"/>
  <c r="Q463" i="7"/>
  <c r="P463" i="7"/>
  <c r="Y462" i="7"/>
  <c r="X462" i="7"/>
  <c r="W462" i="7"/>
  <c r="V462" i="7"/>
  <c r="U462" i="7"/>
  <c r="T462" i="7"/>
  <c r="S462" i="7"/>
  <c r="R462" i="7"/>
  <c r="Q462" i="7"/>
  <c r="P462" i="7"/>
  <c r="Y461" i="7"/>
  <c r="X461" i="7"/>
  <c r="W461" i="7"/>
  <c r="V461" i="7"/>
  <c r="U461" i="7"/>
  <c r="T461" i="7"/>
  <c r="S461" i="7"/>
  <c r="R461" i="7"/>
  <c r="Q461" i="7"/>
  <c r="O478" i="7"/>
  <c r="O477" i="7"/>
  <c r="O476" i="7"/>
  <c r="O475" i="7"/>
  <c r="O474" i="7"/>
  <c r="O473" i="7"/>
  <c r="O472" i="7"/>
  <c r="O471" i="7"/>
  <c r="O470" i="7"/>
  <c r="O469" i="7"/>
  <c r="O468" i="7"/>
  <c r="O467" i="7"/>
  <c r="O466" i="7"/>
  <c r="O465" i="7"/>
  <c r="O464" i="7"/>
  <c r="O463" i="7"/>
  <c r="O462" i="7"/>
  <c r="P461" i="7"/>
  <c r="O461" i="7"/>
  <c r="Y201" i="7"/>
  <c r="X201" i="7"/>
  <c r="W201" i="7"/>
  <c r="V201" i="7"/>
  <c r="U201" i="7"/>
  <c r="T201" i="7"/>
  <c r="S201" i="7"/>
  <c r="R201" i="7"/>
  <c r="Q201" i="7"/>
  <c r="P201" i="7"/>
  <c r="O201" i="7"/>
  <c r="Y200" i="7"/>
  <c r="X200" i="7"/>
  <c r="W200" i="7"/>
  <c r="V200" i="7"/>
  <c r="U200" i="7"/>
  <c r="T200" i="7"/>
  <c r="S200" i="7"/>
  <c r="R200" i="7"/>
  <c r="Q200" i="7"/>
  <c r="P200" i="7"/>
  <c r="O200" i="7"/>
  <c r="Y199" i="7"/>
  <c r="X199" i="7"/>
  <c r="W199" i="7"/>
  <c r="V199" i="7"/>
  <c r="U199" i="7"/>
  <c r="T199" i="7"/>
  <c r="S199" i="7"/>
  <c r="R199" i="7"/>
  <c r="Q199" i="7"/>
  <c r="P199" i="7"/>
  <c r="O199" i="7"/>
  <c r="Y198" i="7"/>
  <c r="X198" i="7"/>
  <c r="W198" i="7"/>
  <c r="V198" i="7"/>
  <c r="U198" i="7"/>
  <c r="T198" i="7"/>
  <c r="S198" i="7"/>
  <c r="R198" i="7"/>
  <c r="Q198" i="7"/>
  <c r="P198" i="7"/>
  <c r="O198" i="7"/>
  <c r="Y197" i="7"/>
  <c r="X197" i="7"/>
  <c r="W197" i="7"/>
  <c r="V197" i="7"/>
  <c r="U197" i="7"/>
  <c r="T197" i="7"/>
  <c r="S197" i="7"/>
  <c r="R197" i="7"/>
  <c r="Q197" i="7"/>
  <c r="P197" i="7"/>
  <c r="O197" i="7"/>
  <c r="Y196" i="7"/>
  <c r="X196" i="7"/>
  <c r="W196" i="7"/>
  <c r="V196" i="7"/>
  <c r="U196" i="7"/>
  <c r="T196" i="7"/>
  <c r="S196" i="7"/>
  <c r="R196" i="7"/>
  <c r="Q196" i="7"/>
  <c r="P196" i="7"/>
  <c r="O196" i="7"/>
  <c r="Y195" i="7"/>
  <c r="X195" i="7"/>
  <c r="W195" i="7"/>
  <c r="V195" i="7"/>
  <c r="U195" i="7"/>
  <c r="T195" i="7"/>
  <c r="S195" i="7"/>
  <c r="R195" i="7"/>
  <c r="Q195" i="7"/>
  <c r="P195" i="7"/>
  <c r="O195" i="7"/>
  <c r="Y194" i="7"/>
  <c r="X194" i="7"/>
  <c r="W194" i="7"/>
  <c r="V194" i="7"/>
  <c r="U194" i="7"/>
  <c r="T194" i="7"/>
  <c r="S194" i="7"/>
  <c r="R194" i="7"/>
  <c r="Q194" i="7"/>
  <c r="P194" i="7"/>
  <c r="O194" i="7"/>
  <c r="Y193" i="7"/>
  <c r="X193" i="7"/>
  <c r="W193" i="7"/>
  <c r="V193" i="7"/>
  <c r="U193" i="7"/>
  <c r="T193" i="7"/>
  <c r="S193" i="7"/>
  <c r="R193" i="7"/>
  <c r="Q193" i="7"/>
  <c r="P193" i="7"/>
  <c r="O193" i="7"/>
  <c r="Y192" i="7"/>
  <c r="X192" i="7"/>
  <c r="W192" i="7"/>
  <c r="V192" i="7"/>
  <c r="U192" i="7"/>
  <c r="T192" i="7"/>
  <c r="S192" i="7"/>
  <c r="R192" i="7"/>
  <c r="Q192" i="7"/>
  <c r="P192" i="7"/>
  <c r="O192" i="7"/>
  <c r="Y191" i="7"/>
  <c r="X191" i="7"/>
  <c r="W191" i="7"/>
  <c r="V191" i="7"/>
  <c r="U191" i="7"/>
  <c r="T191" i="7"/>
  <c r="S191" i="7"/>
  <c r="R191" i="7"/>
  <c r="Q191" i="7"/>
  <c r="P191" i="7"/>
  <c r="O191" i="7"/>
  <c r="Y190" i="7"/>
  <c r="X190" i="7"/>
  <c r="W190" i="7"/>
  <c r="V190" i="7"/>
  <c r="U190" i="7"/>
  <c r="T190" i="7"/>
  <c r="S190" i="7"/>
  <c r="R190" i="7"/>
  <c r="Q190" i="7"/>
  <c r="P190" i="7"/>
  <c r="O190" i="7"/>
  <c r="Y189" i="7"/>
  <c r="X189" i="7"/>
  <c r="W189" i="7"/>
  <c r="V189" i="7"/>
  <c r="U189" i="7"/>
  <c r="T189" i="7"/>
  <c r="S189" i="7"/>
  <c r="R189" i="7"/>
  <c r="Q189" i="7"/>
  <c r="P189" i="7"/>
  <c r="O189" i="7"/>
  <c r="Y188" i="7"/>
  <c r="X188" i="7"/>
  <c r="W188" i="7"/>
  <c r="V188" i="7"/>
  <c r="U188" i="7"/>
  <c r="T188" i="7"/>
  <c r="S188" i="7"/>
  <c r="R188" i="7"/>
  <c r="Q188" i="7"/>
  <c r="P188" i="7"/>
  <c r="O188" i="7"/>
  <c r="Y187" i="7"/>
  <c r="X187" i="7"/>
  <c r="W187" i="7"/>
  <c r="V187" i="7"/>
  <c r="U187" i="7"/>
  <c r="T187" i="7"/>
  <c r="S187" i="7"/>
  <c r="R187" i="7"/>
  <c r="Q187" i="7"/>
  <c r="P187" i="7"/>
  <c r="O187" i="7"/>
  <c r="Y186" i="7"/>
  <c r="X186" i="7"/>
  <c r="W186" i="7"/>
  <c r="V186" i="7"/>
  <c r="U186" i="7"/>
  <c r="T186" i="7"/>
  <c r="S186" i="7"/>
  <c r="R186" i="7"/>
  <c r="Q186" i="7"/>
  <c r="P186" i="7"/>
  <c r="O186" i="7"/>
  <c r="Y185" i="7"/>
  <c r="X185" i="7"/>
  <c r="W185" i="7"/>
  <c r="V185" i="7"/>
  <c r="U185" i="7"/>
  <c r="T185" i="7"/>
  <c r="S185" i="7"/>
  <c r="R185" i="7"/>
  <c r="Q185" i="7"/>
  <c r="P185" i="7"/>
  <c r="O185" i="7"/>
  <c r="Y184" i="7"/>
  <c r="X184" i="7"/>
  <c r="W184" i="7"/>
  <c r="V184" i="7"/>
  <c r="U184" i="7"/>
  <c r="T184" i="7"/>
  <c r="S184" i="7"/>
  <c r="R184" i="7"/>
  <c r="Q184" i="7"/>
  <c r="P184" i="7"/>
  <c r="O184" i="7"/>
  <c r="Y183" i="7"/>
  <c r="X183" i="7"/>
  <c r="W183" i="7"/>
  <c r="V183" i="7"/>
  <c r="U183" i="7"/>
  <c r="T183" i="7"/>
  <c r="S183" i="7"/>
  <c r="R183" i="7"/>
  <c r="Q183" i="7"/>
  <c r="P183" i="7"/>
  <c r="O183" i="7"/>
  <c r="Y182" i="7"/>
  <c r="X182" i="7"/>
  <c r="W182" i="7"/>
  <c r="V182" i="7"/>
  <c r="U182" i="7"/>
  <c r="T182" i="7"/>
  <c r="S182" i="7"/>
  <c r="R182" i="7"/>
  <c r="Q182" i="7"/>
  <c r="P182" i="7"/>
  <c r="O182" i="7"/>
  <c r="Y181" i="7"/>
  <c r="X181" i="7"/>
  <c r="W181" i="7"/>
  <c r="V181" i="7"/>
  <c r="U181" i="7"/>
  <c r="T181" i="7"/>
  <c r="S181" i="7"/>
  <c r="R181" i="7"/>
  <c r="Q181" i="7"/>
  <c r="P181" i="7"/>
  <c r="O181" i="7"/>
  <c r="Y180" i="7"/>
  <c r="X180" i="7"/>
  <c r="W180" i="7"/>
  <c r="V180" i="7"/>
  <c r="U180" i="7"/>
  <c r="T180" i="7"/>
  <c r="S180" i="7"/>
  <c r="R180" i="7"/>
  <c r="Q180" i="7"/>
  <c r="P180" i="7"/>
  <c r="O180" i="7"/>
  <c r="Y179" i="7"/>
  <c r="X179" i="7"/>
  <c r="W179" i="7"/>
  <c r="V179" i="7"/>
  <c r="U179" i="7"/>
  <c r="T179" i="7"/>
  <c r="S179" i="7"/>
  <c r="R179" i="7"/>
  <c r="Q179" i="7"/>
  <c r="P179" i="7"/>
  <c r="O179" i="7"/>
  <c r="Y178" i="7"/>
  <c r="X178" i="7"/>
  <c r="W178" i="7"/>
  <c r="V178" i="7"/>
  <c r="U178" i="7"/>
  <c r="T178" i="7"/>
  <c r="S178" i="7"/>
  <c r="R178" i="7"/>
  <c r="Q178" i="7"/>
  <c r="P178" i="7"/>
  <c r="O178" i="7"/>
  <c r="Y177" i="7"/>
  <c r="X177" i="7"/>
  <c r="W177" i="7"/>
  <c r="V177" i="7"/>
  <c r="U177" i="7"/>
  <c r="T177" i="7"/>
  <c r="S177" i="7"/>
  <c r="R177" i="7"/>
  <c r="Q177" i="7"/>
  <c r="P177" i="7"/>
  <c r="O177" i="7"/>
  <c r="Y176" i="7"/>
  <c r="X176" i="7"/>
  <c r="W176" i="7"/>
  <c r="V176" i="7"/>
  <c r="U176" i="7"/>
  <c r="T176" i="7"/>
  <c r="S176" i="7"/>
  <c r="R176" i="7"/>
  <c r="Q176" i="7"/>
  <c r="P176" i="7"/>
  <c r="O176" i="7"/>
  <c r="Y175" i="7"/>
  <c r="X175" i="7"/>
  <c r="W175" i="7"/>
  <c r="V175" i="7"/>
  <c r="U175" i="7"/>
  <c r="T175" i="7"/>
  <c r="S175" i="7"/>
  <c r="R175" i="7"/>
  <c r="Q175" i="7"/>
  <c r="P175" i="7"/>
  <c r="O175" i="7"/>
  <c r="Y174" i="7"/>
  <c r="X174" i="7"/>
  <c r="W174" i="7"/>
  <c r="V174" i="7"/>
  <c r="U174" i="7"/>
  <c r="T174" i="7"/>
  <c r="S174" i="7"/>
  <c r="R174" i="7"/>
  <c r="Q174" i="7"/>
  <c r="P174" i="7"/>
  <c r="O174" i="7"/>
  <c r="Y173" i="7"/>
  <c r="X173" i="7"/>
  <c r="W173" i="7"/>
  <c r="V173" i="7"/>
  <c r="U173" i="7"/>
  <c r="T173" i="7"/>
  <c r="S173" i="7"/>
  <c r="R173" i="7"/>
  <c r="Q173" i="7"/>
  <c r="P173" i="7"/>
  <c r="O173" i="7"/>
  <c r="Y172" i="7"/>
  <c r="X172" i="7"/>
  <c r="W172" i="7"/>
  <c r="V172" i="7"/>
  <c r="U172" i="7"/>
  <c r="T172" i="7"/>
  <c r="S172" i="7"/>
  <c r="R172" i="7"/>
  <c r="Q172" i="7"/>
  <c r="P172" i="7"/>
  <c r="O172" i="7"/>
  <c r="Y171" i="7"/>
  <c r="X171" i="7"/>
  <c r="W171" i="7"/>
  <c r="V171" i="7"/>
  <c r="U171" i="7"/>
  <c r="T171" i="7"/>
  <c r="S171" i="7"/>
  <c r="R171" i="7"/>
  <c r="Q171" i="7"/>
  <c r="P171" i="7"/>
  <c r="O171" i="7"/>
  <c r="Y170" i="7"/>
  <c r="X170" i="7"/>
  <c r="W170" i="7"/>
  <c r="V170" i="7"/>
  <c r="U170" i="7"/>
  <c r="T170" i="7"/>
  <c r="S170" i="7"/>
  <c r="R170" i="7"/>
  <c r="Q170" i="7"/>
  <c r="P170" i="7"/>
  <c r="O170" i="7"/>
  <c r="Y169" i="7"/>
  <c r="X169" i="7"/>
  <c r="W169" i="7"/>
  <c r="V169" i="7"/>
  <c r="U169" i="7"/>
  <c r="T169" i="7"/>
  <c r="S169" i="7"/>
  <c r="R169" i="7"/>
  <c r="Q169" i="7"/>
  <c r="P169" i="7"/>
  <c r="O169" i="7"/>
  <c r="Y168" i="7"/>
  <c r="X168" i="7"/>
  <c r="W168" i="7"/>
  <c r="V168" i="7"/>
  <c r="U168" i="7"/>
  <c r="T168" i="7"/>
  <c r="S168" i="7"/>
  <c r="R168" i="7"/>
  <c r="Q168" i="7"/>
  <c r="P168" i="7"/>
  <c r="O168" i="7"/>
  <c r="Y167" i="7"/>
  <c r="X167" i="7"/>
  <c r="W167" i="7"/>
  <c r="V167" i="7"/>
  <c r="U167" i="7"/>
  <c r="T167" i="7"/>
  <c r="S167" i="7"/>
  <c r="R167" i="7"/>
  <c r="Q167" i="7"/>
  <c r="P167" i="7"/>
  <c r="O167" i="7"/>
  <c r="Y166" i="7"/>
  <c r="X166" i="7"/>
  <c r="W166" i="7"/>
  <c r="V166" i="7"/>
  <c r="U166" i="7"/>
  <c r="T166" i="7"/>
  <c r="S166" i="7"/>
  <c r="R166" i="7"/>
  <c r="Q166" i="7"/>
  <c r="P166" i="7"/>
  <c r="O166" i="7"/>
  <c r="Y165" i="7"/>
  <c r="X165" i="7"/>
  <c r="W165" i="7"/>
  <c r="V165" i="7"/>
  <c r="U165" i="7"/>
  <c r="T165" i="7"/>
  <c r="S165" i="7"/>
  <c r="R165" i="7"/>
  <c r="Q165" i="7"/>
  <c r="P165" i="7"/>
  <c r="O165" i="7"/>
  <c r="Y164" i="7"/>
  <c r="X164" i="7"/>
  <c r="W164" i="7"/>
  <c r="V164" i="7"/>
  <c r="U164" i="7"/>
  <c r="T164" i="7"/>
  <c r="S164" i="7"/>
  <c r="R164" i="7"/>
  <c r="Q164" i="7"/>
  <c r="P164" i="7"/>
  <c r="O164" i="7"/>
  <c r="Y163" i="7"/>
  <c r="X163" i="7"/>
  <c r="W163" i="7"/>
  <c r="V163" i="7"/>
  <c r="U163" i="7"/>
  <c r="T163" i="7"/>
  <c r="S163" i="7"/>
  <c r="R163" i="7"/>
  <c r="Q163" i="7"/>
  <c r="P163" i="7"/>
  <c r="O163" i="7"/>
  <c r="Y162" i="7"/>
  <c r="X162" i="7"/>
  <c r="W162" i="7"/>
  <c r="V162" i="7"/>
  <c r="U162" i="7"/>
  <c r="T162" i="7"/>
  <c r="S162" i="7"/>
  <c r="R162" i="7"/>
  <c r="Q162" i="7"/>
  <c r="P162" i="7"/>
  <c r="O162" i="7"/>
  <c r="Y161" i="7"/>
  <c r="X161" i="7"/>
  <c r="W161" i="7"/>
  <c r="V161" i="7"/>
  <c r="U161" i="7"/>
  <c r="T161" i="7"/>
  <c r="S161" i="7"/>
  <c r="R161" i="7"/>
  <c r="Q161" i="7"/>
  <c r="P161" i="7"/>
  <c r="O161" i="7"/>
  <c r="Y160" i="7"/>
  <c r="X160" i="7"/>
  <c r="W160" i="7"/>
  <c r="V160" i="7"/>
  <c r="U160" i="7"/>
  <c r="T160" i="7"/>
  <c r="S160" i="7"/>
  <c r="R160" i="7"/>
  <c r="Q160" i="7"/>
  <c r="P160" i="7"/>
  <c r="O160" i="7"/>
  <c r="Y159" i="7"/>
  <c r="X159" i="7"/>
  <c r="W159" i="7"/>
  <c r="V159" i="7"/>
  <c r="U159" i="7"/>
  <c r="T159" i="7"/>
  <c r="S159" i="7"/>
  <c r="R159" i="7"/>
  <c r="Q159" i="7"/>
  <c r="P159" i="7"/>
  <c r="O159" i="7"/>
  <c r="Y158" i="7"/>
  <c r="X158" i="7"/>
  <c r="W158" i="7"/>
  <c r="V158" i="7"/>
  <c r="U158" i="7"/>
  <c r="T158" i="7"/>
  <c r="S158" i="7"/>
  <c r="R158" i="7"/>
  <c r="Q158" i="7"/>
  <c r="P158" i="7"/>
  <c r="O158" i="7"/>
  <c r="Y157" i="7"/>
  <c r="X157" i="7"/>
  <c r="W157" i="7"/>
  <c r="V157" i="7"/>
  <c r="U157" i="7"/>
  <c r="T157" i="7"/>
  <c r="S157" i="7"/>
  <c r="R157" i="7"/>
  <c r="Q157" i="7"/>
  <c r="P157" i="7"/>
  <c r="O157" i="7"/>
  <c r="Y156" i="7"/>
  <c r="X156" i="7"/>
  <c r="W156" i="7"/>
  <c r="V156" i="7"/>
  <c r="U156" i="7"/>
  <c r="T156" i="7"/>
  <c r="S156" i="7"/>
  <c r="R156" i="7"/>
  <c r="Q156" i="7"/>
  <c r="P156" i="7"/>
  <c r="O156" i="7"/>
  <c r="Y155" i="7"/>
  <c r="X155" i="7"/>
  <c r="W155" i="7"/>
  <c r="V155" i="7"/>
  <c r="U155" i="7"/>
  <c r="T155" i="7"/>
  <c r="S155" i="7"/>
  <c r="R155" i="7"/>
  <c r="Q155" i="7"/>
  <c r="P155" i="7"/>
  <c r="O155" i="7"/>
  <c r="Y154" i="7"/>
  <c r="X154" i="7"/>
  <c r="W154" i="7"/>
  <c r="V154" i="7"/>
  <c r="U154" i="7"/>
  <c r="T154" i="7"/>
  <c r="S154" i="7"/>
  <c r="R154" i="7"/>
  <c r="Q154" i="7"/>
  <c r="P154" i="7"/>
  <c r="O154" i="7"/>
  <c r="Y153" i="7"/>
  <c r="X153" i="7"/>
  <c r="W153" i="7"/>
  <c r="V153" i="7"/>
  <c r="U153" i="7"/>
  <c r="T153" i="7"/>
  <c r="S153" i="7"/>
  <c r="R153" i="7"/>
  <c r="Q153" i="7"/>
  <c r="P153" i="7"/>
  <c r="O153" i="7"/>
  <c r="Y152" i="7"/>
  <c r="X152" i="7"/>
  <c r="W152" i="7"/>
  <c r="V152" i="7"/>
  <c r="U152" i="7"/>
  <c r="T152" i="7"/>
  <c r="S152" i="7"/>
  <c r="R152" i="7"/>
  <c r="Q152" i="7"/>
  <c r="P152" i="7"/>
  <c r="O152" i="7"/>
  <c r="Y151" i="7"/>
  <c r="X151" i="7"/>
  <c r="W151" i="7"/>
  <c r="V151" i="7"/>
  <c r="U151" i="7"/>
  <c r="T151" i="7"/>
  <c r="S151" i="7"/>
  <c r="R151" i="7"/>
  <c r="Q151" i="7"/>
  <c r="P151" i="7"/>
  <c r="O151" i="7"/>
  <c r="Y150" i="7"/>
  <c r="X150" i="7"/>
  <c r="W150" i="7"/>
  <c r="V150" i="7"/>
  <c r="U150" i="7"/>
  <c r="T150" i="7"/>
  <c r="S150" i="7"/>
  <c r="R150" i="7"/>
  <c r="Q150" i="7"/>
  <c r="P150" i="7"/>
  <c r="O150" i="7"/>
  <c r="Y149" i="7"/>
  <c r="X149" i="7"/>
  <c r="W149" i="7"/>
  <c r="V149" i="7"/>
  <c r="U149" i="7"/>
  <c r="T149" i="7"/>
  <c r="S149" i="7"/>
  <c r="R149" i="7"/>
  <c r="Q149" i="7"/>
  <c r="P149" i="7"/>
  <c r="O149" i="7"/>
  <c r="Y148" i="7"/>
  <c r="X148" i="7"/>
  <c r="W148" i="7"/>
  <c r="V148" i="7"/>
  <c r="U148" i="7"/>
  <c r="T148" i="7"/>
  <c r="S148" i="7"/>
  <c r="R148" i="7"/>
  <c r="Q148" i="7"/>
  <c r="P148" i="7"/>
  <c r="O148" i="7"/>
  <c r="Y147" i="7"/>
  <c r="X147" i="7"/>
  <c r="W147" i="7"/>
  <c r="V147" i="7"/>
  <c r="U147" i="7"/>
  <c r="T147" i="7"/>
  <c r="S147" i="7"/>
  <c r="R147" i="7"/>
  <c r="Q147" i="7"/>
  <c r="P147" i="7"/>
  <c r="O147" i="7"/>
  <c r="Y146" i="7"/>
  <c r="X146" i="7"/>
  <c r="W146" i="7"/>
  <c r="V146" i="7"/>
  <c r="U146" i="7"/>
  <c r="T146" i="7"/>
  <c r="S146" i="7"/>
  <c r="R146" i="7"/>
  <c r="Q146" i="7"/>
  <c r="P146" i="7"/>
  <c r="O146" i="7"/>
  <c r="Y145" i="7"/>
  <c r="X145" i="7"/>
  <c r="W145" i="7"/>
  <c r="V145" i="7"/>
  <c r="U145" i="7"/>
  <c r="T145" i="7"/>
  <c r="S145" i="7"/>
  <c r="R145" i="7"/>
  <c r="Q145" i="7"/>
  <c r="P145" i="7"/>
  <c r="O145" i="7"/>
  <c r="Y144" i="7"/>
  <c r="X144" i="7"/>
  <c r="W144" i="7"/>
  <c r="V144" i="7"/>
  <c r="U144" i="7"/>
  <c r="T144" i="7"/>
  <c r="S144" i="7"/>
  <c r="R144" i="7"/>
  <c r="Q144" i="7"/>
  <c r="P144" i="7"/>
  <c r="O144" i="7"/>
  <c r="Y143" i="7"/>
  <c r="X143" i="7"/>
  <c r="W143" i="7"/>
  <c r="V143" i="7"/>
  <c r="U143" i="7"/>
  <c r="T143" i="7"/>
  <c r="S143" i="7"/>
  <c r="R143" i="7"/>
  <c r="Q143" i="7"/>
  <c r="P143" i="7"/>
  <c r="O143" i="7"/>
  <c r="Y142" i="7"/>
  <c r="X142" i="7"/>
  <c r="W142" i="7"/>
  <c r="V142" i="7"/>
  <c r="U142" i="7"/>
  <c r="T142" i="7"/>
  <c r="S142" i="7"/>
  <c r="R142" i="7"/>
  <c r="Q142" i="7"/>
  <c r="P142" i="7"/>
  <c r="O142" i="7"/>
  <c r="Y141" i="7"/>
  <c r="X141" i="7"/>
  <c r="W141" i="7"/>
  <c r="V141" i="7"/>
  <c r="U141" i="7"/>
  <c r="T141" i="7"/>
  <c r="S141" i="7"/>
  <c r="R141" i="7"/>
  <c r="Q141" i="7"/>
  <c r="P141" i="7"/>
  <c r="O141" i="7"/>
  <c r="Y140" i="7"/>
  <c r="X140" i="7"/>
  <c r="W140" i="7"/>
  <c r="V140" i="7"/>
  <c r="U140" i="7"/>
  <c r="T140" i="7"/>
  <c r="S140" i="7"/>
  <c r="R140" i="7"/>
  <c r="Q140" i="7"/>
  <c r="P140" i="7"/>
  <c r="O140" i="7"/>
  <c r="Y139" i="7"/>
  <c r="X139" i="7"/>
  <c r="W139" i="7"/>
  <c r="V139" i="7"/>
  <c r="U139" i="7"/>
  <c r="T139" i="7"/>
  <c r="S139" i="7"/>
  <c r="R139" i="7"/>
  <c r="Q139" i="7"/>
  <c r="P139" i="7"/>
  <c r="O139" i="7"/>
  <c r="Y138" i="7"/>
  <c r="X138" i="7"/>
  <c r="W138" i="7"/>
  <c r="V138" i="7"/>
  <c r="U138" i="7"/>
  <c r="T138" i="7"/>
  <c r="S138" i="7"/>
  <c r="R138" i="7"/>
  <c r="Q138" i="7"/>
  <c r="P138" i="7"/>
  <c r="O138" i="7"/>
  <c r="Y137" i="7"/>
  <c r="X137" i="7"/>
  <c r="W137" i="7"/>
  <c r="V137" i="7"/>
  <c r="U137" i="7"/>
  <c r="T137" i="7"/>
  <c r="S137" i="7"/>
  <c r="R137" i="7"/>
  <c r="Q137" i="7"/>
  <c r="P137" i="7"/>
  <c r="O137" i="7"/>
  <c r="Y136" i="7"/>
  <c r="X136" i="7"/>
  <c r="W136" i="7"/>
  <c r="V136" i="7"/>
  <c r="U136" i="7"/>
  <c r="T136" i="7"/>
  <c r="S136" i="7"/>
  <c r="R136" i="7"/>
  <c r="Q136" i="7"/>
  <c r="P136" i="7"/>
  <c r="O136" i="7"/>
  <c r="Y135" i="7"/>
  <c r="X135" i="7"/>
  <c r="W135" i="7"/>
  <c r="V135" i="7"/>
  <c r="U135" i="7"/>
  <c r="T135" i="7"/>
  <c r="S135" i="7"/>
  <c r="R135" i="7"/>
  <c r="Q135" i="7"/>
  <c r="P135" i="7"/>
  <c r="O135" i="7"/>
  <c r="Y134" i="7"/>
  <c r="X134" i="7"/>
  <c r="W134" i="7"/>
  <c r="V134" i="7"/>
  <c r="U134" i="7"/>
  <c r="T134" i="7"/>
  <c r="S134" i="7"/>
  <c r="R134" i="7"/>
  <c r="Q134" i="7"/>
  <c r="P134" i="7"/>
  <c r="O134" i="7"/>
  <c r="Y133" i="7"/>
  <c r="X133" i="7"/>
  <c r="W133" i="7"/>
  <c r="V133" i="7"/>
  <c r="U133" i="7"/>
  <c r="T133" i="7"/>
  <c r="S133" i="7"/>
  <c r="R133" i="7"/>
  <c r="Q133" i="7"/>
  <c r="P133" i="7"/>
  <c r="O133" i="7"/>
  <c r="Y127" i="7"/>
  <c r="X127" i="7"/>
  <c r="W127" i="7"/>
  <c r="V127" i="7"/>
  <c r="U127" i="7"/>
  <c r="T127" i="7"/>
  <c r="S127" i="7"/>
  <c r="R127" i="7"/>
  <c r="Q127" i="7"/>
  <c r="P127" i="7"/>
  <c r="O127" i="7"/>
  <c r="Y126" i="7"/>
  <c r="X126" i="7"/>
  <c r="W126" i="7"/>
  <c r="V126" i="7"/>
  <c r="U126" i="7"/>
  <c r="T126" i="7"/>
  <c r="S126" i="7"/>
  <c r="R126" i="7"/>
  <c r="Q126" i="7"/>
  <c r="P126" i="7"/>
  <c r="O126" i="7"/>
  <c r="Y125" i="7"/>
  <c r="X125" i="7"/>
  <c r="W125" i="7"/>
  <c r="V125" i="7"/>
  <c r="U125" i="7"/>
  <c r="T125" i="7"/>
  <c r="S125" i="7"/>
  <c r="R125" i="7"/>
  <c r="Q125" i="7"/>
  <c r="P125" i="7"/>
  <c r="O125" i="7"/>
  <c r="Y124" i="7"/>
  <c r="X124" i="7"/>
  <c r="W124" i="7"/>
  <c r="V124" i="7"/>
  <c r="U124" i="7"/>
  <c r="T124" i="7"/>
  <c r="S124" i="7"/>
  <c r="R124" i="7"/>
  <c r="Q124" i="7"/>
  <c r="P124" i="7"/>
  <c r="O124" i="7"/>
  <c r="Y123" i="7"/>
  <c r="X123" i="7"/>
  <c r="W123" i="7"/>
  <c r="V123" i="7"/>
  <c r="U123" i="7"/>
  <c r="T123" i="7"/>
  <c r="S123" i="7"/>
  <c r="R123" i="7"/>
  <c r="Q123" i="7"/>
  <c r="P123" i="7"/>
  <c r="O123" i="7"/>
  <c r="Y122" i="7"/>
  <c r="X122" i="7"/>
  <c r="W122" i="7"/>
  <c r="V122" i="7"/>
  <c r="U122" i="7"/>
  <c r="T122" i="7"/>
  <c r="S122" i="7"/>
  <c r="R122" i="7"/>
  <c r="Q122" i="7"/>
  <c r="P122" i="7"/>
  <c r="O122" i="7"/>
  <c r="Y121" i="7"/>
  <c r="X121" i="7"/>
  <c r="W121" i="7"/>
  <c r="V121" i="7"/>
  <c r="U121" i="7"/>
  <c r="T121" i="7"/>
  <c r="S121" i="7"/>
  <c r="R121" i="7"/>
  <c r="Q121" i="7"/>
  <c r="P121" i="7"/>
  <c r="O121" i="7"/>
  <c r="Y120" i="7"/>
  <c r="X120" i="7"/>
  <c r="W120" i="7"/>
  <c r="V120" i="7"/>
  <c r="U120" i="7"/>
  <c r="T120" i="7"/>
  <c r="S120" i="7"/>
  <c r="R120" i="7"/>
  <c r="Q120" i="7"/>
  <c r="P120" i="7"/>
  <c r="O120" i="7"/>
  <c r="Y119" i="7"/>
  <c r="X119" i="7"/>
  <c r="W119" i="7"/>
  <c r="V119" i="7"/>
  <c r="U119" i="7"/>
  <c r="T119" i="7"/>
  <c r="S119" i="7"/>
  <c r="R119" i="7"/>
  <c r="Q119" i="7"/>
  <c r="P119" i="7"/>
  <c r="O119" i="7"/>
  <c r="Y118" i="7"/>
  <c r="X118" i="7"/>
  <c r="W118" i="7"/>
  <c r="V118" i="7"/>
  <c r="U118" i="7"/>
  <c r="T118" i="7"/>
  <c r="S118" i="7"/>
  <c r="R118" i="7"/>
  <c r="Q118" i="7"/>
  <c r="P118" i="7"/>
  <c r="O118" i="7"/>
  <c r="Y117" i="7"/>
  <c r="X117" i="7"/>
  <c r="W117" i="7"/>
  <c r="V117" i="7"/>
  <c r="U117" i="7"/>
  <c r="T117" i="7"/>
  <c r="S117" i="7"/>
  <c r="R117" i="7"/>
  <c r="Q117" i="7"/>
  <c r="P117" i="7"/>
  <c r="O117" i="7"/>
  <c r="Y116" i="7"/>
  <c r="X116" i="7"/>
  <c r="W116" i="7"/>
  <c r="V116" i="7"/>
  <c r="U116" i="7"/>
  <c r="T116" i="7"/>
  <c r="S116" i="7"/>
  <c r="R116" i="7"/>
  <c r="Q116" i="7"/>
  <c r="P116" i="7"/>
  <c r="O116" i="7"/>
  <c r="Y115" i="7"/>
  <c r="X115" i="7"/>
  <c r="W115" i="7"/>
  <c r="V115" i="7"/>
  <c r="U115" i="7"/>
  <c r="T115" i="7"/>
  <c r="S115" i="7"/>
  <c r="R115" i="7"/>
  <c r="Q115" i="7"/>
  <c r="P115" i="7"/>
  <c r="O115" i="7"/>
  <c r="Y114" i="7"/>
  <c r="X114" i="7"/>
  <c r="W114" i="7"/>
  <c r="V114" i="7"/>
  <c r="U114" i="7"/>
  <c r="T114" i="7"/>
  <c r="S114" i="7"/>
  <c r="R114" i="7"/>
  <c r="Q114" i="7"/>
  <c r="P114" i="7"/>
  <c r="O114" i="7"/>
  <c r="Y113" i="7"/>
  <c r="X113" i="7"/>
  <c r="W113" i="7"/>
  <c r="V113" i="7"/>
  <c r="U113" i="7"/>
  <c r="T113" i="7"/>
  <c r="S113" i="7"/>
  <c r="R113" i="7"/>
  <c r="Q113" i="7"/>
  <c r="P113" i="7"/>
  <c r="O113" i="7"/>
  <c r="Y112" i="7"/>
  <c r="X112" i="7"/>
  <c r="W112" i="7"/>
  <c r="V112" i="7"/>
  <c r="U112" i="7"/>
  <c r="T112" i="7"/>
  <c r="S112" i="7"/>
  <c r="R112" i="7"/>
  <c r="Q112" i="7"/>
  <c r="P112" i="7"/>
  <c r="O112" i="7"/>
  <c r="Y111" i="7"/>
  <c r="X111" i="7"/>
  <c r="W111" i="7"/>
  <c r="V111" i="7"/>
  <c r="U111" i="7"/>
  <c r="T111" i="7"/>
  <c r="S111" i="7"/>
  <c r="R111" i="7"/>
  <c r="Q111" i="7"/>
  <c r="P111" i="7"/>
  <c r="O111" i="7"/>
  <c r="Y110" i="7"/>
  <c r="X110" i="7"/>
  <c r="W110" i="7"/>
  <c r="V110" i="7"/>
  <c r="U110" i="7"/>
  <c r="T110" i="7"/>
  <c r="S110" i="7"/>
  <c r="R110" i="7"/>
  <c r="Q110" i="7"/>
  <c r="P110" i="7"/>
  <c r="O110" i="7"/>
  <c r="Y103" i="7"/>
  <c r="X103" i="7"/>
  <c r="W103" i="7"/>
  <c r="V103" i="7"/>
  <c r="U103" i="7"/>
  <c r="T103" i="7"/>
  <c r="S103" i="7"/>
  <c r="R103" i="7"/>
  <c r="Q103" i="7"/>
  <c r="P103" i="7"/>
  <c r="O103" i="7"/>
  <c r="Y102" i="7"/>
  <c r="X102" i="7"/>
  <c r="W102" i="7"/>
  <c r="V102" i="7"/>
  <c r="U102" i="7"/>
  <c r="T102" i="7"/>
  <c r="S102" i="7"/>
  <c r="R102" i="7"/>
  <c r="Q102" i="7"/>
  <c r="P102" i="7"/>
  <c r="O102" i="7"/>
  <c r="Y101" i="7"/>
  <c r="X101" i="7"/>
  <c r="W101" i="7"/>
  <c r="V101" i="7"/>
  <c r="U101" i="7"/>
  <c r="T101" i="7"/>
  <c r="S101" i="7"/>
  <c r="R101" i="7"/>
  <c r="Q101" i="7"/>
  <c r="P101" i="7"/>
  <c r="O101" i="7"/>
  <c r="Y100" i="7"/>
  <c r="X100" i="7"/>
  <c r="W100" i="7"/>
  <c r="V100" i="7"/>
  <c r="U100" i="7"/>
  <c r="T100" i="7"/>
  <c r="S100" i="7"/>
  <c r="R100" i="7"/>
  <c r="Q100" i="7"/>
  <c r="P100" i="7"/>
  <c r="O100" i="7"/>
  <c r="Y99" i="7"/>
  <c r="X99" i="7"/>
  <c r="W99" i="7"/>
  <c r="V99" i="7"/>
  <c r="U99" i="7"/>
  <c r="T99" i="7"/>
  <c r="S99" i="7"/>
  <c r="R99" i="7"/>
  <c r="Q99" i="7"/>
  <c r="P99" i="7"/>
  <c r="O99" i="7"/>
  <c r="Y98" i="7"/>
  <c r="X98" i="7"/>
  <c r="W98" i="7"/>
  <c r="V98" i="7"/>
  <c r="U98" i="7"/>
  <c r="T98" i="7"/>
  <c r="S98" i="7"/>
  <c r="R98" i="7"/>
  <c r="Q98" i="7"/>
  <c r="P98" i="7"/>
  <c r="O98" i="7"/>
  <c r="Y97" i="7"/>
  <c r="X97" i="7"/>
  <c r="W97" i="7"/>
  <c r="V97" i="7"/>
  <c r="U97" i="7"/>
  <c r="T97" i="7"/>
  <c r="S97" i="7"/>
  <c r="R97" i="7"/>
  <c r="Q97" i="7"/>
  <c r="P97" i="7"/>
  <c r="O97" i="7"/>
  <c r="Y96" i="7"/>
  <c r="X96" i="7"/>
  <c r="W96" i="7"/>
  <c r="V96" i="7"/>
  <c r="U96" i="7"/>
  <c r="T96" i="7"/>
  <c r="S96" i="7"/>
  <c r="R96" i="7"/>
  <c r="Q96" i="7"/>
  <c r="P96" i="7"/>
  <c r="O96" i="7"/>
  <c r="Y95" i="7"/>
  <c r="X95" i="7"/>
  <c r="W95" i="7"/>
  <c r="V95" i="7"/>
  <c r="U95" i="7"/>
  <c r="T95" i="7"/>
  <c r="S95" i="7"/>
  <c r="R95" i="7"/>
  <c r="Q95" i="7"/>
  <c r="P95" i="7"/>
  <c r="O95" i="7"/>
  <c r="Y94" i="7"/>
  <c r="X94" i="7"/>
  <c r="W94" i="7"/>
  <c r="V94" i="7"/>
  <c r="U94" i="7"/>
  <c r="T94" i="7"/>
  <c r="S94" i="7"/>
  <c r="R94" i="7"/>
  <c r="Q94" i="7"/>
  <c r="P94" i="7"/>
  <c r="O94" i="7"/>
  <c r="Y93" i="7"/>
  <c r="X93" i="7"/>
  <c r="W93" i="7"/>
  <c r="V93" i="7"/>
  <c r="U93" i="7"/>
  <c r="T93" i="7"/>
  <c r="S93" i="7"/>
  <c r="R93" i="7"/>
  <c r="Q93" i="7"/>
  <c r="P93" i="7"/>
  <c r="O93" i="7"/>
  <c r="Y92" i="7"/>
  <c r="X92" i="7"/>
  <c r="W92" i="7"/>
  <c r="V92" i="7"/>
  <c r="U92" i="7"/>
  <c r="T92" i="7"/>
  <c r="S92" i="7"/>
  <c r="R92" i="7"/>
  <c r="Q92" i="7"/>
  <c r="P92" i="7"/>
  <c r="O92" i="7"/>
  <c r="Y91" i="7"/>
  <c r="X91" i="7"/>
  <c r="W91" i="7"/>
  <c r="V91" i="7"/>
  <c r="U91" i="7"/>
  <c r="T91" i="7"/>
  <c r="S91" i="7"/>
  <c r="R91" i="7"/>
  <c r="Q91" i="7"/>
  <c r="P91" i="7"/>
  <c r="O91" i="7"/>
  <c r="Y90" i="7"/>
  <c r="X90" i="7"/>
  <c r="W90" i="7"/>
  <c r="V90" i="7"/>
  <c r="U90" i="7"/>
  <c r="T90" i="7"/>
  <c r="S90" i="7"/>
  <c r="R90" i="7"/>
  <c r="Q90" i="7"/>
  <c r="P90" i="7"/>
  <c r="O90" i="7"/>
  <c r="Y89" i="7"/>
  <c r="X89" i="7"/>
  <c r="W89" i="7"/>
  <c r="V89" i="7"/>
  <c r="U89" i="7"/>
  <c r="T89" i="7"/>
  <c r="S89" i="7"/>
  <c r="R89" i="7"/>
  <c r="Q89" i="7"/>
  <c r="P89" i="7"/>
  <c r="O89" i="7"/>
  <c r="Y88" i="7"/>
  <c r="X88" i="7"/>
  <c r="W88" i="7"/>
  <c r="V88" i="7"/>
  <c r="U88" i="7"/>
  <c r="T88" i="7"/>
  <c r="S88" i="7"/>
  <c r="R88" i="7"/>
  <c r="Q88" i="7"/>
  <c r="P88" i="7"/>
  <c r="O88" i="7"/>
  <c r="Y87" i="7"/>
  <c r="X87" i="7"/>
  <c r="W87" i="7"/>
  <c r="V87" i="7"/>
  <c r="U87" i="7"/>
  <c r="T87" i="7"/>
  <c r="S87" i="7"/>
  <c r="R87" i="7"/>
  <c r="Q87" i="7"/>
  <c r="P87" i="7"/>
  <c r="O87" i="7"/>
  <c r="Y86" i="7"/>
  <c r="X86" i="7"/>
  <c r="W86" i="7"/>
  <c r="V86" i="7"/>
  <c r="U86" i="7"/>
  <c r="T86" i="7"/>
  <c r="S86" i="7"/>
  <c r="R86" i="7"/>
  <c r="Q86" i="7"/>
  <c r="P86" i="7"/>
  <c r="O86" i="7"/>
  <c r="Y85" i="7"/>
  <c r="X85" i="7"/>
  <c r="W85" i="7"/>
  <c r="V85" i="7"/>
  <c r="U85" i="7"/>
  <c r="T85" i="7"/>
  <c r="S85" i="7"/>
  <c r="R85" i="7"/>
  <c r="Q85" i="7"/>
  <c r="P85" i="7"/>
  <c r="O85" i="7"/>
  <c r="Y84" i="7"/>
  <c r="X84" i="7"/>
  <c r="W84" i="7"/>
  <c r="V84" i="7"/>
  <c r="U84" i="7"/>
  <c r="T84" i="7"/>
  <c r="S84" i="7"/>
  <c r="R84" i="7"/>
  <c r="Q84" i="7"/>
  <c r="P84" i="7"/>
  <c r="O84" i="7"/>
  <c r="Y83" i="7"/>
  <c r="X83" i="7"/>
  <c r="W83" i="7"/>
  <c r="V83" i="7"/>
  <c r="U83" i="7"/>
  <c r="T83" i="7"/>
  <c r="S83" i="7"/>
  <c r="R83" i="7"/>
  <c r="Q83" i="7"/>
  <c r="P83" i="7"/>
  <c r="O83" i="7"/>
  <c r="Y82" i="7"/>
  <c r="X82" i="7"/>
  <c r="W82" i="7"/>
  <c r="V82" i="7"/>
  <c r="U82" i="7"/>
  <c r="T82" i="7"/>
  <c r="S82" i="7"/>
  <c r="R82" i="7"/>
  <c r="Q82" i="7"/>
  <c r="P82" i="7"/>
  <c r="O82" i="7"/>
  <c r="Y81" i="7"/>
  <c r="X81" i="7"/>
  <c r="W81" i="7"/>
  <c r="V81" i="7"/>
  <c r="U81" i="7"/>
  <c r="T81" i="7"/>
  <c r="S81" i="7"/>
  <c r="R81" i="7"/>
  <c r="Q81" i="7"/>
  <c r="P81" i="7"/>
  <c r="O81" i="7"/>
  <c r="Y80" i="7"/>
  <c r="X80" i="7"/>
  <c r="W80" i="7"/>
  <c r="V80" i="7"/>
  <c r="U80" i="7"/>
  <c r="T80" i="7"/>
  <c r="S80" i="7"/>
  <c r="R80" i="7"/>
  <c r="Q80" i="7"/>
  <c r="P80" i="7"/>
  <c r="O80" i="7"/>
  <c r="Y79" i="7"/>
  <c r="X79" i="7"/>
  <c r="W79" i="7"/>
  <c r="V79" i="7"/>
  <c r="U79" i="7"/>
  <c r="T79" i="7"/>
  <c r="S79" i="7"/>
  <c r="R79" i="7"/>
  <c r="Q79" i="7"/>
  <c r="P79" i="7"/>
  <c r="O79" i="7"/>
  <c r="Y78" i="7"/>
  <c r="X78" i="7"/>
  <c r="W78" i="7"/>
  <c r="V78" i="7"/>
  <c r="U78" i="7"/>
  <c r="T78" i="7"/>
  <c r="S78" i="7"/>
  <c r="R78" i="7"/>
  <c r="Q78" i="7"/>
  <c r="P78" i="7"/>
  <c r="O78" i="7"/>
  <c r="Y77" i="7"/>
  <c r="X77" i="7"/>
  <c r="W77" i="7"/>
  <c r="V77" i="7"/>
  <c r="U77" i="7"/>
  <c r="T77" i="7"/>
  <c r="S77" i="7"/>
  <c r="R77" i="7"/>
  <c r="Q77" i="7"/>
  <c r="P77" i="7"/>
  <c r="O77" i="7"/>
  <c r="Y76" i="7"/>
  <c r="X76" i="7"/>
  <c r="W76" i="7"/>
  <c r="V76" i="7"/>
  <c r="U76" i="7"/>
  <c r="T76" i="7"/>
  <c r="S76" i="7"/>
  <c r="R76" i="7"/>
  <c r="Q76" i="7"/>
  <c r="P76" i="7"/>
  <c r="O76" i="7"/>
  <c r="Y75" i="7"/>
  <c r="X75" i="7"/>
  <c r="W75" i="7"/>
  <c r="V75" i="7"/>
  <c r="U75" i="7"/>
  <c r="T75" i="7"/>
  <c r="S75" i="7"/>
  <c r="R75" i="7"/>
  <c r="Q75" i="7"/>
  <c r="P75" i="7"/>
  <c r="O75" i="7"/>
  <c r="Y74" i="7"/>
  <c r="X74" i="7"/>
  <c r="W74" i="7"/>
  <c r="V74" i="7"/>
  <c r="U74" i="7"/>
  <c r="T74" i="7"/>
  <c r="S74" i="7"/>
  <c r="R74" i="7"/>
  <c r="Q74" i="7"/>
  <c r="P74" i="7"/>
  <c r="O74" i="7"/>
  <c r="Y73" i="7"/>
  <c r="X73" i="7"/>
  <c r="W73" i="7"/>
  <c r="V73" i="7"/>
  <c r="U73" i="7"/>
  <c r="T73" i="7"/>
  <c r="S73" i="7"/>
  <c r="R73" i="7"/>
  <c r="Q73" i="7"/>
  <c r="P73" i="7"/>
  <c r="O73" i="7"/>
  <c r="Y72" i="7"/>
  <c r="X72" i="7"/>
  <c r="W72" i="7"/>
  <c r="V72" i="7"/>
  <c r="U72" i="7"/>
  <c r="T72" i="7"/>
  <c r="S72" i="7"/>
  <c r="R72" i="7"/>
  <c r="Q72" i="7"/>
  <c r="P72" i="7"/>
  <c r="O72" i="7"/>
  <c r="Y71" i="7"/>
  <c r="X71" i="7"/>
  <c r="W71" i="7"/>
  <c r="V71" i="7"/>
  <c r="U71" i="7"/>
  <c r="T71" i="7"/>
  <c r="S71" i="7"/>
  <c r="R71" i="7"/>
  <c r="Q71" i="7"/>
  <c r="P71" i="7"/>
  <c r="O71" i="7"/>
  <c r="Y70" i="7"/>
  <c r="X70" i="7"/>
  <c r="W70" i="7"/>
  <c r="V70" i="7"/>
  <c r="U70" i="7"/>
  <c r="T70" i="7"/>
  <c r="S70" i="7"/>
  <c r="R70" i="7"/>
  <c r="Q70" i="7"/>
  <c r="P70" i="7"/>
  <c r="O70" i="7"/>
  <c r="Y69" i="7"/>
  <c r="X69" i="7"/>
  <c r="W69" i="7"/>
  <c r="V69" i="7"/>
  <c r="U69" i="7"/>
  <c r="T69" i="7"/>
  <c r="S69" i="7"/>
  <c r="R69" i="7"/>
  <c r="Q69" i="7"/>
  <c r="P69" i="7"/>
  <c r="O69" i="7"/>
  <c r="Y68" i="7"/>
  <c r="X68" i="7"/>
  <c r="W68" i="7"/>
  <c r="V68" i="7"/>
  <c r="U68" i="7"/>
  <c r="T68" i="7"/>
  <c r="S68" i="7"/>
  <c r="R68" i="7"/>
  <c r="Q68" i="7"/>
  <c r="P68" i="7"/>
  <c r="O68" i="7"/>
  <c r="Y67" i="7"/>
  <c r="X67" i="7"/>
  <c r="W67" i="7"/>
  <c r="V67" i="7"/>
  <c r="U67" i="7"/>
  <c r="T67" i="7"/>
  <c r="S67" i="7"/>
  <c r="R67" i="7"/>
  <c r="Q67" i="7"/>
  <c r="P67" i="7"/>
  <c r="O67" i="7"/>
  <c r="Y66" i="7"/>
  <c r="X66" i="7"/>
  <c r="W66" i="7"/>
  <c r="V66" i="7"/>
  <c r="U66" i="7"/>
  <c r="T66" i="7"/>
  <c r="S66" i="7"/>
  <c r="R66" i="7"/>
  <c r="Q66" i="7"/>
  <c r="P66" i="7"/>
  <c r="O66" i="7"/>
  <c r="Y65" i="7"/>
  <c r="X65" i="7"/>
  <c r="W65" i="7"/>
  <c r="V65" i="7"/>
  <c r="U65" i="7"/>
  <c r="T65" i="7"/>
  <c r="S65" i="7"/>
  <c r="R65" i="7"/>
  <c r="Q65" i="7"/>
  <c r="P65" i="7"/>
  <c r="O65" i="7"/>
  <c r="Y64" i="7"/>
  <c r="X64" i="7"/>
  <c r="W64" i="7"/>
  <c r="V64" i="7"/>
  <c r="U64" i="7"/>
  <c r="T64" i="7"/>
  <c r="S64" i="7"/>
  <c r="R64" i="7"/>
  <c r="Q64" i="7"/>
  <c r="P64" i="7"/>
  <c r="O64" i="7"/>
  <c r="Y63" i="7"/>
  <c r="X63" i="7"/>
  <c r="W63" i="7"/>
  <c r="V63" i="7"/>
  <c r="U63" i="7"/>
  <c r="T63" i="7"/>
  <c r="S63" i="7"/>
  <c r="R63" i="7"/>
  <c r="Q63" i="7"/>
  <c r="P63" i="7"/>
  <c r="O63" i="7"/>
  <c r="Y62" i="7"/>
  <c r="X62" i="7"/>
  <c r="W62" i="7"/>
  <c r="V62" i="7"/>
  <c r="U62" i="7"/>
  <c r="T62" i="7"/>
  <c r="S62" i="7"/>
  <c r="R62" i="7"/>
  <c r="Q62" i="7"/>
  <c r="P62" i="7"/>
  <c r="O62" i="7"/>
  <c r="Y61" i="7"/>
  <c r="X61" i="7"/>
  <c r="W61" i="7"/>
  <c r="V61" i="7"/>
  <c r="U61" i="7"/>
  <c r="T61" i="7"/>
  <c r="S61" i="7"/>
  <c r="R61" i="7"/>
  <c r="Q61" i="7"/>
  <c r="P61" i="7"/>
  <c r="O61" i="7"/>
  <c r="Y60" i="7"/>
  <c r="X60" i="7"/>
  <c r="W60" i="7"/>
  <c r="V60" i="7"/>
  <c r="U60" i="7"/>
  <c r="T60" i="7"/>
  <c r="S60" i="7"/>
  <c r="R60" i="7"/>
  <c r="Q60" i="7"/>
  <c r="P60" i="7"/>
  <c r="O60" i="7"/>
  <c r="Y59" i="7"/>
  <c r="X59" i="7"/>
  <c r="W59" i="7"/>
  <c r="V59" i="7"/>
  <c r="U59" i="7"/>
  <c r="T59" i="7"/>
  <c r="S59" i="7"/>
  <c r="R59" i="7"/>
  <c r="Q59" i="7"/>
  <c r="P59" i="7"/>
  <c r="O59" i="7"/>
  <c r="Y58" i="7"/>
  <c r="X58" i="7"/>
  <c r="W58" i="7"/>
  <c r="V58" i="7"/>
  <c r="U58" i="7"/>
  <c r="T58" i="7"/>
  <c r="S58" i="7"/>
  <c r="R58" i="7"/>
  <c r="Q58" i="7"/>
  <c r="P58" i="7"/>
  <c r="O58" i="7"/>
  <c r="Y57" i="7"/>
  <c r="X57" i="7"/>
  <c r="W57" i="7"/>
  <c r="V57" i="7"/>
  <c r="U57" i="7"/>
  <c r="T57" i="7"/>
  <c r="S57" i="7"/>
  <c r="R57" i="7"/>
  <c r="Q57" i="7"/>
  <c r="P57" i="7"/>
  <c r="O57" i="7"/>
  <c r="Y56" i="7"/>
  <c r="X56" i="7"/>
  <c r="W56" i="7"/>
  <c r="V56" i="7"/>
  <c r="U56" i="7"/>
  <c r="T56" i="7"/>
  <c r="S56" i="7"/>
  <c r="R56" i="7"/>
  <c r="Q56" i="7"/>
  <c r="P56" i="7"/>
  <c r="O56" i="7"/>
  <c r="Y55" i="7"/>
  <c r="X55" i="7"/>
  <c r="W55" i="7"/>
  <c r="V55" i="7"/>
  <c r="U55" i="7"/>
  <c r="T55" i="7"/>
  <c r="S55" i="7"/>
  <c r="R55" i="7"/>
  <c r="Q55" i="7"/>
  <c r="P55" i="7"/>
  <c r="O55" i="7"/>
  <c r="Y54" i="7"/>
  <c r="X54" i="7"/>
  <c r="W54" i="7"/>
  <c r="V54" i="7"/>
  <c r="U54" i="7"/>
  <c r="T54" i="7"/>
  <c r="S54" i="7"/>
  <c r="R54" i="7"/>
  <c r="Q54" i="7"/>
  <c r="P54" i="7"/>
  <c r="O54" i="7"/>
  <c r="Y53" i="7"/>
  <c r="X53" i="7"/>
  <c r="W53" i="7"/>
  <c r="V53" i="7"/>
  <c r="U53" i="7"/>
  <c r="T53" i="7"/>
  <c r="S53" i="7"/>
  <c r="R53" i="7"/>
  <c r="Q53" i="7"/>
  <c r="P53" i="7"/>
  <c r="O53" i="7"/>
  <c r="Y52" i="7"/>
  <c r="X52" i="7"/>
  <c r="W52" i="7"/>
  <c r="V52" i="7"/>
  <c r="U52" i="7"/>
  <c r="T52" i="7"/>
  <c r="S52" i="7"/>
  <c r="R52" i="7"/>
  <c r="Q52" i="7"/>
  <c r="P52" i="7"/>
  <c r="O52" i="7"/>
  <c r="Y51" i="7"/>
  <c r="X51" i="7"/>
  <c r="W51" i="7"/>
  <c r="V51" i="7"/>
  <c r="U51" i="7"/>
  <c r="T51" i="7"/>
  <c r="S51" i="7"/>
  <c r="R51" i="7"/>
  <c r="Q51" i="7"/>
  <c r="P51" i="7"/>
  <c r="O51" i="7"/>
  <c r="Y50" i="7"/>
  <c r="X50" i="7"/>
  <c r="W50" i="7"/>
  <c r="V50" i="7"/>
  <c r="U50" i="7"/>
  <c r="T50" i="7"/>
  <c r="S50" i="7"/>
  <c r="R50" i="7"/>
  <c r="Q50" i="7"/>
  <c r="P50" i="7"/>
  <c r="O50" i="7"/>
  <c r="Y49" i="7"/>
  <c r="X49" i="7"/>
  <c r="W49" i="7"/>
  <c r="V49" i="7"/>
  <c r="U49" i="7"/>
  <c r="T49" i="7"/>
  <c r="S49" i="7"/>
  <c r="R49" i="7"/>
  <c r="Q49" i="7"/>
  <c r="P49" i="7"/>
  <c r="O49" i="7"/>
  <c r="Y48" i="7"/>
  <c r="X48" i="7"/>
  <c r="W48" i="7"/>
  <c r="V48" i="7"/>
  <c r="U48" i="7"/>
  <c r="T48" i="7"/>
  <c r="S48" i="7"/>
  <c r="R48" i="7"/>
  <c r="Q48" i="7"/>
  <c r="P48" i="7"/>
  <c r="O48" i="7"/>
  <c r="Y47" i="7"/>
  <c r="X47" i="7"/>
  <c r="W47" i="7"/>
  <c r="V47" i="7"/>
  <c r="U47" i="7"/>
  <c r="T47" i="7"/>
  <c r="S47" i="7"/>
  <c r="R47" i="7"/>
  <c r="Q47" i="7"/>
  <c r="P47" i="7"/>
  <c r="O47" i="7"/>
  <c r="Y46" i="7"/>
  <c r="X46" i="7"/>
  <c r="W46" i="7"/>
  <c r="V46" i="7"/>
  <c r="U46" i="7"/>
  <c r="T46" i="7"/>
  <c r="S46" i="7"/>
  <c r="R46" i="7"/>
  <c r="Q46" i="7"/>
  <c r="P46" i="7"/>
  <c r="O46" i="7"/>
  <c r="Y45" i="7"/>
  <c r="X45" i="7"/>
  <c r="W45" i="7"/>
  <c r="V45" i="7"/>
  <c r="U45" i="7"/>
  <c r="T45" i="7"/>
  <c r="S45" i="7"/>
  <c r="R45" i="7"/>
  <c r="Q45" i="7"/>
  <c r="P45" i="7"/>
  <c r="O45" i="7"/>
  <c r="Y44" i="7"/>
  <c r="X44" i="7"/>
  <c r="W44" i="7"/>
  <c r="V44" i="7"/>
  <c r="U44" i="7"/>
  <c r="T44" i="7"/>
  <c r="S44" i="7"/>
  <c r="R44" i="7"/>
  <c r="Q44" i="7"/>
  <c r="P44" i="7"/>
  <c r="O44" i="7"/>
  <c r="Y43" i="7"/>
  <c r="X43" i="7"/>
  <c r="W43" i="7"/>
  <c r="V43" i="7"/>
  <c r="U43" i="7"/>
  <c r="T43" i="7"/>
  <c r="S43" i="7"/>
  <c r="R43" i="7"/>
  <c r="Q43" i="7"/>
  <c r="P43" i="7"/>
  <c r="O43" i="7"/>
  <c r="Y42" i="7"/>
  <c r="X42" i="7"/>
  <c r="W42" i="7"/>
  <c r="V42" i="7"/>
  <c r="U42" i="7"/>
  <c r="T42" i="7"/>
  <c r="S42" i="7"/>
  <c r="R42" i="7"/>
  <c r="Q42" i="7"/>
  <c r="P42" i="7"/>
  <c r="O42" i="7"/>
  <c r="Y41" i="7"/>
  <c r="X41" i="7"/>
  <c r="W41" i="7"/>
  <c r="V41" i="7"/>
  <c r="U41" i="7"/>
  <c r="T41" i="7"/>
  <c r="S41" i="7"/>
  <c r="R41" i="7"/>
  <c r="Q41" i="7"/>
  <c r="P41" i="7"/>
  <c r="O41" i="7"/>
  <c r="Y40" i="7"/>
  <c r="X40" i="7"/>
  <c r="W40" i="7"/>
  <c r="V40" i="7"/>
  <c r="U40" i="7"/>
  <c r="T40" i="7"/>
  <c r="S40" i="7"/>
  <c r="R40" i="7"/>
  <c r="Q40" i="7"/>
  <c r="P40" i="7"/>
  <c r="O40" i="7"/>
  <c r="Y39" i="7"/>
  <c r="X39" i="7"/>
  <c r="W39" i="7"/>
  <c r="V39" i="7"/>
  <c r="U39" i="7"/>
  <c r="T39" i="7"/>
  <c r="S39" i="7"/>
  <c r="R39" i="7"/>
  <c r="Q39" i="7"/>
  <c r="P39" i="7"/>
  <c r="O39" i="7"/>
  <c r="Y38" i="7"/>
  <c r="X38" i="7"/>
  <c r="W38" i="7"/>
  <c r="V38" i="7"/>
  <c r="U38" i="7"/>
  <c r="T38" i="7"/>
  <c r="S38" i="7"/>
  <c r="R38" i="7"/>
  <c r="Q38" i="7"/>
  <c r="P38" i="7"/>
  <c r="O38" i="7"/>
  <c r="Y37" i="7"/>
  <c r="X37" i="7"/>
  <c r="W37" i="7"/>
  <c r="V37" i="7"/>
  <c r="U37" i="7"/>
  <c r="T37" i="7"/>
  <c r="S37" i="7"/>
  <c r="R37" i="7"/>
  <c r="Q37" i="7"/>
  <c r="P37" i="7"/>
  <c r="O37" i="7"/>
  <c r="Y36" i="7"/>
  <c r="X36" i="7"/>
  <c r="W36" i="7"/>
  <c r="V36" i="7"/>
  <c r="U36" i="7"/>
  <c r="T36" i="7"/>
  <c r="S36" i="7"/>
  <c r="R36" i="7"/>
  <c r="Q36" i="7"/>
  <c r="P36" i="7"/>
  <c r="O36" i="7"/>
  <c r="Y35" i="7"/>
  <c r="X35" i="7"/>
  <c r="W35" i="7"/>
  <c r="V35" i="7"/>
  <c r="U35" i="7"/>
  <c r="T35" i="7"/>
  <c r="S35" i="7"/>
  <c r="R35" i="7"/>
  <c r="Q35" i="7"/>
  <c r="P35" i="7"/>
  <c r="O35" i="7"/>
  <c r="Y27" i="7"/>
  <c r="X27" i="7"/>
  <c r="W27" i="7"/>
  <c r="V27" i="7"/>
  <c r="U27" i="7"/>
  <c r="T27" i="7"/>
  <c r="S27" i="7"/>
  <c r="R27" i="7"/>
  <c r="Q27" i="7"/>
  <c r="P27" i="7"/>
  <c r="O27" i="7"/>
  <c r="Y26" i="7"/>
  <c r="X26" i="7"/>
  <c r="W26" i="7"/>
  <c r="V26" i="7"/>
  <c r="U26" i="7"/>
  <c r="T26" i="7"/>
  <c r="S26" i="7"/>
  <c r="R26" i="7"/>
  <c r="Q26" i="7"/>
  <c r="P26" i="7"/>
  <c r="O26" i="7"/>
  <c r="Y25" i="7"/>
  <c r="X25" i="7"/>
  <c r="W25" i="7"/>
  <c r="V25" i="7"/>
  <c r="U25" i="7"/>
  <c r="T25" i="7"/>
  <c r="S25" i="7"/>
  <c r="R25" i="7"/>
  <c r="Q25" i="7"/>
  <c r="P25" i="7"/>
  <c r="O25" i="7"/>
  <c r="Y24" i="7"/>
  <c r="X24" i="7"/>
  <c r="W24" i="7"/>
  <c r="V24" i="7"/>
  <c r="U24" i="7"/>
  <c r="T24" i="7"/>
  <c r="S24" i="7"/>
  <c r="R24" i="7"/>
  <c r="Q24" i="7"/>
  <c r="P24" i="7"/>
  <c r="O24" i="7"/>
  <c r="Y23" i="7"/>
  <c r="X23" i="7"/>
  <c r="W23" i="7"/>
  <c r="V23" i="7"/>
  <c r="U23" i="7"/>
  <c r="T23" i="7"/>
  <c r="S23" i="7"/>
  <c r="R23" i="7"/>
  <c r="Q23" i="7"/>
  <c r="P23" i="7"/>
  <c r="O23" i="7"/>
  <c r="Y22" i="7"/>
  <c r="X22" i="7"/>
  <c r="W22" i="7"/>
  <c r="V22" i="7"/>
  <c r="U22" i="7"/>
  <c r="T22" i="7"/>
  <c r="S22" i="7"/>
  <c r="R22" i="7"/>
  <c r="Q22" i="7"/>
  <c r="P22" i="7"/>
  <c r="O22" i="7"/>
  <c r="Y21" i="7"/>
  <c r="X21" i="7"/>
  <c r="W21" i="7"/>
  <c r="V21" i="7"/>
  <c r="U21" i="7"/>
  <c r="T21" i="7"/>
  <c r="S21" i="7"/>
  <c r="R21" i="7"/>
  <c r="Q21" i="7"/>
  <c r="P21" i="7"/>
  <c r="O21" i="7"/>
  <c r="Y20" i="7"/>
  <c r="X20" i="7"/>
  <c r="W20" i="7"/>
  <c r="V20" i="7"/>
  <c r="U20" i="7"/>
  <c r="T20" i="7"/>
  <c r="S20" i="7"/>
  <c r="R20" i="7"/>
  <c r="Q20" i="7"/>
  <c r="P20" i="7"/>
  <c r="O20" i="7"/>
  <c r="Y19" i="7"/>
  <c r="X19" i="7"/>
  <c r="W19" i="7"/>
  <c r="V19" i="7"/>
  <c r="U19" i="7"/>
  <c r="T19" i="7"/>
  <c r="S19" i="7"/>
  <c r="R19" i="7"/>
  <c r="Q19" i="7"/>
  <c r="P19" i="7"/>
  <c r="O19" i="7"/>
  <c r="Y18" i="7"/>
  <c r="X18" i="7"/>
  <c r="W18" i="7"/>
  <c r="V18" i="7"/>
  <c r="U18" i="7"/>
  <c r="T18" i="7"/>
  <c r="S18" i="7"/>
  <c r="R18" i="7"/>
  <c r="Q18" i="7"/>
  <c r="P18" i="7"/>
  <c r="O18" i="7"/>
  <c r="Y17" i="7"/>
  <c r="X17" i="7"/>
  <c r="W17" i="7"/>
  <c r="V17" i="7"/>
  <c r="U17" i="7"/>
  <c r="T17" i="7"/>
  <c r="S17" i="7"/>
  <c r="R17" i="7"/>
  <c r="Q17" i="7"/>
  <c r="P17" i="7"/>
  <c r="O17" i="7"/>
  <c r="Y16" i="7"/>
  <c r="X16" i="7"/>
  <c r="W16" i="7"/>
  <c r="V16" i="7"/>
  <c r="U16" i="7"/>
  <c r="T16" i="7"/>
  <c r="S16" i="7"/>
  <c r="R16" i="7"/>
  <c r="Q16" i="7"/>
  <c r="P16" i="7"/>
  <c r="O16" i="7"/>
  <c r="Y15" i="7"/>
  <c r="X15" i="7"/>
  <c r="W15" i="7"/>
  <c r="V15" i="7"/>
  <c r="U15" i="7"/>
  <c r="T15" i="7"/>
  <c r="S15" i="7"/>
  <c r="R15" i="7"/>
  <c r="Q15" i="7"/>
  <c r="P15" i="7"/>
  <c r="O15" i="7"/>
  <c r="Y14" i="7"/>
  <c r="X14" i="7"/>
  <c r="W14" i="7"/>
  <c r="V14" i="7"/>
  <c r="U14" i="7"/>
  <c r="T14" i="7"/>
  <c r="S14" i="7"/>
  <c r="R14" i="7"/>
  <c r="Q14" i="7"/>
  <c r="P14" i="7"/>
  <c r="O14" i="7"/>
  <c r="Y13" i="7"/>
  <c r="X13" i="7"/>
  <c r="W13" i="7"/>
  <c r="V13" i="7"/>
  <c r="U13" i="7"/>
  <c r="T13" i="7"/>
  <c r="S13" i="7"/>
  <c r="R13" i="7"/>
  <c r="Q13" i="7"/>
  <c r="P13" i="7"/>
  <c r="O13" i="7"/>
  <c r="Y12" i="7"/>
  <c r="X12" i="7"/>
  <c r="W12" i="7"/>
  <c r="V12" i="7"/>
  <c r="U12" i="7"/>
  <c r="T12" i="7"/>
  <c r="S12" i="7"/>
  <c r="R12" i="7"/>
  <c r="Q12" i="7"/>
  <c r="P12" i="7"/>
  <c r="O12" i="7"/>
  <c r="Y11" i="7"/>
  <c r="X11" i="7"/>
  <c r="W11" i="7"/>
  <c r="V11" i="7"/>
  <c r="U11" i="7"/>
  <c r="T11" i="7"/>
  <c r="S11" i="7"/>
  <c r="R11" i="7"/>
  <c r="Q11" i="7"/>
  <c r="P11" i="7"/>
  <c r="O11" i="7"/>
  <c r="Y10" i="7"/>
  <c r="X10" i="7"/>
  <c r="W10" i="7"/>
  <c r="V10" i="7"/>
  <c r="U10" i="7"/>
  <c r="T10" i="7"/>
  <c r="S10" i="7"/>
  <c r="R10" i="7"/>
  <c r="Q10" i="7"/>
  <c r="P10" i="7"/>
  <c r="O10" i="7"/>
  <c r="Y77" i="3"/>
  <c r="X77" i="3"/>
  <c r="W77" i="3"/>
  <c r="V77" i="3"/>
  <c r="U77" i="3"/>
  <c r="T77" i="3"/>
  <c r="S77" i="3"/>
  <c r="R77" i="3"/>
  <c r="Q77" i="3"/>
  <c r="P77" i="3"/>
  <c r="Y76" i="3"/>
  <c r="X76" i="3"/>
  <c r="W76" i="3"/>
  <c r="V76" i="3"/>
  <c r="U76" i="3"/>
  <c r="T76" i="3"/>
  <c r="S76" i="3"/>
  <c r="R76" i="3"/>
  <c r="Q76" i="3"/>
  <c r="P76" i="3"/>
  <c r="Y75" i="3"/>
  <c r="X75" i="3"/>
  <c r="W75" i="3"/>
  <c r="V75" i="3"/>
  <c r="U75" i="3"/>
  <c r="T75" i="3"/>
  <c r="S75" i="3"/>
  <c r="R75" i="3"/>
  <c r="Q75" i="3"/>
  <c r="P75" i="3"/>
  <c r="Y74" i="3"/>
  <c r="X74" i="3"/>
  <c r="W74" i="3"/>
  <c r="V74" i="3"/>
  <c r="U74" i="3"/>
  <c r="T74" i="3"/>
  <c r="S74" i="3"/>
  <c r="R74" i="3"/>
  <c r="Q74" i="3"/>
  <c r="P74" i="3"/>
  <c r="Y73" i="3"/>
  <c r="X73" i="3"/>
  <c r="W73" i="3"/>
  <c r="V73" i="3"/>
  <c r="U73" i="3"/>
  <c r="T73" i="3"/>
  <c r="S73" i="3"/>
  <c r="R73" i="3"/>
  <c r="Q73" i="3"/>
  <c r="P73" i="3"/>
  <c r="Y72" i="3"/>
  <c r="X72" i="3"/>
  <c r="W72" i="3"/>
  <c r="V72" i="3"/>
  <c r="U72" i="3"/>
  <c r="T72" i="3"/>
  <c r="S72" i="3"/>
  <c r="R72" i="3"/>
  <c r="Q72" i="3"/>
  <c r="P72" i="3"/>
  <c r="Y71" i="3"/>
  <c r="X71" i="3"/>
  <c r="W71" i="3"/>
  <c r="V71" i="3"/>
  <c r="U71" i="3"/>
  <c r="T71" i="3"/>
  <c r="S71" i="3"/>
  <c r="R71" i="3"/>
  <c r="Q71" i="3"/>
  <c r="P71" i="3"/>
  <c r="Y70" i="3"/>
  <c r="X70" i="3"/>
  <c r="W70" i="3"/>
  <c r="V70" i="3"/>
  <c r="U70" i="3"/>
  <c r="T70" i="3"/>
  <c r="S70" i="3"/>
  <c r="R70" i="3"/>
  <c r="Q70" i="3"/>
  <c r="P70" i="3"/>
  <c r="Y69" i="3"/>
  <c r="X69" i="3"/>
  <c r="W69" i="3"/>
  <c r="V69" i="3"/>
  <c r="U69" i="3"/>
  <c r="T69" i="3"/>
  <c r="S69" i="3"/>
  <c r="R69" i="3"/>
  <c r="Q69" i="3"/>
  <c r="P69" i="3"/>
  <c r="Y68" i="3"/>
  <c r="X68" i="3"/>
  <c r="W68" i="3"/>
  <c r="V68" i="3"/>
  <c r="U68" i="3"/>
  <c r="T68" i="3"/>
  <c r="S68" i="3"/>
  <c r="R68" i="3"/>
  <c r="Q68" i="3"/>
  <c r="P68" i="3"/>
  <c r="Y67" i="3"/>
  <c r="X67" i="3"/>
  <c r="W67" i="3"/>
  <c r="V67" i="3"/>
  <c r="U67" i="3"/>
  <c r="T67" i="3"/>
  <c r="S67" i="3"/>
  <c r="R67" i="3"/>
  <c r="Q67" i="3"/>
  <c r="P67" i="3"/>
  <c r="Y66" i="3"/>
  <c r="X66" i="3"/>
  <c r="W66" i="3"/>
  <c r="V66" i="3"/>
  <c r="U66" i="3"/>
  <c r="T66" i="3"/>
  <c r="S66" i="3"/>
  <c r="R66" i="3"/>
  <c r="Q66" i="3"/>
  <c r="P66" i="3"/>
  <c r="Y65" i="3"/>
  <c r="X65" i="3"/>
  <c r="W65" i="3"/>
  <c r="V65" i="3"/>
  <c r="U65" i="3"/>
  <c r="T65" i="3"/>
  <c r="S65" i="3"/>
  <c r="R65" i="3"/>
  <c r="Q65" i="3"/>
  <c r="P65" i="3"/>
  <c r="Y64" i="3"/>
  <c r="X64" i="3"/>
  <c r="W64" i="3"/>
  <c r="V64" i="3"/>
  <c r="U64" i="3"/>
  <c r="T64" i="3"/>
  <c r="S64" i="3"/>
  <c r="R64" i="3"/>
  <c r="Q64" i="3"/>
  <c r="P64" i="3"/>
  <c r="Y63" i="3"/>
  <c r="X63" i="3"/>
  <c r="W63" i="3"/>
  <c r="V63" i="3"/>
  <c r="U63" i="3"/>
  <c r="T63" i="3"/>
  <c r="S63" i="3"/>
  <c r="R63" i="3"/>
  <c r="Q63" i="3"/>
  <c r="P63" i="3"/>
  <c r="Y62" i="3"/>
  <c r="X62" i="3"/>
  <c r="W62" i="3"/>
  <c r="V62" i="3"/>
  <c r="U62" i="3"/>
  <c r="T62" i="3"/>
  <c r="S62" i="3"/>
  <c r="R62" i="3"/>
  <c r="Q62" i="3"/>
  <c r="P62" i="3"/>
  <c r="Y56" i="3"/>
  <c r="X56" i="3"/>
  <c r="Y55" i="3"/>
  <c r="X55" i="3"/>
  <c r="Y54" i="3"/>
  <c r="X54" i="3"/>
  <c r="Y53" i="3"/>
  <c r="X53" i="3"/>
  <c r="Y52" i="3"/>
  <c r="X52" i="3"/>
  <c r="Y51" i="3"/>
  <c r="X51" i="3"/>
  <c r="Y50" i="3"/>
  <c r="X50" i="3"/>
  <c r="Y49" i="3"/>
  <c r="X49" i="3"/>
  <c r="Y48" i="3"/>
  <c r="X48" i="3"/>
  <c r="Y47" i="3"/>
  <c r="X47" i="3"/>
  <c r="Y46" i="3"/>
  <c r="X46" i="3"/>
  <c r="Y45" i="3"/>
  <c r="X45" i="3"/>
  <c r="Y44" i="3"/>
  <c r="X44" i="3"/>
  <c r="Y43" i="3"/>
  <c r="X43" i="3"/>
  <c r="Y42" i="3"/>
  <c r="X42" i="3"/>
  <c r="Y41" i="3"/>
  <c r="X41" i="3"/>
  <c r="Y30" i="3"/>
  <c r="Y29" i="3"/>
  <c r="Y28" i="3"/>
  <c r="Y27" i="3"/>
  <c r="Y26" i="3"/>
  <c r="Y25" i="3"/>
  <c r="Y24" i="3"/>
  <c r="Y23" i="3"/>
  <c r="Y22" i="3"/>
  <c r="Y21" i="3"/>
  <c r="Y20" i="3"/>
  <c r="Y19" i="3"/>
  <c r="Y18" i="3"/>
  <c r="Y17" i="3"/>
  <c r="Y16" i="3"/>
  <c r="Y15" i="3"/>
  <c r="X30" i="3"/>
  <c r="X29" i="3"/>
  <c r="X28" i="3"/>
  <c r="X27" i="3"/>
  <c r="X26" i="3"/>
  <c r="X25" i="3"/>
  <c r="X24" i="3"/>
  <c r="X23" i="3"/>
  <c r="X22" i="3"/>
  <c r="X21" i="3"/>
  <c r="X20" i="3"/>
  <c r="X19" i="3"/>
  <c r="X18" i="3"/>
  <c r="X17" i="3"/>
  <c r="X16" i="3"/>
  <c r="X15" i="3"/>
  <c r="W56" i="3"/>
  <c r="V56" i="3"/>
  <c r="U56" i="3"/>
  <c r="T56" i="3"/>
  <c r="S56" i="3"/>
  <c r="R56" i="3"/>
  <c r="Q56" i="3"/>
  <c r="P56" i="3"/>
  <c r="O56" i="3"/>
  <c r="W55" i="3"/>
  <c r="V55" i="3"/>
  <c r="U55" i="3"/>
  <c r="T55" i="3"/>
  <c r="S55" i="3"/>
  <c r="R55" i="3"/>
  <c r="Q55" i="3"/>
  <c r="P55" i="3"/>
  <c r="O55" i="3"/>
  <c r="W54" i="3"/>
  <c r="V54" i="3"/>
  <c r="U54" i="3"/>
  <c r="T54" i="3"/>
  <c r="S54" i="3"/>
  <c r="R54" i="3"/>
  <c r="Q54" i="3"/>
  <c r="P54" i="3"/>
  <c r="O54" i="3"/>
  <c r="W53" i="3"/>
  <c r="V53" i="3"/>
  <c r="U53" i="3"/>
  <c r="T53" i="3"/>
  <c r="S53" i="3"/>
  <c r="R53" i="3"/>
  <c r="Q53" i="3"/>
  <c r="P53" i="3"/>
  <c r="O53" i="3"/>
  <c r="W52" i="3"/>
  <c r="V52" i="3"/>
  <c r="U52" i="3"/>
  <c r="T52" i="3"/>
  <c r="S52" i="3"/>
  <c r="R52" i="3"/>
  <c r="Q52" i="3"/>
  <c r="P52" i="3"/>
  <c r="O52" i="3"/>
  <c r="W51" i="3"/>
  <c r="V51" i="3"/>
  <c r="U51" i="3"/>
  <c r="T51" i="3"/>
  <c r="S51" i="3"/>
  <c r="R51" i="3"/>
  <c r="Q51" i="3"/>
  <c r="P51" i="3"/>
  <c r="O51" i="3"/>
  <c r="W50" i="3"/>
  <c r="V50" i="3"/>
  <c r="U50" i="3"/>
  <c r="T50" i="3"/>
  <c r="S50" i="3"/>
  <c r="R50" i="3"/>
  <c r="Q50" i="3"/>
  <c r="P50" i="3"/>
  <c r="O50" i="3"/>
  <c r="W49" i="3"/>
  <c r="V49" i="3"/>
  <c r="U49" i="3"/>
  <c r="T49" i="3"/>
  <c r="S49" i="3"/>
  <c r="R49" i="3"/>
  <c r="Q49" i="3"/>
  <c r="P49" i="3"/>
  <c r="O49" i="3"/>
  <c r="W48" i="3"/>
  <c r="V48" i="3"/>
  <c r="U48" i="3"/>
  <c r="T48" i="3"/>
  <c r="S48" i="3"/>
  <c r="R48" i="3"/>
  <c r="Q48" i="3"/>
  <c r="P48" i="3"/>
  <c r="O48" i="3"/>
  <c r="W47" i="3"/>
  <c r="V47" i="3"/>
  <c r="U47" i="3"/>
  <c r="T47" i="3"/>
  <c r="S47" i="3"/>
  <c r="R47" i="3"/>
  <c r="Q47" i="3"/>
  <c r="P47" i="3"/>
  <c r="O47" i="3"/>
  <c r="W46" i="3"/>
  <c r="V46" i="3"/>
  <c r="U46" i="3"/>
  <c r="T46" i="3"/>
  <c r="S46" i="3"/>
  <c r="R46" i="3"/>
  <c r="Q46" i="3"/>
  <c r="P46" i="3"/>
  <c r="O46" i="3"/>
  <c r="W45" i="3"/>
  <c r="V45" i="3"/>
  <c r="U45" i="3"/>
  <c r="T45" i="3"/>
  <c r="S45" i="3"/>
  <c r="R45" i="3"/>
  <c r="Q45" i="3"/>
  <c r="P45" i="3"/>
  <c r="O45" i="3"/>
  <c r="W44" i="3"/>
  <c r="V44" i="3"/>
  <c r="U44" i="3"/>
  <c r="T44" i="3"/>
  <c r="S44" i="3"/>
  <c r="R44" i="3"/>
  <c r="Q44" i="3"/>
  <c r="P44" i="3"/>
  <c r="O44" i="3"/>
  <c r="W43" i="3"/>
  <c r="V43" i="3"/>
  <c r="U43" i="3"/>
  <c r="T43" i="3"/>
  <c r="S43" i="3"/>
  <c r="R43" i="3"/>
  <c r="Q43" i="3"/>
  <c r="P43" i="3"/>
  <c r="O43" i="3"/>
  <c r="W42" i="3"/>
  <c r="V42" i="3"/>
  <c r="U42" i="3"/>
  <c r="T42" i="3"/>
  <c r="S42" i="3"/>
  <c r="R42" i="3"/>
  <c r="Q42" i="3"/>
  <c r="P42" i="3"/>
  <c r="O42" i="3"/>
  <c r="W41" i="3"/>
  <c r="V41" i="3"/>
  <c r="U41" i="3"/>
  <c r="T41" i="3"/>
  <c r="S41" i="3"/>
  <c r="R41" i="3"/>
  <c r="Q41" i="3"/>
  <c r="P41" i="3"/>
  <c r="O41" i="3"/>
  <c r="W30" i="3"/>
  <c r="V30" i="3"/>
  <c r="U30" i="3"/>
  <c r="T30" i="3"/>
  <c r="S30" i="3"/>
  <c r="R30" i="3"/>
  <c r="Q30" i="3"/>
  <c r="P30" i="3"/>
  <c r="O30" i="3"/>
  <c r="W29" i="3"/>
  <c r="V29" i="3"/>
  <c r="U29" i="3"/>
  <c r="T29" i="3"/>
  <c r="S29" i="3"/>
  <c r="R29" i="3"/>
  <c r="Q29" i="3"/>
  <c r="P29" i="3"/>
  <c r="O29" i="3"/>
  <c r="W28" i="3"/>
  <c r="V28" i="3"/>
  <c r="U28" i="3"/>
  <c r="T28" i="3"/>
  <c r="S28" i="3"/>
  <c r="R28" i="3"/>
  <c r="Q28" i="3"/>
  <c r="P28" i="3"/>
  <c r="O28" i="3"/>
  <c r="W27" i="3"/>
  <c r="V27" i="3"/>
  <c r="U27" i="3"/>
  <c r="T27" i="3"/>
  <c r="S27" i="3"/>
  <c r="R27" i="3"/>
  <c r="Q27" i="3"/>
  <c r="P27" i="3"/>
  <c r="O27" i="3"/>
  <c r="W26" i="3"/>
  <c r="V26" i="3"/>
  <c r="U26" i="3"/>
  <c r="T26" i="3"/>
  <c r="S26" i="3"/>
  <c r="R26" i="3"/>
  <c r="Q26" i="3"/>
  <c r="P26" i="3"/>
  <c r="O26" i="3"/>
  <c r="W25" i="3"/>
  <c r="V25" i="3"/>
  <c r="U25" i="3"/>
  <c r="T25" i="3"/>
  <c r="S25" i="3"/>
  <c r="R25" i="3"/>
  <c r="Q25" i="3"/>
  <c r="P25" i="3"/>
  <c r="O25" i="3"/>
  <c r="W24" i="3"/>
  <c r="V24" i="3"/>
  <c r="U24" i="3"/>
  <c r="T24" i="3"/>
  <c r="S24" i="3"/>
  <c r="R24" i="3"/>
  <c r="Q24" i="3"/>
  <c r="P24" i="3"/>
  <c r="O24" i="3"/>
  <c r="W23" i="3"/>
  <c r="V23" i="3"/>
  <c r="U23" i="3"/>
  <c r="T23" i="3"/>
  <c r="S23" i="3"/>
  <c r="R23" i="3"/>
  <c r="Q23" i="3"/>
  <c r="P23" i="3"/>
  <c r="O23" i="3"/>
  <c r="W22" i="3"/>
  <c r="V22" i="3"/>
  <c r="U22" i="3"/>
  <c r="T22" i="3"/>
  <c r="S22" i="3"/>
  <c r="R22" i="3"/>
  <c r="Q22" i="3"/>
  <c r="P22" i="3"/>
  <c r="O22" i="3"/>
  <c r="W21" i="3"/>
  <c r="V21" i="3"/>
  <c r="U21" i="3"/>
  <c r="T21" i="3"/>
  <c r="S21" i="3"/>
  <c r="R21" i="3"/>
  <c r="Q21" i="3"/>
  <c r="P21" i="3"/>
  <c r="O21" i="3"/>
  <c r="W20" i="3"/>
  <c r="V20" i="3"/>
  <c r="U20" i="3"/>
  <c r="T20" i="3"/>
  <c r="S20" i="3"/>
  <c r="R20" i="3"/>
  <c r="Q20" i="3"/>
  <c r="P20" i="3"/>
  <c r="O20" i="3"/>
  <c r="W19" i="3"/>
  <c r="V19" i="3"/>
  <c r="U19" i="3"/>
  <c r="T19" i="3"/>
  <c r="S19" i="3"/>
  <c r="R19" i="3"/>
  <c r="Q19" i="3"/>
  <c r="P19" i="3"/>
  <c r="O19" i="3"/>
  <c r="W18" i="3"/>
  <c r="V18" i="3"/>
  <c r="U18" i="3"/>
  <c r="T18" i="3"/>
  <c r="S18" i="3"/>
  <c r="R18" i="3"/>
  <c r="Q18" i="3"/>
  <c r="P18" i="3"/>
  <c r="O18" i="3"/>
  <c r="W17" i="3"/>
  <c r="V17" i="3"/>
  <c r="U17" i="3"/>
  <c r="T17" i="3"/>
  <c r="S17" i="3"/>
  <c r="R17" i="3"/>
  <c r="Q17" i="3"/>
  <c r="P17" i="3"/>
  <c r="O17" i="3"/>
  <c r="W16" i="3"/>
  <c r="V16" i="3"/>
  <c r="U16" i="3"/>
  <c r="T16" i="3"/>
  <c r="S16" i="3"/>
  <c r="R16" i="3"/>
  <c r="Q16" i="3"/>
  <c r="P16" i="3"/>
  <c r="O16" i="3"/>
  <c r="W15" i="3"/>
  <c r="V15" i="3"/>
  <c r="U15" i="3"/>
  <c r="T15" i="3"/>
  <c r="S15" i="3"/>
  <c r="R15" i="3"/>
  <c r="Q15" i="3"/>
  <c r="P15" i="3"/>
  <c r="O15" i="3"/>
  <c r="M17" i="2"/>
  <c r="M14" i="2"/>
  <c r="M13" i="2"/>
  <c r="M12" i="2"/>
  <c r="M11" i="2"/>
  <c r="M10" i="2"/>
  <c r="M9" i="2"/>
  <c r="M8" i="2"/>
  <c r="P17" i="2"/>
  <c r="O17" i="2"/>
  <c r="N17" i="2"/>
  <c r="N1878" i="1"/>
  <c r="P1878" i="1" s="1"/>
  <c r="N1877" i="1"/>
  <c r="P1877" i="1" s="1"/>
  <c r="N1876" i="1"/>
  <c r="P1876" i="1" s="1"/>
  <c r="N1875" i="1"/>
  <c r="P1875" i="1" s="1"/>
  <c r="N1874" i="1"/>
  <c r="P1874" i="1" s="1"/>
  <c r="N1873" i="1"/>
  <c r="P1873" i="1" s="1"/>
  <c r="N1872" i="1"/>
  <c r="P1872" i="1" s="1"/>
  <c r="N1871" i="1"/>
  <c r="P1871" i="1" s="1"/>
  <c r="N1870" i="1"/>
  <c r="P1870" i="1" s="1"/>
  <c r="N1869" i="1"/>
  <c r="O1869" i="1" s="1"/>
  <c r="N1868" i="1"/>
  <c r="P1868" i="1" s="1"/>
  <c r="N1867" i="1"/>
  <c r="P1867" i="1" s="1"/>
  <c r="N1866" i="1"/>
  <c r="P1866" i="1" s="1"/>
  <c r="N1865" i="1"/>
  <c r="P1865" i="1" s="1"/>
  <c r="N1864" i="1"/>
  <c r="P1864" i="1" s="1"/>
  <c r="N1863" i="1"/>
  <c r="P1863" i="1" s="1"/>
  <c r="N1862" i="1"/>
  <c r="P1862" i="1" s="1"/>
  <c r="N1861" i="1"/>
  <c r="P1861" i="1" s="1"/>
  <c r="N1860" i="1"/>
  <c r="P1860" i="1" s="1"/>
  <c r="N1859" i="1"/>
  <c r="O1859" i="1" s="1"/>
  <c r="N1858" i="1"/>
  <c r="P1858" i="1" s="1"/>
  <c r="N1857" i="1"/>
  <c r="O1857" i="1" s="1"/>
  <c r="N1856" i="1"/>
  <c r="P1856" i="1" s="1"/>
  <c r="N1855" i="1"/>
  <c r="P1855" i="1" s="1"/>
  <c r="N1854" i="1"/>
  <c r="P1854" i="1" s="1"/>
  <c r="N1853" i="1"/>
  <c r="P1853" i="1" s="1"/>
  <c r="N1852" i="1"/>
  <c r="P1852" i="1" s="1"/>
  <c r="N1851" i="1"/>
  <c r="P1851" i="1" s="1"/>
  <c r="N1850" i="1"/>
  <c r="P1850" i="1" s="1"/>
  <c r="N1849" i="1"/>
  <c r="P1849" i="1" s="1"/>
  <c r="N1848" i="1"/>
  <c r="O1848" i="1" s="1"/>
  <c r="N1847" i="1"/>
  <c r="O1847" i="1" s="1"/>
  <c r="N1846" i="1"/>
  <c r="P1846" i="1" s="1"/>
  <c r="N1845" i="1"/>
  <c r="O1845" i="1" s="1"/>
  <c r="N1844" i="1"/>
  <c r="P1844" i="1" s="1"/>
  <c r="N1843" i="1"/>
  <c r="P1843" i="1" s="1"/>
  <c r="N1842" i="1"/>
  <c r="O1842" i="1" s="1"/>
  <c r="N1841" i="1"/>
  <c r="P1841" i="1" s="1"/>
  <c r="N1840" i="1"/>
  <c r="P1840" i="1" s="1"/>
  <c r="N1839" i="1"/>
  <c r="P1839" i="1" s="1"/>
  <c r="N1838" i="1"/>
  <c r="P1838" i="1" s="1"/>
  <c r="N1837" i="1"/>
  <c r="P1837" i="1" s="1"/>
  <c r="N1836" i="1"/>
  <c r="P1836" i="1" s="1"/>
  <c r="N1835" i="1"/>
  <c r="P1835" i="1" s="1"/>
  <c r="N1834" i="1"/>
  <c r="P1834" i="1" s="1"/>
  <c r="N1833" i="1"/>
  <c r="O1833" i="1" s="1"/>
  <c r="N1832" i="1"/>
  <c r="P1832" i="1" s="1"/>
  <c r="N1831" i="1"/>
  <c r="P1831" i="1" s="1"/>
  <c r="N1830" i="1"/>
  <c r="P1830" i="1" s="1"/>
  <c r="N1829" i="1"/>
  <c r="P1829" i="1" s="1"/>
  <c r="N1828" i="1"/>
  <c r="P1828" i="1" s="1"/>
  <c r="N1827" i="1"/>
  <c r="P1827" i="1" s="1"/>
  <c r="N1826" i="1"/>
  <c r="P1826" i="1" s="1"/>
  <c r="N1825" i="1"/>
  <c r="P1825" i="1" s="1"/>
  <c r="N1824" i="1"/>
  <c r="P1824" i="1" s="1"/>
  <c r="N1823" i="1"/>
  <c r="O1823" i="1" s="1"/>
  <c r="N1822" i="1"/>
  <c r="P1822" i="1" s="1"/>
  <c r="N1821" i="1"/>
  <c r="O1821" i="1" s="1"/>
  <c r="N1820" i="1"/>
  <c r="P1820" i="1" s="1"/>
  <c r="N1819" i="1"/>
  <c r="P1819" i="1" s="1"/>
  <c r="N1818" i="1"/>
  <c r="P1818" i="1" s="1"/>
  <c r="N1817" i="1"/>
  <c r="P1817" i="1" s="1"/>
  <c r="N1816" i="1"/>
  <c r="P1816" i="1" s="1"/>
  <c r="N1815" i="1"/>
  <c r="O1815" i="1" s="1"/>
  <c r="N1814" i="1"/>
  <c r="P1814" i="1" s="1"/>
  <c r="N1813" i="1"/>
  <c r="P1813" i="1" s="1"/>
  <c r="N1812" i="1"/>
  <c r="P1812" i="1" s="1"/>
  <c r="N1811" i="1"/>
  <c r="O1811" i="1" s="1"/>
  <c r="N1810" i="1"/>
  <c r="P1810" i="1" s="1"/>
  <c r="N1809" i="1"/>
  <c r="O1809" i="1" s="1"/>
  <c r="N1808" i="1"/>
  <c r="P1808" i="1" s="1"/>
  <c r="N1807" i="1"/>
  <c r="P1807" i="1" s="1"/>
  <c r="N1806" i="1"/>
  <c r="P1806" i="1" s="1"/>
  <c r="N1805" i="1"/>
  <c r="P1805" i="1" s="1"/>
  <c r="N1804" i="1"/>
  <c r="P1804" i="1" s="1"/>
  <c r="N1803" i="1"/>
  <c r="O1803" i="1" s="1"/>
  <c r="N1802" i="1"/>
  <c r="P1802" i="1" s="1"/>
  <c r="N1801" i="1"/>
  <c r="P1801" i="1" s="1"/>
  <c r="N1800" i="1"/>
  <c r="P1800" i="1" s="1"/>
  <c r="N1799" i="1"/>
  <c r="P1799" i="1" s="1"/>
  <c r="N1798" i="1"/>
  <c r="P1798" i="1" s="1"/>
  <c r="N1797" i="1"/>
  <c r="O1797" i="1" s="1"/>
  <c r="N1796" i="1"/>
  <c r="P1796" i="1" s="1"/>
  <c r="N1795" i="1"/>
  <c r="P1795" i="1" s="1"/>
  <c r="N1794" i="1"/>
  <c r="O1794" i="1" s="1"/>
  <c r="N1793" i="1"/>
  <c r="P1793" i="1" s="1"/>
  <c r="N1792" i="1"/>
  <c r="P1792" i="1" s="1"/>
  <c r="N1791" i="1"/>
  <c r="O1791" i="1" s="1"/>
  <c r="N1790" i="1"/>
  <c r="P1790" i="1" s="1"/>
  <c r="N1789" i="1"/>
  <c r="P1789" i="1" s="1"/>
  <c r="N1788" i="1"/>
  <c r="P1788" i="1" s="1"/>
  <c r="N1787" i="1"/>
  <c r="P1787" i="1" s="1"/>
  <c r="N1786" i="1"/>
  <c r="P1786" i="1" s="1"/>
  <c r="N1785" i="1"/>
  <c r="O1785" i="1" s="1"/>
  <c r="N1784" i="1"/>
  <c r="P1784" i="1" s="1"/>
  <c r="N1783" i="1"/>
  <c r="P1783" i="1" s="1"/>
  <c r="N1782" i="1"/>
  <c r="P1782" i="1" s="1"/>
  <c r="N1781" i="1"/>
  <c r="P1781" i="1" s="1"/>
  <c r="N1780" i="1"/>
  <c r="P1780" i="1" s="1"/>
  <c r="N1779" i="1"/>
  <c r="O1779" i="1" s="1"/>
  <c r="N1778" i="1"/>
  <c r="P1778" i="1" s="1"/>
  <c r="N1777" i="1"/>
  <c r="P1777" i="1" s="1"/>
  <c r="N1776" i="1"/>
  <c r="O1776" i="1" s="1"/>
  <c r="N1775" i="1"/>
  <c r="P1775" i="1" s="1"/>
  <c r="N1774" i="1"/>
  <c r="P1774" i="1" s="1"/>
  <c r="N1773" i="1"/>
  <c r="O1773" i="1" s="1"/>
  <c r="N1772" i="1"/>
  <c r="P1772" i="1" s="1"/>
  <c r="N1771" i="1"/>
  <c r="P1771" i="1" s="1"/>
  <c r="N1770" i="1"/>
  <c r="P1770" i="1" s="1"/>
  <c r="N1769" i="1"/>
  <c r="P1769" i="1" s="1"/>
  <c r="N1768" i="1"/>
  <c r="P1768" i="1" s="1"/>
  <c r="N1767" i="1"/>
  <c r="O1767" i="1" s="1"/>
  <c r="N1766" i="1"/>
  <c r="P1766" i="1" s="1"/>
  <c r="N1765" i="1"/>
  <c r="P1765" i="1" s="1"/>
  <c r="N1764" i="1"/>
  <c r="O1764" i="1" s="1"/>
  <c r="N1763" i="1"/>
  <c r="P1763" i="1" s="1"/>
  <c r="N1762" i="1"/>
  <c r="P1762" i="1" s="1"/>
  <c r="N1761" i="1"/>
  <c r="O1761" i="1" s="1"/>
  <c r="N1760" i="1"/>
  <c r="P1760" i="1" s="1"/>
  <c r="N1759" i="1"/>
  <c r="P1759" i="1" s="1"/>
  <c r="N1758" i="1"/>
  <c r="P1758" i="1" s="1"/>
  <c r="N1757" i="1"/>
  <c r="P1757" i="1" s="1"/>
  <c r="N1756" i="1"/>
  <c r="P1756" i="1" s="1"/>
  <c r="N1755" i="1"/>
  <c r="O1755" i="1" s="1"/>
  <c r="N1754" i="1"/>
  <c r="P1754" i="1" s="1"/>
  <c r="N1753" i="1"/>
  <c r="P1753" i="1" s="1"/>
  <c r="N1752" i="1"/>
  <c r="O1752" i="1" s="1"/>
  <c r="N1751" i="1"/>
  <c r="P1751" i="1" s="1"/>
  <c r="N1750" i="1"/>
  <c r="P1750" i="1" s="1"/>
  <c r="N1749" i="1"/>
  <c r="O1749" i="1" s="1"/>
  <c r="N1748" i="1"/>
  <c r="P1748" i="1" s="1"/>
  <c r="N1747" i="1"/>
  <c r="P1747" i="1" s="1"/>
  <c r="N1746" i="1"/>
  <c r="P1746" i="1" s="1"/>
  <c r="N1745" i="1"/>
  <c r="P1745" i="1" s="1"/>
  <c r="N1744" i="1"/>
  <c r="P1744" i="1" s="1"/>
  <c r="N1743" i="1"/>
  <c r="O1743" i="1" s="1"/>
  <c r="N1742" i="1"/>
  <c r="P1742" i="1" s="1"/>
  <c r="N1741" i="1"/>
  <c r="P1741" i="1" s="1"/>
  <c r="N1740" i="1"/>
  <c r="O1740" i="1" s="1"/>
  <c r="N1739" i="1"/>
  <c r="P1739" i="1" s="1"/>
  <c r="N1738" i="1"/>
  <c r="P1738" i="1" s="1"/>
  <c r="N1737" i="1"/>
  <c r="O1737" i="1" s="1"/>
  <c r="N1736" i="1"/>
  <c r="P1736" i="1" s="1"/>
  <c r="N1735" i="1"/>
  <c r="P1735" i="1" s="1"/>
  <c r="N1734" i="1"/>
  <c r="P1734" i="1" s="1"/>
  <c r="N1733" i="1"/>
  <c r="P1733" i="1" s="1"/>
  <c r="N1732" i="1"/>
  <c r="P1732" i="1" s="1"/>
  <c r="N1731" i="1"/>
  <c r="O1731" i="1" s="1"/>
  <c r="N1730" i="1"/>
  <c r="P1730" i="1" s="1"/>
  <c r="N1729" i="1"/>
  <c r="P1729" i="1" s="1"/>
  <c r="N1728" i="1"/>
  <c r="O1728" i="1" s="1"/>
  <c r="N1727" i="1"/>
  <c r="P1727" i="1" s="1"/>
  <c r="N1726" i="1"/>
  <c r="P1726" i="1" s="1"/>
  <c r="N1725" i="1"/>
  <c r="O1725" i="1" s="1"/>
  <c r="N1724" i="1"/>
  <c r="P1724" i="1" s="1"/>
  <c r="N1723" i="1"/>
  <c r="P1723" i="1" s="1"/>
  <c r="N1722" i="1"/>
  <c r="P1722" i="1" s="1"/>
  <c r="N1721" i="1"/>
  <c r="P1721" i="1" s="1"/>
  <c r="N1720" i="1"/>
  <c r="P1720" i="1" s="1"/>
  <c r="N1719" i="1"/>
  <c r="O1719" i="1" s="1"/>
  <c r="N1718" i="1"/>
  <c r="P1718" i="1" s="1"/>
  <c r="N1717" i="1"/>
  <c r="P1717" i="1" s="1"/>
  <c r="N1716" i="1"/>
  <c r="O1716" i="1" s="1"/>
  <c r="N1715" i="1"/>
  <c r="P1715" i="1" s="1"/>
  <c r="N1714" i="1"/>
  <c r="P1714" i="1" s="1"/>
  <c r="N1713" i="1"/>
  <c r="O1713" i="1" s="1"/>
  <c r="N1712" i="1"/>
  <c r="P1712" i="1" s="1"/>
  <c r="N1711" i="1"/>
  <c r="P1711" i="1" s="1"/>
  <c r="N1710" i="1"/>
  <c r="P1710" i="1" s="1"/>
  <c r="N1709" i="1"/>
  <c r="P1709" i="1" s="1"/>
  <c r="N1708" i="1"/>
  <c r="P1708" i="1" s="1"/>
  <c r="N1707" i="1"/>
  <c r="O1707" i="1" s="1"/>
  <c r="N1706" i="1"/>
  <c r="P1706" i="1" s="1"/>
  <c r="N1705" i="1"/>
  <c r="P1705" i="1" s="1"/>
  <c r="N1704" i="1"/>
  <c r="O1704" i="1" s="1"/>
  <c r="N1703" i="1"/>
  <c r="P1703" i="1" s="1"/>
  <c r="N1702" i="1"/>
  <c r="P1702" i="1" s="1"/>
  <c r="N1701" i="1"/>
  <c r="O1701" i="1" s="1"/>
  <c r="N1700" i="1"/>
  <c r="P1700" i="1" s="1"/>
  <c r="N1699" i="1"/>
  <c r="P1699" i="1" s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AA460" i="7"/>
  <c r="AA209" i="7"/>
  <c r="AA132" i="7"/>
  <c r="AA109" i="7"/>
  <c r="AB22" i="8" l="1"/>
  <c r="AB23" i="8"/>
  <c r="AB25" i="8"/>
  <c r="AB13" i="8"/>
  <c r="AB15" i="8"/>
  <c r="AB18" i="8"/>
  <c r="AB19" i="8"/>
  <c r="AA12" i="8"/>
  <c r="AA27" i="8"/>
  <c r="AB14" i="8" s="1"/>
  <c r="R18" i="2"/>
  <c r="U18" i="2"/>
  <c r="X212" i="8"/>
  <c r="X173" i="8"/>
  <c r="X28" i="7"/>
  <c r="X479" i="7"/>
  <c r="P1978" i="1"/>
  <c r="O1978" i="1"/>
  <c r="Q1978" i="1" s="1"/>
  <c r="R1978" i="1" s="1"/>
  <c r="P1990" i="1"/>
  <c r="O1990" i="1"/>
  <c r="Q1990" i="1" s="1"/>
  <c r="R1990" i="1" s="1"/>
  <c r="Q2001" i="1"/>
  <c r="R2001" i="1" s="1"/>
  <c r="Q1899" i="1"/>
  <c r="R1899" i="1" s="1"/>
  <c r="P2002" i="1"/>
  <c r="O2002" i="1"/>
  <c r="Q2002" i="1" s="1"/>
  <c r="R2002" i="1" s="1"/>
  <c r="Q1881" i="1"/>
  <c r="R1881" i="1" s="1"/>
  <c r="Q1923" i="1"/>
  <c r="R1923" i="1" s="1"/>
  <c r="P1882" i="1"/>
  <c r="O1882" i="1"/>
  <c r="Q1882" i="1" s="1"/>
  <c r="R1882" i="1" s="1"/>
  <c r="P1894" i="1"/>
  <c r="O1894" i="1"/>
  <c r="Q1894" i="1" s="1"/>
  <c r="R1894" i="1" s="1"/>
  <c r="Q1905" i="1"/>
  <c r="R1905" i="1" s="1"/>
  <c r="P1906" i="1"/>
  <c r="O1906" i="1"/>
  <c r="Q1906" i="1" s="1"/>
  <c r="R1906" i="1" s="1"/>
  <c r="P1918" i="1"/>
  <c r="O1918" i="1"/>
  <c r="P1930" i="1"/>
  <c r="O1930" i="1"/>
  <c r="Q1930" i="1" s="1"/>
  <c r="R1930" i="1" s="1"/>
  <c r="Q1941" i="1"/>
  <c r="R1941" i="1" s="1"/>
  <c r="P1942" i="1"/>
  <c r="O1942" i="1"/>
  <c r="Q1942" i="1" s="1"/>
  <c r="R1942" i="1" s="1"/>
  <c r="Q1953" i="1"/>
  <c r="R1953" i="1" s="1"/>
  <c r="Q2043" i="1"/>
  <c r="R2043" i="1" s="1"/>
  <c r="Q2062" i="1"/>
  <c r="R2062" i="1" s="1"/>
  <c r="P1954" i="1"/>
  <c r="O1954" i="1"/>
  <c r="Q1995" i="1"/>
  <c r="R1995" i="1" s="1"/>
  <c r="Q2007" i="1"/>
  <c r="R2007" i="1" s="1"/>
  <c r="P1966" i="1"/>
  <c r="O1966" i="1"/>
  <c r="Q1966" i="1" s="1"/>
  <c r="R1966" i="1" s="1"/>
  <c r="Q1977" i="1"/>
  <c r="R1977" i="1" s="1"/>
  <c r="Q2025" i="1"/>
  <c r="R2025" i="1" s="1"/>
  <c r="Q2049" i="1"/>
  <c r="R2049" i="1" s="1"/>
  <c r="O1880" i="1"/>
  <c r="Q1880" i="1" s="1"/>
  <c r="R1880" i="1" s="1"/>
  <c r="P1887" i="1"/>
  <c r="Q1887" i="1" s="1"/>
  <c r="R1887" i="1" s="1"/>
  <c r="O1892" i="1"/>
  <c r="Q1892" i="1" s="1"/>
  <c r="R1892" i="1" s="1"/>
  <c r="P1899" i="1"/>
  <c r="O1904" i="1"/>
  <c r="Q1904" i="1" s="1"/>
  <c r="R1904" i="1" s="1"/>
  <c r="P1911" i="1"/>
  <c r="Q1911" i="1" s="1"/>
  <c r="R1911" i="1" s="1"/>
  <c r="O1916" i="1"/>
  <c r="Q1916" i="1" s="1"/>
  <c r="R1916" i="1" s="1"/>
  <c r="P1923" i="1"/>
  <c r="O1928" i="1"/>
  <c r="Q1928" i="1" s="1"/>
  <c r="R1928" i="1" s="1"/>
  <c r="P1935" i="1"/>
  <c r="Q1935" i="1" s="1"/>
  <c r="R1935" i="1" s="1"/>
  <c r="O1940" i="1"/>
  <c r="Q1940" i="1" s="1"/>
  <c r="R1940" i="1" s="1"/>
  <c r="P1947" i="1"/>
  <c r="Q1947" i="1" s="1"/>
  <c r="R1947" i="1" s="1"/>
  <c r="O1952" i="1"/>
  <c r="Q1952" i="1" s="1"/>
  <c r="R1952" i="1" s="1"/>
  <c r="P1959" i="1"/>
  <c r="Q1959" i="1" s="1"/>
  <c r="R1959" i="1" s="1"/>
  <c r="O1964" i="1"/>
  <c r="Q1964" i="1" s="1"/>
  <c r="R1964" i="1" s="1"/>
  <c r="P1971" i="1"/>
  <c r="Q1971" i="1" s="1"/>
  <c r="R1971" i="1" s="1"/>
  <c r="O1976" i="1"/>
  <c r="Q1976" i="1" s="1"/>
  <c r="R1976" i="1" s="1"/>
  <c r="P1983" i="1"/>
  <c r="Q1983" i="1" s="1"/>
  <c r="R1983" i="1" s="1"/>
  <c r="O1988" i="1"/>
  <c r="Q1988" i="1" s="1"/>
  <c r="R1988" i="1" s="1"/>
  <c r="P1995" i="1"/>
  <c r="O2000" i="1"/>
  <c r="Q2000" i="1" s="1"/>
  <c r="R2000" i="1" s="1"/>
  <c r="P2007" i="1"/>
  <c r="O2012" i="1"/>
  <c r="Q2012" i="1" s="1"/>
  <c r="R2012" i="1" s="1"/>
  <c r="P2019" i="1"/>
  <c r="Q2019" i="1" s="1"/>
  <c r="R2019" i="1" s="1"/>
  <c r="O2024" i="1"/>
  <c r="Q2024" i="1" s="1"/>
  <c r="R2024" i="1" s="1"/>
  <c r="P2031" i="1"/>
  <c r="Q2031" i="1" s="1"/>
  <c r="R2031" i="1" s="1"/>
  <c r="O2036" i="1"/>
  <c r="Q2036" i="1" s="1"/>
  <c r="R2036" i="1" s="1"/>
  <c r="P2043" i="1"/>
  <c r="O2048" i="1"/>
  <c r="Q2048" i="1" s="1"/>
  <c r="R2048" i="1" s="1"/>
  <c r="P2055" i="1"/>
  <c r="Q2055" i="1" s="1"/>
  <c r="R2055" i="1" s="1"/>
  <c r="O2060" i="1"/>
  <c r="Q2060" i="1" s="1"/>
  <c r="R2060" i="1" s="1"/>
  <c r="O2014" i="1"/>
  <c r="Q2014" i="1" s="1"/>
  <c r="R2014" i="1" s="1"/>
  <c r="O2038" i="1"/>
  <c r="Q2038" i="1" s="1"/>
  <c r="R2038" i="1" s="1"/>
  <c r="O1883" i="1"/>
  <c r="Q1883" i="1" s="1"/>
  <c r="R1883" i="1" s="1"/>
  <c r="O1895" i="1"/>
  <c r="Q1895" i="1" s="1"/>
  <c r="R1895" i="1" s="1"/>
  <c r="O1907" i="1"/>
  <c r="Q1907" i="1" s="1"/>
  <c r="R1907" i="1" s="1"/>
  <c r="O1919" i="1"/>
  <c r="Q1919" i="1" s="1"/>
  <c r="R1919" i="1" s="1"/>
  <c r="O1931" i="1"/>
  <c r="Q1931" i="1" s="1"/>
  <c r="R1931" i="1" s="1"/>
  <c r="O1943" i="1"/>
  <c r="Q1943" i="1" s="1"/>
  <c r="R1943" i="1" s="1"/>
  <c r="O1955" i="1"/>
  <c r="Q1955" i="1" s="1"/>
  <c r="R1955" i="1" s="1"/>
  <c r="O1967" i="1"/>
  <c r="Q1967" i="1" s="1"/>
  <c r="R1967" i="1" s="1"/>
  <c r="O1979" i="1"/>
  <c r="Q1979" i="1" s="1"/>
  <c r="R1979" i="1" s="1"/>
  <c r="O1991" i="1"/>
  <c r="Q1991" i="1" s="1"/>
  <c r="R1991" i="1" s="1"/>
  <c r="O2003" i="1"/>
  <c r="Q2003" i="1" s="1"/>
  <c r="R2003" i="1" s="1"/>
  <c r="O2015" i="1"/>
  <c r="Q2015" i="1" s="1"/>
  <c r="R2015" i="1" s="1"/>
  <c r="O2027" i="1"/>
  <c r="Q2027" i="1" s="1"/>
  <c r="R2027" i="1" s="1"/>
  <c r="O2039" i="1"/>
  <c r="Q2039" i="1" s="1"/>
  <c r="R2039" i="1" s="1"/>
  <c r="O2051" i="1"/>
  <c r="Q2051" i="1" s="1"/>
  <c r="R2051" i="1" s="1"/>
  <c r="O2063" i="1"/>
  <c r="Q2063" i="1" s="1"/>
  <c r="R2063" i="1" s="1"/>
  <c r="O2061" i="1"/>
  <c r="Q2061" i="1" s="1"/>
  <c r="R2061" i="1" s="1"/>
  <c r="O1886" i="1"/>
  <c r="Q1886" i="1" s="1"/>
  <c r="R1886" i="1" s="1"/>
  <c r="O1898" i="1"/>
  <c r="Q1898" i="1" s="1"/>
  <c r="R1898" i="1" s="1"/>
  <c r="O1910" i="1"/>
  <c r="Q1910" i="1" s="1"/>
  <c r="R1910" i="1" s="1"/>
  <c r="O1922" i="1"/>
  <c r="Q1922" i="1" s="1"/>
  <c r="R1922" i="1" s="1"/>
  <c r="O1934" i="1"/>
  <c r="Q1934" i="1" s="1"/>
  <c r="R1934" i="1" s="1"/>
  <c r="O1946" i="1"/>
  <c r="Q1946" i="1" s="1"/>
  <c r="R1946" i="1" s="1"/>
  <c r="O1958" i="1"/>
  <c r="Q1958" i="1" s="1"/>
  <c r="R1958" i="1" s="1"/>
  <c r="O1970" i="1"/>
  <c r="Q1970" i="1" s="1"/>
  <c r="R1970" i="1" s="1"/>
  <c r="O1982" i="1"/>
  <c r="Q1982" i="1" s="1"/>
  <c r="R1982" i="1" s="1"/>
  <c r="O1994" i="1"/>
  <c r="Q1994" i="1" s="1"/>
  <c r="R1994" i="1" s="1"/>
  <c r="O2006" i="1"/>
  <c r="Q2006" i="1" s="1"/>
  <c r="R2006" i="1" s="1"/>
  <c r="O2018" i="1"/>
  <c r="Q2018" i="1" s="1"/>
  <c r="R2018" i="1" s="1"/>
  <c r="O2030" i="1"/>
  <c r="Q2030" i="1" s="1"/>
  <c r="R2030" i="1" s="1"/>
  <c r="O2042" i="1"/>
  <c r="Q2042" i="1" s="1"/>
  <c r="R2042" i="1" s="1"/>
  <c r="O2054" i="1"/>
  <c r="Q2054" i="1" s="1"/>
  <c r="R2054" i="1" s="1"/>
  <c r="O2059" i="1"/>
  <c r="Q2059" i="1" s="1"/>
  <c r="R2059" i="1" s="1"/>
  <c r="O2064" i="1"/>
  <c r="Q2064" i="1" s="1"/>
  <c r="R2064" i="1" s="1"/>
  <c r="O2026" i="1"/>
  <c r="Q2026" i="1" s="1"/>
  <c r="R2026" i="1" s="1"/>
  <c r="O2050" i="1"/>
  <c r="Q2050" i="1" s="1"/>
  <c r="R2050" i="1" s="1"/>
  <c r="U17" i="2"/>
  <c r="P104" i="7"/>
  <c r="Q104" i="7"/>
  <c r="R104" i="7"/>
  <c r="S104" i="7"/>
  <c r="T104" i="7"/>
  <c r="U104" i="7"/>
  <c r="V104" i="7"/>
  <c r="W104" i="7"/>
  <c r="X104" i="7"/>
  <c r="Y104" i="7"/>
  <c r="Y78" i="3"/>
  <c r="X128" i="7"/>
  <c r="T57" i="3"/>
  <c r="W78" i="3"/>
  <c r="U57" i="3"/>
  <c r="T78" i="3"/>
  <c r="Q78" i="3"/>
  <c r="R78" i="3"/>
  <c r="S78" i="3"/>
  <c r="X202" i="7"/>
  <c r="U78" i="3"/>
  <c r="P78" i="3"/>
  <c r="V78" i="3"/>
  <c r="X78" i="3"/>
  <c r="V57" i="3"/>
  <c r="W57" i="3"/>
  <c r="Q57" i="3"/>
  <c r="X57" i="3"/>
  <c r="Y57" i="3"/>
  <c r="X31" i="3"/>
  <c r="S57" i="3"/>
  <c r="R57" i="3"/>
  <c r="Y31" i="3"/>
  <c r="S31" i="3"/>
  <c r="P57" i="3"/>
  <c r="Q31" i="3"/>
  <c r="T31" i="3"/>
  <c r="R31" i="3"/>
  <c r="U31" i="3"/>
  <c r="V31" i="3"/>
  <c r="W31" i="3"/>
  <c r="P31" i="3"/>
  <c r="V17" i="2"/>
  <c r="S17" i="2"/>
  <c r="R17" i="2"/>
  <c r="T17" i="2"/>
  <c r="O1700" i="1"/>
  <c r="Q1700" i="1" s="1"/>
  <c r="R1700" i="1" s="1"/>
  <c r="P1764" i="1"/>
  <c r="Q1764" i="1" s="1"/>
  <c r="R1764" i="1" s="1"/>
  <c r="O1778" i="1"/>
  <c r="Q1778" i="1" s="1"/>
  <c r="R1778" i="1" s="1"/>
  <c r="O1814" i="1"/>
  <c r="Q1814" i="1" s="1"/>
  <c r="R1814" i="1" s="1"/>
  <c r="O1762" i="1"/>
  <c r="Q1762" i="1" s="1"/>
  <c r="R1762" i="1" s="1"/>
  <c r="O1772" i="1"/>
  <c r="P1842" i="1"/>
  <c r="Q1842" i="1" s="1"/>
  <c r="R1842" i="1" s="1"/>
  <c r="O1726" i="1"/>
  <c r="Q1726" i="1" s="1"/>
  <c r="R1726" i="1" s="1"/>
  <c r="O1736" i="1"/>
  <c r="Q1736" i="1" s="1"/>
  <c r="R1736" i="1" s="1"/>
  <c r="O1766" i="1"/>
  <c r="P1776" i="1"/>
  <c r="Q1776" i="1" s="1"/>
  <c r="R1776" i="1" s="1"/>
  <c r="P1797" i="1"/>
  <c r="Q1797" i="1" s="1"/>
  <c r="R1797" i="1" s="1"/>
  <c r="P1869" i="1"/>
  <c r="Q1869" i="1" s="1"/>
  <c r="R1869" i="1" s="1"/>
  <c r="P1704" i="1"/>
  <c r="Q1704" i="1" s="1"/>
  <c r="R1704" i="1" s="1"/>
  <c r="O1706" i="1"/>
  <c r="Q1706" i="1" s="1"/>
  <c r="R1706" i="1" s="1"/>
  <c r="P1728" i="1"/>
  <c r="Q1728" i="1" s="1"/>
  <c r="R1728" i="1" s="1"/>
  <c r="O1820" i="1"/>
  <c r="Q1820" i="1" s="1"/>
  <c r="R1820" i="1" s="1"/>
  <c r="O1828" i="1"/>
  <c r="Q1828" i="1" s="1"/>
  <c r="R1828" i="1" s="1"/>
  <c r="O1730" i="1"/>
  <c r="Q1730" i="1" s="1"/>
  <c r="R1730" i="1" s="1"/>
  <c r="P1740" i="1"/>
  <c r="Q1740" i="1" s="1"/>
  <c r="R1740" i="1" s="1"/>
  <c r="O1750" i="1"/>
  <c r="Q1750" i="1" s="1"/>
  <c r="R1750" i="1" s="1"/>
  <c r="O1830" i="1"/>
  <c r="Q1830" i="1" s="1"/>
  <c r="R1830" i="1" s="1"/>
  <c r="P1823" i="1"/>
  <c r="Q1823" i="1" s="1"/>
  <c r="R1823" i="1" s="1"/>
  <c r="O1742" i="1"/>
  <c r="Q1742" i="1" s="1"/>
  <c r="R1742" i="1" s="1"/>
  <c r="P1794" i="1"/>
  <c r="Q1794" i="1" s="1"/>
  <c r="R1794" i="1" s="1"/>
  <c r="O1804" i="1"/>
  <c r="O1824" i="1"/>
  <c r="Q1824" i="1" s="1"/>
  <c r="R1824" i="1" s="1"/>
  <c r="O1854" i="1"/>
  <c r="Q1854" i="1" s="1"/>
  <c r="R1854" i="1" s="1"/>
  <c r="O1718" i="1"/>
  <c r="Q1718" i="1" s="1"/>
  <c r="R1718" i="1" s="1"/>
  <c r="O1754" i="1"/>
  <c r="Q1754" i="1" s="1"/>
  <c r="R1754" i="1" s="1"/>
  <c r="O1850" i="1"/>
  <c r="Q1850" i="1" s="1"/>
  <c r="R1850" i="1" s="1"/>
  <c r="O1858" i="1"/>
  <c r="Q1858" i="1" s="1"/>
  <c r="R1858" i="1" s="1"/>
  <c r="O1702" i="1"/>
  <c r="Q1702" i="1" s="1"/>
  <c r="R1702" i="1" s="1"/>
  <c r="O1738" i="1"/>
  <c r="Q1738" i="1" s="1"/>
  <c r="R1738" i="1" s="1"/>
  <c r="O1774" i="1"/>
  <c r="Q1774" i="1" s="1"/>
  <c r="R1774" i="1" s="1"/>
  <c r="P1791" i="1"/>
  <c r="Q1791" i="1" s="1"/>
  <c r="R1791" i="1" s="1"/>
  <c r="O1712" i="1"/>
  <c r="Q1712" i="1" s="1"/>
  <c r="R1712" i="1" s="1"/>
  <c r="O1748" i="1"/>
  <c r="Q1748" i="1" s="1"/>
  <c r="R1748" i="1" s="1"/>
  <c r="O1784" i="1"/>
  <c r="Q1784" i="1" s="1"/>
  <c r="R1784" i="1" s="1"/>
  <c r="O1810" i="1"/>
  <c r="Q1810" i="1" s="1"/>
  <c r="R1810" i="1" s="1"/>
  <c r="O1852" i="1"/>
  <c r="Q1852" i="1" s="1"/>
  <c r="R1852" i="1" s="1"/>
  <c r="P1811" i="1"/>
  <c r="Q1811" i="1" s="1"/>
  <c r="R1811" i="1" s="1"/>
  <c r="O1826" i="1"/>
  <c r="Q1826" i="1" s="1"/>
  <c r="R1826" i="1" s="1"/>
  <c r="O1862" i="1"/>
  <c r="Q1862" i="1" s="1"/>
  <c r="R1862" i="1" s="1"/>
  <c r="O1714" i="1"/>
  <c r="Q1714" i="1" s="1"/>
  <c r="R1714" i="1" s="1"/>
  <c r="O1724" i="1"/>
  <c r="Q1724" i="1" s="1"/>
  <c r="R1724" i="1" s="1"/>
  <c r="O1760" i="1"/>
  <c r="Q1760" i="1" s="1"/>
  <c r="R1760" i="1" s="1"/>
  <c r="O1787" i="1"/>
  <c r="Q1787" i="1" s="1"/>
  <c r="R1787" i="1" s="1"/>
  <c r="O1812" i="1"/>
  <c r="Q1812" i="1" s="1"/>
  <c r="R1812" i="1" s="1"/>
  <c r="P1847" i="1"/>
  <c r="Q1847" i="1" s="1"/>
  <c r="R1847" i="1" s="1"/>
  <c r="P1716" i="1"/>
  <c r="Q1716" i="1" s="1"/>
  <c r="R1716" i="1" s="1"/>
  <c r="P1752" i="1"/>
  <c r="Q1752" i="1" s="1"/>
  <c r="R1752" i="1" s="1"/>
  <c r="O1788" i="1"/>
  <c r="Q1788" i="1" s="1"/>
  <c r="R1788" i="1" s="1"/>
  <c r="O1806" i="1"/>
  <c r="Q1806" i="1" s="1"/>
  <c r="R1806" i="1" s="1"/>
  <c r="O1822" i="1"/>
  <c r="Q1822" i="1" s="1"/>
  <c r="R1822" i="1" s="1"/>
  <c r="P1848" i="1"/>
  <c r="Q1848" i="1" s="1"/>
  <c r="R1848" i="1" s="1"/>
  <c r="O1856" i="1"/>
  <c r="Q1856" i="1" s="1"/>
  <c r="R1856" i="1" s="1"/>
  <c r="O1708" i="1"/>
  <c r="Q1708" i="1" s="1"/>
  <c r="R1708" i="1" s="1"/>
  <c r="O1720" i="1"/>
  <c r="Q1720" i="1" s="1"/>
  <c r="R1720" i="1" s="1"/>
  <c r="O1732" i="1"/>
  <c r="Q1732" i="1" s="1"/>
  <c r="R1732" i="1" s="1"/>
  <c r="O1744" i="1"/>
  <c r="Q1744" i="1" s="1"/>
  <c r="R1744" i="1" s="1"/>
  <c r="O1756" i="1"/>
  <c r="Q1756" i="1" s="1"/>
  <c r="R1756" i="1" s="1"/>
  <c r="O1768" i="1"/>
  <c r="Q1768" i="1" s="1"/>
  <c r="R1768" i="1" s="1"/>
  <c r="O1780" i="1"/>
  <c r="Q1780" i="1" s="1"/>
  <c r="R1780" i="1" s="1"/>
  <c r="O1786" i="1"/>
  <c r="Q1786" i="1" s="1"/>
  <c r="R1786" i="1" s="1"/>
  <c r="P1803" i="1"/>
  <c r="Q1803" i="1" s="1"/>
  <c r="R1803" i="1" s="1"/>
  <c r="P1809" i="1"/>
  <c r="Q1809" i="1" s="1"/>
  <c r="R1809" i="1" s="1"/>
  <c r="O1846" i="1"/>
  <c r="Q1846" i="1" s="1"/>
  <c r="R1846" i="1" s="1"/>
  <c r="O1871" i="1"/>
  <c r="Q1871" i="1" s="1"/>
  <c r="R1871" i="1" s="1"/>
  <c r="O1703" i="1"/>
  <c r="Q1703" i="1" s="1"/>
  <c r="R1703" i="1" s="1"/>
  <c r="O1715" i="1"/>
  <c r="Q1715" i="1" s="1"/>
  <c r="R1715" i="1" s="1"/>
  <c r="O1727" i="1"/>
  <c r="Q1727" i="1" s="1"/>
  <c r="R1727" i="1" s="1"/>
  <c r="O1739" i="1"/>
  <c r="Q1739" i="1" s="1"/>
  <c r="R1739" i="1" s="1"/>
  <c r="O1751" i="1"/>
  <c r="Q1751" i="1" s="1"/>
  <c r="R1751" i="1" s="1"/>
  <c r="O1763" i="1"/>
  <c r="Q1763" i="1" s="1"/>
  <c r="R1763" i="1" s="1"/>
  <c r="O1775" i="1"/>
  <c r="Q1775" i="1" s="1"/>
  <c r="R1775" i="1" s="1"/>
  <c r="O1792" i="1"/>
  <c r="Q1792" i="1" s="1"/>
  <c r="R1792" i="1" s="1"/>
  <c r="O1798" i="1"/>
  <c r="Q1798" i="1" s="1"/>
  <c r="R1798" i="1" s="1"/>
  <c r="P1815" i="1"/>
  <c r="Q1815" i="1" s="1"/>
  <c r="R1815" i="1" s="1"/>
  <c r="O1834" i="1"/>
  <c r="Q1834" i="1" s="1"/>
  <c r="R1834" i="1" s="1"/>
  <c r="O1840" i="1"/>
  <c r="Q1840" i="1" s="1"/>
  <c r="R1840" i="1" s="1"/>
  <c r="P1859" i="1"/>
  <c r="Q1859" i="1" s="1"/>
  <c r="R1859" i="1" s="1"/>
  <c r="O1866" i="1"/>
  <c r="Q1866" i="1" s="1"/>
  <c r="R1866" i="1" s="1"/>
  <c r="O1710" i="1"/>
  <c r="Q1710" i="1" s="1"/>
  <c r="R1710" i="1" s="1"/>
  <c r="O1722" i="1"/>
  <c r="Q1722" i="1" s="1"/>
  <c r="R1722" i="1" s="1"/>
  <c r="O1734" i="1"/>
  <c r="Q1734" i="1" s="1"/>
  <c r="R1734" i="1" s="1"/>
  <c r="O1746" i="1"/>
  <c r="Q1746" i="1" s="1"/>
  <c r="R1746" i="1" s="1"/>
  <c r="O1758" i="1"/>
  <c r="Q1758" i="1" s="1"/>
  <c r="R1758" i="1" s="1"/>
  <c r="O1770" i="1"/>
  <c r="Q1770" i="1" s="1"/>
  <c r="R1770" i="1" s="1"/>
  <c r="O1782" i="1"/>
  <c r="Q1782" i="1" s="1"/>
  <c r="R1782" i="1" s="1"/>
  <c r="O1799" i="1"/>
  <c r="Q1799" i="1" s="1"/>
  <c r="R1799" i="1" s="1"/>
  <c r="O1816" i="1"/>
  <c r="Q1816" i="1" s="1"/>
  <c r="R1816" i="1" s="1"/>
  <c r="O1835" i="1"/>
  <c r="Q1835" i="1" s="1"/>
  <c r="R1835" i="1" s="1"/>
  <c r="O1860" i="1"/>
  <c r="Q1860" i="1" s="1"/>
  <c r="R1860" i="1" s="1"/>
  <c r="O1872" i="1"/>
  <c r="Q1872" i="1" s="1"/>
  <c r="R1872" i="1" s="1"/>
  <c r="O1800" i="1"/>
  <c r="Q1800" i="1" s="1"/>
  <c r="R1800" i="1" s="1"/>
  <c r="O1818" i="1"/>
  <c r="Q1818" i="1" s="1"/>
  <c r="R1818" i="1" s="1"/>
  <c r="O1836" i="1"/>
  <c r="Q1836" i="1" s="1"/>
  <c r="R1836" i="1" s="1"/>
  <c r="O1868" i="1"/>
  <c r="Q1868" i="1" s="1"/>
  <c r="R1868" i="1" s="1"/>
  <c r="O1874" i="1"/>
  <c r="Q1874" i="1" s="1"/>
  <c r="R1874" i="1" s="1"/>
  <c r="O1790" i="1"/>
  <c r="Q1790" i="1" s="1"/>
  <c r="R1790" i="1" s="1"/>
  <c r="O1796" i="1"/>
  <c r="Q1796" i="1" s="1"/>
  <c r="R1796" i="1" s="1"/>
  <c r="O1844" i="1"/>
  <c r="Q1844" i="1" s="1"/>
  <c r="R1844" i="1" s="1"/>
  <c r="P1857" i="1"/>
  <c r="Q1857" i="1" s="1"/>
  <c r="R1857" i="1" s="1"/>
  <c r="O1876" i="1"/>
  <c r="Q1876" i="1" s="1"/>
  <c r="R1876" i="1" s="1"/>
  <c r="P1707" i="1"/>
  <c r="Q1707" i="1" s="1"/>
  <c r="R1707" i="1" s="1"/>
  <c r="P1719" i="1"/>
  <c r="Q1719" i="1" s="1"/>
  <c r="R1719" i="1" s="1"/>
  <c r="P1731" i="1"/>
  <c r="Q1731" i="1" s="1"/>
  <c r="R1731" i="1" s="1"/>
  <c r="P1743" i="1"/>
  <c r="Q1743" i="1" s="1"/>
  <c r="R1743" i="1" s="1"/>
  <c r="P1755" i="1"/>
  <c r="Q1755" i="1" s="1"/>
  <c r="R1755" i="1" s="1"/>
  <c r="P1767" i="1"/>
  <c r="Q1767" i="1" s="1"/>
  <c r="R1767" i="1" s="1"/>
  <c r="P1779" i="1"/>
  <c r="Q1779" i="1" s="1"/>
  <c r="R1779" i="1" s="1"/>
  <c r="P1785" i="1"/>
  <c r="Q1785" i="1" s="1"/>
  <c r="R1785" i="1" s="1"/>
  <c r="O1802" i="1"/>
  <c r="Q1802" i="1" s="1"/>
  <c r="R1802" i="1" s="1"/>
  <c r="O1808" i="1"/>
  <c r="Q1808" i="1" s="1"/>
  <c r="R1808" i="1" s="1"/>
  <c r="O1832" i="1"/>
  <c r="Q1832" i="1" s="1"/>
  <c r="R1832" i="1" s="1"/>
  <c r="O1838" i="1"/>
  <c r="Q1838" i="1" s="1"/>
  <c r="R1838" i="1" s="1"/>
  <c r="O1864" i="1"/>
  <c r="Q1864" i="1" s="1"/>
  <c r="R1864" i="1" s="1"/>
  <c r="O1870" i="1"/>
  <c r="Q1870" i="1" s="1"/>
  <c r="R1870" i="1" s="1"/>
  <c r="Q1804" i="1"/>
  <c r="R1804" i="1" s="1"/>
  <c r="Q1766" i="1"/>
  <c r="R1766" i="1" s="1"/>
  <c r="Q1772" i="1"/>
  <c r="R1772" i="1" s="1"/>
  <c r="P1773" i="1"/>
  <c r="Q1773" i="1" s="1"/>
  <c r="R1773" i="1" s="1"/>
  <c r="P1821" i="1"/>
  <c r="Q1821" i="1" s="1"/>
  <c r="R1821" i="1" s="1"/>
  <c r="P1833" i="1"/>
  <c r="Q1833" i="1" s="1"/>
  <c r="R1833" i="1" s="1"/>
  <c r="P1845" i="1"/>
  <c r="Q1845" i="1" s="1"/>
  <c r="R1845" i="1" s="1"/>
  <c r="O1699" i="1"/>
  <c r="Q1699" i="1" s="1"/>
  <c r="R1699" i="1" s="1"/>
  <c r="O1711" i="1"/>
  <c r="Q1711" i="1" s="1"/>
  <c r="R1711" i="1" s="1"/>
  <c r="O1723" i="1"/>
  <c r="Q1723" i="1" s="1"/>
  <c r="R1723" i="1" s="1"/>
  <c r="O1735" i="1"/>
  <c r="Q1735" i="1" s="1"/>
  <c r="R1735" i="1" s="1"/>
  <c r="O1747" i="1"/>
  <c r="Q1747" i="1" s="1"/>
  <c r="R1747" i="1" s="1"/>
  <c r="O1759" i="1"/>
  <c r="Q1759" i="1" s="1"/>
  <c r="R1759" i="1" s="1"/>
  <c r="O1771" i="1"/>
  <c r="Q1771" i="1" s="1"/>
  <c r="R1771" i="1" s="1"/>
  <c r="O1783" i="1"/>
  <c r="Q1783" i="1" s="1"/>
  <c r="R1783" i="1" s="1"/>
  <c r="O1795" i="1"/>
  <c r="Q1795" i="1" s="1"/>
  <c r="R1795" i="1" s="1"/>
  <c r="O1807" i="1"/>
  <c r="Q1807" i="1" s="1"/>
  <c r="R1807" i="1" s="1"/>
  <c r="O1819" i="1"/>
  <c r="Q1819" i="1" s="1"/>
  <c r="R1819" i="1" s="1"/>
  <c r="O1831" i="1"/>
  <c r="Q1831" i="1" s="1"/>
  <c r="R1831" i="1" s="1"/>
  <c r="O1843" i="1"/>
  <c r="Q1843" i="1" s="1"/>
  <c r="R1843" i="1" s="1"/>
  <c r="O1855" i="1"/>
  <c r="Q1855" i="1" s="1"/>
  <c r="R1855" i="1" s="1"/>
  <c r="O1867" i="1"/>
  <c r="Q1867" i="1" s="1"/>
  <c r="R1867" i="1" s="1"/>
  <c r="P1737" i="1"/>
  <c r="Q1737" i="1" s="1"/>
  <c r="R1737" i="1" s="1"/>
  <c r="P1761" i="1"/>
  <c r="Q1761" i="1" s="1"/>
  <c r="R1761" i="1" s="1"/>
  <c r="O1709" i="1"/>
  <c r="Q1709" i="1" s="1"/>
  <c r="R1709" i="1" s="1"/>
  <c r="O1721" i="1"/>
  <c r="Q1721" i="1" s="1"/>
  <c r="R1721" i="1" s="1"/>
  <c r="O1733" i="1"/>
  <c r="Q1733" i="1" s="1"/>
  <c r="R1733" i="1" s="1"/>
  <c r="O1745" i="1"/>
  <c r="Q1745" i="1" s="1"/>
  <c r="R1745" i="1" s="1"/>
  <c r="O1757" i="1"/>
  <c r="Q1757" i="1" s="1"/>
  <c r="R1757" i="1" s="1"/>
  <c r="O1769" i="1"/>
  <c r="Q1769" i="1" s="1"/>
  <c r="R1769" i="1" s="1"/>
  <c r="O1781" i="1"/>
  <c r="Q1781" i="1" s="1"/>
  <c r="R1781" i="1" s="1"/>
  <c r="O1793" i="1"/>
  <c r="Q1793" i="1" s="1"/>
  <c r="R1793" i="1" s="1"/>
  <c r="O1805" i="1"/>
  <c r="Q1805" i="1" s="1"/>
  <c r="R1805" i="1" s="1"/>
  <c r="O1817" i="1"/>
  <c r="Q1817" i="1" s="1"/>
  <c r="R1817" i="1" s="1"/>
  <c r="O1829" i="1"/>
  <c r="Q1829" i="1" s="1"/>
  <c r="R1829" i="1" s="1"/>
  <c r="O1841" i="1"/>
  <c r="Q1841" i="1" s="1"/>
  <c r="R1841" i="1" s="1"/>
  <c r="O1853" i="1"/>
  <c r="Q1853" i="1" s="1"/>
  <c r="R1853" i="1" s="1"/>
  <c r="O1865" i="1"/>
  <c r="Q1865" i="1" s="1"/>
  <c r="R1865" i="1" s="1"/>
  <c r="O1877" i="1"/>
  <c r="Q1877" i="1" s="1"/>
  <c r="R1877" i="1" s="1"/>
  <c r="P1725" i="1"/>
  <c r="Q1725" i="1" s="1"/>
  <c r="R1725" i="1" s="1"/>
  <c r="P1749" i="1"/>
  <c r="Q1749" i="1" s="1"/>
  <c r="R1749" i="1" s="1"/>
  <c r="O1827" i="1"/>
  <c r="Q1827" i="1" s="1"/>
  <c r="R1827" i="1" s="1"/>
  <c r="O1839" i="1"/>
  <c r="Q1839" i="1" s="1"/>
  <c r="R1839" i="1" s="1"/>
  <c r="O1851" i="1"/>
  <c r="Q1851" i="1" s="1"/>
  <c r="R1851" i="1" s="1"/>
  <c r="O1863" i="1"/>
  <c r="Q1863" i="1" s="1"/>
  <c r="R1863" i="1" s="1"/>
  <c r="O1875" i="1"/>
  <c r="Q1875" i="1" s="1"/>
  <c r="R1875" i="1" s="1"/>
  <c r="P1701" i="1"/>
  <c r="Q1701" i="1" s="1"/>
  <c r="R1701" i="1" s="1"/>
  <c r="P1713" i="1"/>
  <c r="Q1713" i="1" s="1"/>
  <c r="R1713" i="1" s="1"/>
  <c r="O1705" i="1"/>
  <c r="Q1705" i="1" s="1"/>
  <c r="R1705" i="1" s="1"/>
  <c r="O1717" i="1"/>
  <c r="Q1717" i="1" s="1"/>
  <c r="R1717" i="1" s="1"/>
  <c r="O1729" i="1"/>
  <c r="Q1729" i="1" s="1"/>
  <c r="R1729" i="1" s="1"/>
  <c r="O1741" i="1"/>
  <c r="Q1741" i="1" s="1"/>
  <c r="R1741" i="1" s="1"/>
  <c r="O1753" i="1"/>
  <c r="Q1753" i="1" s="1"/>
  <c r="R1753" i="1" s="1"/>
  <c r="O1765" i="1"/>
  <c r="Q1765" i="1" s="1"/>
  <c r="R1765" i="1" s="1"/>
  <c r="O1777" i="1"/>
  <c r="Q1777" i="1" s="1"/>
  <c r="R1777" i="1" s="1"/>
  <c r="O1789" i="1"/>
  <c r="Q1789" i="1" s="1"/>
  <c r="R1789" i="1" s="1"/>
  <c r="O1801" i="1"/>
  <c r="Q1801" i="1" s="1"/>
  <c r="R1801" i="1" s="1"/>
  <c r="O1813" i="1"/>
  <c r="Q1813" i="1" s="1"/>
  <c r="R1813" i="1" s="1"/>
  <c r="O1825" i="1"/>
  <c r="Q1825" i="1" s="1"/>
  <c r="R1825" i="1" s="1"/>
  <c r="O1837" i="1"/>
  <c r="Q1837" i="1" s="1"/>
  <c r="R1837" i="1" s="1"/>
  <c r="O1849" i="1"/>
  <c r="Q1849" i="1" s="1"/>
  <c r="R1849" i="1" s="1"/>
  <c r="O1861" i="1"/>
  <c r="Q1861" i="1" s="1"/>
  <c r="R1861" i="1" s="1"/>
  <c r="O1873" i="1"/>
  <c r="Q1873" i="1" s="1"/>
  <c r="R1873" i="1" s="1"/>
  <c r="O1878" i="1"/>
  <c r="Q1878" i="1" s="1"/>
  <c r="R1878" i="1" s="1"/>
  <c r="AB21" i="8" l="1"/>
  <c r="AB20" i="8"/>
  <c r="AB26" i="8"/>
  <c r="AB17" i="8"/>
  <c r="AB16" i="8"/>
  <c r="AB24" i="8"/>
  <c r="Q1918" i="1"/>
  <c r="R1918" i="1" s="1"/>
  <c r="Q1954" i="1"/>
  <c r="R1954" i="1" s="1"/>
  <c r="AA31" i="3"/>
  <c r="AB24" i="3" s="1"/>
  <c r="AB27" i="3"/>
  <c r="AB19" i="3"/>
  <c r="AB18" i="3"/>
  <c r="AB30" i="3"/>
  <c r="AB29" i="3"/>
  <c r="AB17" i="3"/>
  <c r="AA57" i="3"/>
  <c r="AB22" i="3"/>
  <c r="AB28" i="3"/>
  <c r="P16" i="2"/>
  <c r="O16" i="2"/>
  <c r="N16" i="2"/>
  <c r="N1698" i="1"/>
  <c r="P1698" i="1" s="1"/>
  <c r="N1697" i="1"/>
  <c r="P1697" i="1" s="1"/>
  <c r="N1696" i="1"/>
  <c r="P1696" i="1" s="1"/>
  <c r="N1695" i="1"/>
  <c r="P1695" i="1" s="1"/>
  <c r="N1694" i="1"/>
  <c r="P1694" i="1" s="1"/>
  <c r="N1693" i="1"/>
  <c r="P1693" i="1" s="1"/>
  <c r="N1692" i="1"/>
  <c r="P1692" i="1" s="1"/>
  <c r="N1691" i="1"/>
  <c r="O1691" i="1" s="1"/>
  <c r="N1690" i="1"/>
  <c r="P1690" i="1" s="1"/>
  <c r="N1689" i="1"/>
  <c r="O1689" i="1" s="1"/>
  <c r="N1688" i="1"/>
  <c r="P1688" i="1" s="1"/>
  <c r="N1687" i="1"/>
  <c r="N1686" i="1"/>
  <c r="P1686" i="1" s="1"/>
  <c r="N1685" i="1"/>
  <c r="P1685" i="1" s="1"/>
  <c r="N1684" i="1"/>
  <c r="P1684" i="1" s="1"/>
  <c r="N1683" i="1"/>
  <c r="O1683" i="1" s="1"/>
  <c r="N1682" i="1"/>
  <c r="P1682" i="1" s="1"/>
  <c r="N1681" i="1"/>
  <c r="P1681" i="1" s="1"/>
  <c r="N1680" i="1"/>
  <c r="P1680" i="1" s="1"/>
  <c r="N1679" i="1"/>
  <c r="O1679" i="1" s="1"/>
  <c r="N1678" i="1"/>
  <c r="P1678" i="1" s="1"/>
  <c r="N1677" i="1"/>
  <c r="O1677" i="1" s="1"/>
  <c r="N1676" i="1"/>
  <c r="P1676" i="1" s="1"/>
  <c r="N1675" i="1"/>
  <c r="N1674" i="1"/>
  <c r="P1674" i="1" s="1"/>
  <c r="N1673" i="1"/>
  <c r="P1673" i="1" s="1"/>
  <c r="N1672" i="1"/>
  <c r="P1672" i="1" s="1"/>
  <c r="N1671" i="1"/>
  <c r="P1671" i="1" s="1"/>
  <c r="N1670" i="1"/>
  <c r="O1670" i="1" s="1"/>
  <c r="N1669" i="1"/>
  <c r="P1669" i="1" s="1"/>
  <c r="N1668" i="1"/>
  <c r="P1668" i="1" s="1"/>
  <c r="N1667" i="1"/>
  <c r="O1667" i="1" s="1"/>
  <c r="N1666" i="1"/>
  <c r="P1666" i="1" s="1"/>
  <c r="N1665" i="1"/>
  <c r="O1665" i="1" s="1"/>
  <c r="N1664" i="1"/>
  <c r="P1664" i="1" s="1"/>
  <c r="N1663" i="1"/>
  <c r="N1662" i="1"/>
  <c r="P1662" i="1" s="1"/>
  <c r="N1661" i="1"/>
  <c r="P1661" i="1" s="1"/>
  <c r="N1660" i="1"/>
  <c r="P1660" i="1" s="1"/>
  <c r="N1659" i="1"/>
  <c r="P1659" i="1" s="1"/>
  <c r="N1658" i="1"/>
  <c r="P1658" i="1" s="1"/>
  <c r="N1657" i="1"/>
  <c r="P1657" i="1" s="1"/>
  <c r="N1656" i="1"/>
  <c r="P1656" i="1" s="1"/>
  <c r="N1655" i="1"/>
  <c r="O1655" i="1" s="1"/>
  <c r="N1654" i="1"/>
  <c r="P1654" i="1" s="1"/>
  <c r="N1653" i="1"/>
  <c r="O1653" i="1" s="1"/>
  <c r="N1652" i="1"/>
  <c r="P1652" i="1" s="1"/>
  <c r="N1651" i="1"/>
  <c r="N1650" i="1"/>
  <c r="P1650" i="1" s="1"/>
  <c r="N1649" i="1"/>
  <c r="P1649" i="1" s="1"/>
  <c r="N1648" i="1"/>
  <c r="P1648" i="1" s="1"/>
  <c r="N1647" i="1"/>
  <c r="P1647" i="1" s="1"/>
  <c r="N1646" i="1"/>
  <c r="P1646" i="1" s="1"/>
  <c r="N1645" i="1"/>
  <c r="P1645" i="1" s="1"/>
  <c r="N1644" i="1"/>
  <c r="O1644" i="1" s="1"/>
  <c r="N1643" i="1"/>
  <c r="O1643" i="1" s="1"/>
  <c r="N1642" i="1"/>
  <c r="P1642" i="1" s="1"/>
  <c r="N1641" i="1"/>
  <c r="O1641" i="1" s="1"/>
  <c r="N1640" i="1"/>
  <c r="P1640" i="1" s="1"/>
  <c r="N1639" i="1"/>
  <c r="N1638" i="1"/>
  <c r="P1638" i="1" s="1"/>
  <c r="N1637" i="1"/>
  <c r="P1637" i="1" s="1"/>
  <c r="N1636" i="1"/>
  <c r="P1636" i="1" s="1"/>
  <c r="N1635" i="1"/>
  <c r="O1635" i="1" s="1"/>
  <c r="N1634" i="1"/>
  <c r="P1634" i="1" s="1"/>
  <c r="N1633" i="1"/>
  <c r="P1633" i="1" s="1"/>
  <c r="N1632" i="1"/>
  <c r="P1632" i="1" s="1"/>
  <c r="N1631" i="1"/>
  <c r="O1631" i="1" s="1"/>
  <c r="N1630" i="1"/>
  <c r="P1630" i="1" s="1"/>
  <c r="N1629" i="1"/>
  <c r="O1629" i="1" s="1"/>
  <c r="N1628" i="1"/>
  <c r="P1628" i="1" s="1"/>
  <c r="N1627" i="1"/>
  <c r="N1626" i="1"/>
  <c r="P1626" i="1" s="1"/>
  <c r="N1625" i="1"/>
  <c r="P1625" i="1" s="1"/>
  <c r="N1624" i="1"/>
  <c r="P1624" i="1" s="1"/>
  <c r="N1623" i="1"/>
  <c r="P1623" i="1" s="1"/>
  <c r="N1622" i="1"/>
  <c r="P1622" i="1" s="1"/>
  <c r="N1621" i="1"/>
  <c r="P1621" i="1" s="1"/>
  <c r="N1620" i="1"/>
  <c r="P1620" i="1" s="1"/>
  <c r="N1619" i="1"/>
  <c r="O1619" i="1" s="1"/>
  <c r="N1618" i="1"/>
  <c r="P1618" i="1" s="1"/>
  <c r="N1617" i="1"/>
  <c r="O1617" i="1" s="1"/>
  <c r="N1616" i="1"/>
  <c r="P1616" i="1" s="1"/>
  <c r="N1615" i="1"/>
  <c r="N1614" i="1"/>
  <c r="P1614" i="1" s="1"/>
  <c r="N1613" i="1"/>
  <c r="P1613" i="1" s="1"/>
  <c r="N1612" i="1"/>
  <c r="P1612" i="1" s="1"/>
  <c r="N1611" i="1"/>
  <c r="P1611" i="1" s="1"/>
  <c r="N1610" i="1"/>
  <c r="P1610" i="1" s="1"/>
  <c r="N1609" i="1"/>
  <c r="P1609" i="1" s="1"/>
  <c r="N1608" i="1"/>
  <c r="P1608" i="1" s="1"/>
  <c r="N1607" i="1"/>
  <c r="O1607" i="1" s="1"/>
  <c r="N1606" i="1"/>
  <c r="P1606" i="1" s="1"/>
  <c r="N1605" i="1"/>
  <c r="O1605" i="1" s="1"/>
  <c r="N1604" i="1"/>
  <c r="P1604" i="1" s="1"/>
  <c r="N1603" i="1"/>
  <c r="N1602" i="1"/>
  <c r="P1602" i="1" s="1"/>
  <c r="N1601" i="1"/>
  <c r="P1601" i="1" s="1"/>
  <c r="N1600" i="1"/>
  <c r="P1600" i="1" s="1"/>
  <c r="N1599" i="1"/>
  <c r="O1599" i="1" s="1"/>
  <c r="N1598" i="1"/>
  <c r="P1598" i="1" s="1"/>
  <c r="N1597" i="1"/>
  <c r="P1597" i="1" s="1"/>
  <c r="N1596" i="1"/>
  <c r="P1596" i="1" s="1"/>
  <c r="N1595" i="1"/>
  <c r="O1595" i="1" s="1"/>
  <c r="N1594" i="1"/>
  <c r="P1594" i="1" s="1"/>
  <c r="N1593" i="1"/>
  <c r="O1593" i="1" s="1"/>
  <c r="N1592" i="1"/>
  <c r="P1592" i="1" s="1"/>
  <c r="N1591" i="1"/>
  <c r="N1590" i="1"/>
  <c r="P1590" i="1" s="1"/>
  <c r="N1589" i="1"/>
  <c r="P1589" i="1" s="1"/>
  <c r="N1588" i="1"/>
  <c r="P1588" i="1" s="1"/>
  <c r="N1587" i="1"/>
  <c r="P1587" i="1" s="1"/>
  <c r="N1586" i="1"/>
  <c r="O1586" i="1" s="1"/>
  <c r="N1585" i="1"/>
  <c r="P1585" i="1" s="1"/>
  <c r="N1584" i="1"/>
  <c r="P1584" i="1" s="1"/>
  <c r="N1583" i="1"/>
  <c r="O1583" i="1" s="1"/>
  <c r="N1582" i="1"/>
  <c r="P1582" i="1" s="1"/>
  <c r="N1581" i="1"/>
  <c r="O1581" i="1" s="1"/>
  <c r="N1580" i="1"/>
  <c r="P1580" i="1" s="1"/>
  <c r="N1579" i="1"/>
  <c r="P1579" i="1" s="1"/>
  <c r="N1578" i="1"/>
  <c r="P1578" i="1" s="1"/>
  <c r="N1577" i="1"/>
  <c r="P1577" i="1" s="1"/>
  <c r="N1576" i="1"/>
  <c r="P1576" i="1" s="1"/>
  <c r="N1575" i="1"/>
  <c r="P1575" i="1" s="1"/>
  <c r="N1574" i="1"/>
  <c r="P1574" i="1" s="1"/>
  <c r="N1573" i="1"/>
  <c r="P1573" i="1" s="1"/>
  <c r="N1572" i="1"/>
  <c r="N1571" i="1"/>
  <c r="O1571" i="1" s="1"/>
  <c r="N1570" i="1"/>
  <c r="P1570" i="1" s="1"/>
  <c r="N1569" i="1"/>
  <c r="O1569" i="1" s="1"/>
  <c r="N1568" i="1"/>
  <c r="P1568" i="1" s="1"/>
  <c r="N1567" i="1"/>
  <c r="N1566" i="1"/>
  <c r="P1566" i="1" s="1"/>
  <c r="N1565" i="1"/>
  <c r="P1565" i="1" s="1"/>
  <c r="N1564" i="1"/>
  <c r="P1564" i="1" s="1"/>
  <c r="N1563" i="1"/>
  <c r="P1563" i="1" s="1"/>
  <c r="N1562" i="1"/>
  <c r="P1562" i="1" s="1"/>
  <c r="N1561" i="1"/>
  <c r="P1561" i="1" s="1"/>
  <c r="N1560" i="1"/>
  <c r="N1559" i="1"/>
  <c r="O1559" i="1" s="1"/>
  <c r="N1558" i="1"/>
  <c r="P1558" i="1" s="1"/>
  <c r="N1557" i="1"/>
  <c r="O1557" i="1" s="1"/>
  <c r="N1556" i="1"/>
  <c r="P1556" i="1" s="1"/>
  <c r="N1555" i="1"/>
  <c r="P1555" i="1" s="1"/>
  <c r="N1554" i="1"/>
  <c r="P1554" i="1" s="1"/>
  <c r="N1553" i="1"/>
  <c r="P1553" i="1" s="1"/>
  <c r="N1552" i="1"/>
  <c r="P1552" i="1" s="1"/>
  <c r="N1551" i="1"/>
  <c r="P1551" i="1" s="1"/>
  <c r="N1550" i="1"/>
  <c r="P1550" i="1" s="1"/>
  <c r="N1549" i="1"/>
  <c r="P1549" i="1" s="1"/>
  <c r="N1548" i="1"/>
  <c r="N1547" i="1"/>
  <c r="O1547" i="1" s="1"/>
  <c r="N1546" i="1"/>
  <c r="P1546" i="1" s="1"/>
  <c r="N1545" i="1"/>
  <c r="O1545" i="1" s="1"/>
  <c r="N1544" i="1"/>
  <c r="P1544" i="1" s="1"/>
  <c r="N1543" i="1"/>
  <c r="P1543" i="1" s="1"/>
  <c r="N1542" i="1"/>
  <c r="P1542" i="1" s="1"/>
  <c r="N1541" i="1"/>
  <c r="P1541" i="1" s="1"/>
  <c r="N1540" i="1"/>
  <c r="P1540" i="1" s="1"/>
  <c r="N1539" i="1"/>
  <c r="P1539" i="1" s="1"/>
  <c r="N1538" i="1"/>
  <c r="P1538" i="1" s="1"/>
  <c r="N1537" i="1"/>
  <c r="P1537" i="1" s="1"/>
  <c r="N1536" i="1"/>
  <c r="N1535" i="1"/>
  <c r="O1535" i="1" s="1"/>
  <c r="N1534" i="1"/>
  <c r="P1534" i="1" s="1"/>
  <c r="N1533" i="1"/>
  <c r="O1533" i="1" s="1"/>
  <c r="N1532" i="1"/>
  <c r="P1532" i="1" s="1"/>
  <c r="N1531" i="1"/>
  <c r="P1531" i="1" s="1"/>
  <c r="N1530" i="1"/>
  <c r="P1530" i="1" s="1"/>
  <c r="N1529" i="1"/>
  <c r="P1529" i="1" s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Y212" i="8"/>
  <c r="Y173" i="8"/>
  <c r="AB65" i="8"/>
  <c r="Y479" i="7"/>
  <c r="Y202" i="7"/>
  <c r="Y128" i="7"/>
  <c r="AA104" i="7"/>
  <c r="Y28" i="7"/>
  <c r="AA178" i="8"/>
  <c r="AA139" i="8"/>
  <c r="AA75" i="8"/>
  <c r="AA51" i="8"/>
  <c r="AA31" i="8"/>
  <c r="AA11" i="8"/>
  <c r="AA34" i="7"/>
  <c r="AA9" i="7"/>
  <c r="AA61" i="3"/>
  <c r="AA40" i="3"/>
  <c r="AA14" i="3"/>
  <c r="O4" i="8"/>
  <c r="O4" i="7"/>
  <c r="O4" i="3"/>
  <c r="M4" i="2"/>
  <c r="M19" i="2"/>
  <c r="AB20" i="3" l="1"/>
  <c r="AB21" i="3"/>
  <c r="AB16" i="3"/>
  <c r="AB23" i="3"/>
  <c r="U16" i="2"/>
  <c r="AB26" i="3"/>
  <c r="AA78" i="3"/>
  <c r="AB77" i="3" s="1"/>
  <c r="AB25" i="3"/>
  <c r="S16" i="2"/>
  <c r="R16" i="2"/>
  <c r="T16" i="2"/>
  <c r="V16" i="2"/>
  <c r="O1659" i="1"/>
  <c r="Q1659" i="1" s="1"/>
  <c r="R1659" i="1" s="1"/>
  <c r="O1530" i="1"/>
  <c r="Q1530" i="1" s="1"/>
  <c r="R1530" i="1" s="1"/>
  <c r="O1556" i="1"/>
  <c r="Q1556" i="1" s="1"/>
  <c r="R1556" i="1" s="1"/>
  <c r="O1622" i="1"/>
  <c r="Q1622" i="1" s="1"/>
  <c r="R1622" i="1" s="1"/>
  <c r="O1601" i="1"/>
  <c r="Q1601" i="1" s="1"/>
  <c r="R1601" i="1" s="1"/>
  <c r="O1623" i="1"/>
  <c r="Q1623" i="1" s="1"/>
  <c r="R1623" i="1" s="1"/>
  <c r="P1644" i="1"/>
  <c r="Q1644" i="1" s="1"/>
  <c r="R1644" i="1" s="1"/>
  <c r="P1635" i="1"/>
  <c r="Q1635" i="1" s="1"/>
  <c r="R1635" i="1" s="1"/>
  <c r="P1667" i="1"/>
  <c r="Q1667" i="1" s="1"/>
  <c r="R1667" i="1" s="1"/>
  <c r="P1605" i="1"/>
  <c r="Q1605" i="1" s="1"/>
  <c r="R1605" i="1" s="1"/>
  <c r="O1540" i="1"/>
  <c r="Q1540" i="1" s="1"/>
  <c r="R1540" i="1" s="1"/>
  <c r="P1586" i="1"/>
  <c r="Q1586" i="1" s="1"/>
  <c r="R1586" i="1" s="1"/>
  <c r="O1587" i="1"/>
  <c r="Q1587" i="1" s="1"/>
  <c r="R1587" i="1" s="1"/>
  <c r="P1641" i="1"/>
  <c r="Q1641" i="1" s="1"/>
  <c r="R1641" i="1" s="1"/>
  <c r="P1617" i="1"/>
  <c r="Q1617" i="1" s="1"/>
  <c r="R1617" i="1" s="1"/>
  <c r="P1581" i="1"/>
  <c r="Q1581" i="1" s="1"/>
  <c r="R1581" i="1" s="1"/>
  <c r="O1626" i="1"/>
  <c r="Q1626" i="1" s="1"/>
  <c r="R1626" i="1" s="1"/>
  <c r="O1538" i="1"/>
  <c r="Q1538" i="1" s="1"/>
  <c r="R1538" i="1" s="1"/>
  <c r="P1599" i="1"/>
  <c r="Q1599" i="1" s="1"/>
  <c r="R1599" i="1" s="1"/>
  <c r="O1590" i="1"/>
  <c r="Q1590" i="1" s="1"/>
  <c r="R1590" i="1" s="1"/>
  <c r="O1637" i="1"/>
  <c r="Q1637" i="1" s="1"/>
  <c r="R1637" i="1" s="1"/>
  <c r="O1646" i="1"/>
  <c r="Q1646" i="1" s="1"/>
  <c r="R1646" i="1" s="1"/>
  <c r="O1628" i="1"/>
  <c r="Q1628" i="1" s="1"/>
  <c r="R1628" i="1" s="1"/>
  <c r="O1592" i="1"/>
  <c r="Q1592" i="1" s="1"/>
  <c r="R1592" i="1" s="1"/>
  <c r="O1566" i="1"/>
  <c r="Q1566" i="1" s="1"/>
  <c r="R1566" i="1" s="1"/>
  <c r="O1532" i="1"/>
  <c r="Q1532" i="1" s="1"/>
  <c r="R1532" i="1" s="1"/>
  <c r="O1565" i="1"/>
  <c r="Q1565" i="1" s="1"/>
  <c r="R1565" i="1" s="1"/>
  <c r="O1574" i="1"/>
  <c r="Q1574" i="1" s="1"/>
  <c r="R1574" i="1" s="1"/>
  <c r="O1580" i="1"/>
  <c r="Q1580" i="1" s="1"/>
  <c r="R1580" i="1" s="1"/>
  <c r="O1610" i="1"/>
  <c r="Q1610" i="1" s="1"/>
  <c r="R1610" i="1" s="1"/>
  <c r="O1616" i="1"/>
  <c r="Q1616" i="1" s="1"/>
  <c r="R1616" i="1" s="1"/>
  <c r="O1662" i="1"/>
  <c r="Q1662" i="1" s="1"/>
  <c r="R1662" i="1" s="1"/>
  <c r="O1671" i="1"/>
  <c r="Q1671" i="1" s="1"/>
  <c r="R1671" i="1" s="1"/>
  <c r="P1689" i="1"/>
  <c r="Q1689" i="1" s="1"/>
  <c r="R1689" i="1" s="1"/>
  <c r="O1541" i="1"/>
  <c r="Q1541" i="1" s="1"/>
  <c r="R1541" i="1" s="1"/>
  <c r="O1550" i="1"/>
  <c r="Q1550" i="1" s="1"/>
  <c r="R1550" i="1" s="1"/>
  <c r="O1602" i="1"/>
  <c r="Q1602" i="1" s="1"/>
  <c r="R1602" i="1" s="1"/>
  <c r="O1638" i="1"/>
  <c r="Q1638" i="1" s="1"/>
  <c r="R1638" i="1" s="1"/>
  <c r="O1542" i="1"/>
  <c r="Q1542" i="1" s="1"/>
  <c r="R1542" i="1" s="1"/>
  <c r="P1559" i="1"/>
  <c r="Q1559" i="1" s="1"/>
  <c r="R1559" i="1" s="1"/>
  <c r="O1575" i="1"/>
  <c r="Q1575" i="1" s="1"/>
  <c r="R1575" i="1" s="1"/>
  <c r="O1589" i="1"/>
  <c r="Q1589" i="1" s="1"/>
  <c r="R1589" i="1" s="1"/>
  <c r="O1611" i="1"/>
  <c r="Q1611" i="1" s="1"/>
  <c r="R1611" i="1" s="1"/>
  <c r="O1625" i="1"/>
  <c r="Q1625" i="1" s="1"/>
  <c r="R1625" i="1" s="1"/>
  <c r="O1658" i="1"/>
  <c r="Q1658" i="1" s="1"/>
  <c r="R1658" i="1" s="1"/>
  <c r="O1672" i="1"/>
  <c r="Q1672" i="1" s="1"/>
  <c r="R1672" i="1" s="1"/>
  <c r="P1535" i="1"/>
  <c r="Q1535" i="1" s="1"/>
  <c r="R1535" i="1" s="1"/>
  <c r="O1552" i="1"/>
  <c r="Q1552" i="1" s="1"/>
  <c r="R1552" i="1" s="1"/>
  <c r="O1598" i="1"/>
  <c r="Q1598" i="1" s="1"/>
  <c r="R1598" i="1" s="1"/>
  <c r="O1604" i="1"/>
  <c r="Q1604" i="1" s="1"/>
  <c r="R1604" i="1" s="1"/>
  <c r="O1634" i="1"/>
  <c r="Q1634" i="1" s="1"/>
  <c r="R1634" i="1" s="1"/>
  <c r="O1640" i="1"/>
  <c r="Q1640" i="1" s="1"/>
  <c r="R1640" i="1" s="1"/>
  <c r="P1683" i="1"/>
  <c r="Q1683" i="1" s="1"/>
  <c r="R1683" i="1" s="1"/>
  <c r="O1673" i="1"/>
  <c r="Q1673" i="1" s="1"/>
  <c r="R1673" i="1" s="1"/>
  <c r="O1684" i="1"/>
  <c r="Q1684" i="1" s="1"/>
  <c r="R1684" i="1" s="1"/>
  <c r="O1694" i="1"/>
  <c r="Q1694" i="1" s="1"/>
  <c r="R1694" i="1" s="1"/>
  <c r="O1554" i="1"/>
  <c r="Q1554" i="1" s="1"/>
  <c r="R1554" i="1" s="1"/>
  <c r="O1562" i="1"/>
  <c r="Q1562" i="1" s="1"/>
  <c r="R1562" i="1" s="1"/>
  <c r="O1577" i="1"/>
  <c r="Q1577" i="1" s="1"/>
  <c r="R1577" i="1" s="1"/>
  <c r="O1613" i="1"/>
  <c r="Q1613" i="1" s="1"/>
  <c r="R1613" i="1" s="1"/>
  <c r="O1555" i="1"/>
  <c r="Q1555" i="1" s="1"/>
  <c r="R1555" i="1" s="1"/>
  <c r="O1578" i="1"/>
  <c r="Q1578" i="1" s="1"/>
  <c r="R1578" i="1" s="1"/>
  <c r="O1614" i="1"/>
  <c r="Q1614" i="1" s="1"/>
  <c r="R1614" i="1" s="1"/>
  <c r="P1643" i="1"/>
  <c r="Q1643" i="1" s="1"/>
  <c r="R1643" i="1" s="1"/>
  <c r="O1531" i="1"/>
  <c r="Q1531" i="1" s="1"/>
  <c r="R1531" i="1" s="1"/>
  <c r="O1564" i="1"/>
  <c r="Q1564" i="1" s="1"/>
  <c r="R1564" i="1" s="1"/>
  <c r="P1593" i="1"/>
  <c r="Q1593" i="1" s="1"/>
  <c r="R1593" i="1" s="1"/>
  <c r="P1629" i="1"/>
  <c r="Q1629" i="1" s="1"/>
  <c r="R1629" i="1" s="1"/>
  <c r="O1661" i="1"/>
  <c r="Q1661" i="1" s="1"/>
  <c r="R1661" i="1" s="1"/>
  <c r="P1670" i="1"/>
  <c r="Q1670" i="1" s="1"/>
  <c r="R1670" i="1" s="1"/>
  <c r="O1652" i="1"/>
  <c r="Q1652" i="1" s="1"/>
  <c r="R1652" i="1" s="1"/>
  <c r="P1665" i="1"/>
  <c r="Q1665" i="1" s="1"/>
  <c r="R1665" i="1" s="1"/>
  <c r="P1679" i="1"/>
  <c r="Q1679" i="1" s="1"/>
  <c r="R1679" i="1" s="1"/>
  <c r="O1685" i="1"/>
  <c r="Q1685" i="1" s="1"/>
  <c r="R1685" i="1" s="1"/>
  <c r="O1539" i="1"/>
  <c r="Q1539" i="1" s="1"/>
  <c r="R1539" i="1" s="1"/>
  <c r="O1544" i="1"/>
  <c r="Q1544" i="1" s="1"/>
  <c r="R1544" i="1" s="1"/>
  <c r="O1551" i="1"/>
  <c r="Q1551" i="1" s="1"/>
  <c r="R1551" i="1" s="1"/>
  <c r="O1563" i="1"/>
  <c r="Q1563" i="1" s="1"/>
  <c r="R1563" i="1" s="1"/>
  <c r="O1568" i="1"/>
  <c r="Q1568" i="1" s="1"/>
  <c r="R1568" i="1" s="1"/>
  <c r="O1647" i="1"/>
  <c r="Q1647" i="1" s="1"/>
  <c r="R1647" i="1" s="1"/>
  <c r="P1653" i="1"/>
  <c r="Q1653" i="1" s="1"/>
  <c r="R1653" i="1" s="1"/>
  <c r="O1686" i="1"/>
  <c r="Q1686" i="1" s="1"/>
  <c r="R1686" i="1" s="1"/>
  <c r="O1576" i="1"/>
  <c r="Q1576" i="1" s="1"/>
  <c r="R1576" i="1" s="1"/>
  <c r="O1588" i="1"/>
  <c r="Q1588" i="1" s="1"/>
  <c r="R1588" i="1" s="1"/>
  <c r="O1600" i="1"/>
  <c r="Q1600" i="1" s="1"/>
  <c r="R1600" i="1" s="1"/>
  <c r="O1612" i="1"/>
  <c r="Q1612" i="1" s="1"/>
  <c r="R1612" i="1" s="1"/>
  <c r="O1624" i="1"/>
  <c r="Q1624" i="1" s="1"/>
  <c r="R1624" i="1" s="1"/>
  <c r="O1636" i="1"/>
  <c r="Q1636" i="1" s="1"/>
  <c r="R1636" i="1" s="1"/>
  <c r="O1660" i="1"/>
  <c r="Q1660" i="1" s="1"/>
  <c r="R1660" i="1" s="1"/>
  <c r="O1682" i="1"/>
  <c r="Q1682" i="1" s="1"/>
  <c r="R1682" i="1" s="1"/>
  <c r="O1695" i="1"/>
  <c r="Q1695" i="1" s="1"/>
  <c r="R1695" i="1" s="1"/>
  <c r="O1648" i="1"/>
  <c r="Q1648" i="1" s="1"/>
  <c r="R1648" i="1" s="1"/>
  <c r="P1655" i="1"/>
  <c r="Q1655" i="1" s="1"/>
  <c r="R1655" i="1" s="1"/>
  <c r="O1674" i="1"/>
  <c r="Q1674" i="1" s="1"/>
  <c r="R1674" i="1" s="1"/>
  <c r="P1547" i="1"/>
  <c r="Q1547" i="1" s="1"/>
  <c r="R1547" i="1" s="1"/>
  <c r="P1571" i="1"/>
  <c r="Q1571" i="1" s="1"/>
  <c r="R1571" i="1" s="1"/>
  <c r="P1583" i="1"/>
  <c r="Q1583" i="1" s="1"/>
  <c r="R1583" i="1" s="1"/>
  <c r="P1595" i="1"/>
  <c r="Q1595" i="1" s="1"/>
  <c r="R1595" i="1" s="1"/>
  <c r="P1607" i="1"/>
  <c r="Q1607" i="1" s="1"/>
  <c r="R1607" i="1" s="1"/>
  <c r="P1619" i="1"/>
  <c r="Q1619" i="1" s="1"/>
  <c r="R1619" i="1" s="1"/>
  <c r="P1631" i="1"/>
  <c r="Q1631" i="1" s="1"/>
  <c r="R1631" i="1" s="1"/>
  <c r="O1649" i="1"/>
  <c r="Q1649" i="1" s="1"/>
  <c r="R1649" i="1" s="1"/>
  <c r="O1696" i="1"/>
  <c r="Q1696" i="1" s="1"/>
  <c r="R1696" i="1" s="1"/>
  <c r="O1529" i="1"/>
  <c r="Q1529" i="1" s="1"/>
  <c r="R1529" i="1" s="1"/>
  <c r="O1553" i="1"/>
  <c r="Q1553" i="1" s="1"/>
  <c r="R1553" i="1" s="1"/>
  <c r="O1650" i="1"/>
  <c r="Q1650" i="1" s="1"/>
  <c r="R1650" i="1" s="1"/>
  <c r="P1677" i="1"/>
  <c r="Q1677" i="1" s="1"/>
  <c r="R1677" i="1" s="1"/>
  <c r="P1691" i="1"/>
  <c r="Q1691" i="1" s="1"/>
  <c r="R1691" i="1" s="1"/>
  <c r="O1697" i="1"/>
  <c r="Q1697" i="1" s="1"/>
  <c r="R1697" i="1" s="1"/>
  <c r="P1572" i="1"/>
  <c r="O1572" i="1"/>
  <c r="P1567" i="1"/>
  <c r="O1567" i="1"/>
  <c r="P1627" i="1"/>
  <c r="O1627" i="1"/>
  <c r="P1687" i="1"/>
  <c r="O1687" i="1"/>
  <c r="O1543" i="1"/>
  <c r="Q1543" i="1" s="1"/>
  <c r="R1543" i="1" s="1"/>
  <c r="P1639" i="1"/>
  <c r="O1639" i="1"/>
  <c r="P1675" i="1"/>
  <c r="O1675" i="1"/>
  <c r="P1533" i="1"/>
  <c r="Q1533" i="1" s="1"/>
  <c r="R1533" i="1" s="1"/>
  <c r="P1615" i="1"/>
  <c r="O1615" i="1"/>
  <c r="P1651" i="1"/>
  <c r="O1651" i="1"/>
  <c r="P1663" i="1"/>
  <c r="O1663" i="1"/>
  <c r="P1603" i="1"/>
  <c r="O1603" i="1"/>
  <c r="P1569" i="1"/>
  <c r="Q1569" i="1" s="1"/>
  <c r="R1569" i="1" s="1"/>
  <c r="P1557" i="1"/>
  <c r="Q1557" i="1" s="1"/>
  <c r="R1557" i="1" s="1"/>
  <c r="P1536" i="1"/>
  <c r="O1536" i="1"/>
  <c r="P1545" i="1"/>
  <c r="Q1545" i="1" s="1"/>
  <c r="R1545" i="1" s="1"/>
  <c r="P1560" i="1"/>
  <c r="O1560" i="1"/>
  <c r="P1548" i="1"/>
  <c r="O1548" i="1"/>
  <c r="O1579" i="1"/>
  <c r="Q1579" i="1" s="1"/>
  <c r="R1579" i="1" s="1"/>
  <c r="P1591" i="1"/>
  <c r="O1591" i="1"/>
  <c r="O1584" i="1"/>
  <c r="Q1584" i="1" s="1"/>
  <c r="R1584" i="1" s="1"/>
  <c r="O1596" i="1"/>
  <c r="Q1596" i="1" s="1"/>
  <c r="R1596" i="1" s="1"/>
  <c r="O1608" i="1"/>
  <c r="Q1608" i="1" s="1"/>
  <c r="R1608" i="1" s="1"/>
  <c r="O1620" i="1"/>
  <c r="Q1620" i="1" s="1"/>
  <c r="R1620" i="1" s="1"/>
  <c r="O1632" i="1"/>
  <c r="Q1632" i="1" s="1"/>
  <c r="R1632" i="1" s="1"/>
  <c r="O1656" i="1"/>
  <c r="Q1656" i="1" s="1"/>
  <c r="R1656" i="1" s="1"/>
  <c r="O1668" i="1"/>
  <c r="Q1668" i="1" s="1"/>
  <c r="R1668" i="1" s="1"/>
  <c r="O1680" i="1"/>
  <c r="Q1680" i="1" s="1"/>
  <c r="R1680" i="1" s="1"/>
  <c r="O1692" i="1"/>
  <c r="Q1692" i="1" s="1"/>
  <c r="R1692" i="1" s="1"/>
  <c r="O1534" i="1"/>
  <c r="Q1534" i="1" s="1"/>
  <c r="R1534" i="1" s="1"/>
  <c r="O1546" i="1"/>
  <c r="Q1546" i="1" s="1"/>
  <c r="R1546" i="1" s="1"/>
  <c r="O1558" i="1"/>
  <c r="Q1558" i="1" s="1"/>
  <c r="R1558" i="1" s="1"/>
  <c r="O1570" i="1"/>
  <c r="Q1570" i="1" s="1"/>
  <c r="R1570" i="1" s="1"/>
  <c r="O1582" i="1"/>
  <c r="Q1582" i="1" s="1"/>
  <c r="R1582" i="1" s="1"/>
  <c r="O1594" i="1"/>
  <c r="Q1594" i="1" s="1"/>
  <c r="R1594" i="1" s="1"/>
  <c r="O1606" i="1"/>
  <c r="Q1606" i="1" s="1"/>
  <c r="R1606" i="1" s="1"/>
  <c r="O1618" i="1"/>
  <c r="Q1618" i="1" s="1"/>
  <c r="R1618" i="1" s="1"/>
  <c r="O1630" i="1"/>
  <c r="Q1630" i="1" s="1"/>
  <c r="R1630" i="1" s="1"/>
  <c r="O1642" i="1"/>
  <c r="Q1642" i="1" s="1"/>
  <c r="R1642" i="1" s="1"/>
  <c r="O1654" i="1"/>
  <c r="Q1654" i="1" s="1"/>
  <c r="R1654" i="1" s="1"/>
  <c r="O1666" i="1"/>
  <c r="Q1666" i="1" s="1"/>
  <c r="R1666" i="1" s="1"/>
  <c r="O1678" i="1"/>
  <c r="Q1678" i="1" s="1"/>
  <c r="R1678" i="1" s="1"/>
  <c r="O1690" i="1"/>
  <c r="Q1690" i="1" s="1"/>
  <c r="R1690" i="1" s="1"/>
  <c r="O1664" i="1"/>
  <c r="Q1664" i="1" s="1"/>
  <c r="R1664" i="1" s="1"/>
  <c r="O1676" i="1"/>
  <c r="Q1676" i="1" s="1"/>
  <c r="R1676" i="1" s="1"/>
  <c r="O1688" i="1"/>
  <c r="Q1688" i="1" s="1"/>
  <c r="R1688" i="1" s="1"/>
  <c r="O1537" i="1"/>
  <c r="Q1537" i="1" s="1"/>
  <c r="R1537" i="1" s="1"/>
  <c r="O1549" i="1"/>
  <c r="Q1549" i="1" s="1"/>
  <c r="R1549" i="1" s="1"/>
  <c r="O1561" i="1"/>
  <c r="Q1561" i="1" s="1"/>
  <c r="R1561" i="1" s="1"/>
  <c r="O1573" i="1"/>
  <c r="Q1573" i="1" s="1"/>
  <c r="R1573" i="1" s="1"/>
  <c r="O1585" i="1"/>
  <c r="Q1585" i="1" s="1"/>
  <c r="R1585" i="1" s="1"/>
  <c r="O1597" i="1"/>
  <c r="Q1597" i="1" s="1"/>
  <c r="R1597" i="1" s="1"/>
  <c r="O1609" i="1"/>
  <c r="Q1609" i="1" s="1"/>
  <c r="R1609" i="1" s="1"/>
  <c r="O1621" i="1"/>
  <c r="Q1621" i="1" s="1"/>
  <c r="R1621" i="1" s="1"/>
  <c r="O1633" i="1"/>
  <c r="Q1633" i="1" s="1"/>
  <c r="R1633" i="1" s="1"/>
  <c r="O1645" i="1"/>
  <c r="Q1645" i="1" s="1"/>
  <c r="R1645" i="1" s="1"/>
  <c r="O1657" i="1"/>
  <c r="Q1657" i="1" s="1"/>
  <c r="R1657" i="1" s="1"/>
  <c r="O1669" i="1"/>
  <c r="Q1669" i="1" s="1"/>
  <c r="R1669" i="1" s="1"/>
  <c r="O1681" i="1"/>
  <c r="Q1681" i="1" s="1"/>
  <c r="R1681" i="1" s="1"/>
  <c r="O1693" i="1"/>
  <c r="Q1693" i="1" s="1"/>
  <c r="R1693" i="1" s="1"/>
  <c r="O1698" i="1"/>
  <c r="Q1698" i="1" s="1"/>
  <c r="R1698" i="1" s="1"/>
  <c r="E17" i="10"/>
  <c r="D17" i="10"/>
  <c r="C17" i="10"/>
  <c r="Q1536" i="1" l="1"/>
  <c r="R1536" i="1" s="1"/>
  <c r="Q1560" i="1"/>
  <c r="R1560" i="1" s="1"/>
  <c r="Q1675" i="1"/>
  <c r="R1675" i="1" s="1"/>
  <c r="Q1663" i="1"/>
  <c r="R1663" i="1" s="1"/>
  <c r="Q1615" i="1"/>
  <c r="R1615" i="1" s="1"/>
  <c r="Q1591" i="1"/>
  <c r="R1591" i="1" s="1"/>
  <c r="Q1603" i="1"/>
  <c r="R1603" i="1" s="1"/>
  <c r="Q1651" i="1"/>
  <c r="R1651" i="1" s="1"/>
  <c r="Q1572" i="1"/>
  <c r="R1572" i="1" s="1"/>
  <c r="Q1627" i="1"/>
  <c r="R1627" i="1" s="1"/>
  <c r="Q1639" i="1"/>
  <c r="R1639" i="1" s="1"/>
  <c r="Q1567" i="1"/>
  <c r="R1567" i="1" s="1"/>
  <c r="Q1548" i="1"/>
  <c r="R1548" i="1" s="1"/>
  <c r="Q1687" i="1"/>
  <c r="R1687" i="1" s="1"/>
  <c r="N15" i="2"/>
  <c r="W212" i="8"/>
  <c r="V212" i="8"/>
  <c r="U212" i="8"/>
  <c r="T212" i="8"/>
  <c r="S212" i="8"/>
  <c r="R212" i="8"/>
  <c r="Q212" i="8"/>
  <c r="P212" i="8"/>
  <c r="AA212" i="8"/>
  <c r="W173" i="8"/>
  <c r="V173" i="8"/>
  <c r="U173" i="8"/>
  <c r="T173" i="8"/>
  <c r="S173" i="8"/>
  <c r="R173" i="8"/>
  <c r="Q173" i="8"/>
  <c r="P173" i="8"/>
  <c r="AA173" i="8"/>
  <c r="W479" i="7"/>
  <c r="V479" i="7"/>
  <c r="U479" i="7"/>
  <c r="T479" i="7"/>
  <c r="S479" i="7"/>
  <c r="R479" i="7"/>
  <c r="Q479" i="7"/>
  <c r="P479" i="7"/>
  <c r="W202" i="7"/>
  <c r="V202" i="7"/>
  <c r="U202" i="7"/>
  <c r="T202" i="7"/>
  <c r="S202" i="7"/>
  <c r="R202" i="7"/>
  <c r="Q202" i="7"/>
  <c r="P202" i="7"/>
  <c r="W128" i="7"/>
  <c r="V128" i="7"/>
  <c r="U128" i="7"/>
  <c r="T128" i="7"/>
  <c r="S128" i="7"/>
  <c r="R128" i="7"/>
  <c r="Q128" i="7"/>
  <c r="P128" i="7"/>
  <c r="AA128" i="7"/>
  <c r="W28" i="7"/>
  <c r="V28" i="7"/>
  <c r="U28" i="7"/>
  <c r="T28" i="7"/>
  <c r="S28" i="7"/>
  <c r="R28" i="7"/>
  <c r="Q28" i="7"/>
  <c r="P28" i="7"/>
  <c r="AA28" i="7"/>
  <c r="P15" i="2"/>
  <c r="O15" i="2"/>
  <c r="U15" i="2" s="1"/>
  <c r="N1528" i="1"/>
  <c r="P1528" i="1" s="1"/>
  <c r="N1527" i="1"/>
  <c r="O1527" i="1" s="1"/>
  <c r="N1526" i="1"/>
  <c r="P1526" i="1" s="1"/>
  <c r="N1525" i="1"/>
  <c r="N1524" i="1"/>
  <c r="P1524" i="1" s="1"/>
  <c r="N1523" i="1"/>
  <c r="P1523" i="1" s="1"/>
  <c r="N1522" i="1"/>
  <c r="P1522" i="1" s="1"/>
  <c r="N1521" i="1"/>
  <c r="P1521" i="1" s="1"/>
  <c r="N1520" i="1"/>
  <c r="P1520" i="1" s="1"/>
  <c r="N1519" i="1"/>
  <c r="N1518" i="1"/>
  <c r="P1518" i="1" s="1"/>
  <c r="N1517" i="1"/>
  <c r="N1516" i="1"/>
  <c r="P1516" i="1" s="1"/>
  <c r="N1515" i="1"/>
  <c r="O1515" i="1" s="1"/>
  <c r="N1514" i="1"/>
  <c r="P1514" i="1" s="1"/>
  <c r="N1513" i="1"/>
  <c r="N1512" i="1"/>
  <c r="O1512" i="1" s="1"/>
  <c r="N1511" i="1"/>
  <c r="P1511" i="1" s="1"/>
  <c r="N1510" i="1"/>
  <c r="N1509" i="1"/>
  <c r="P1509" i="1" s="1"/>
  <c r="N1508" i="1"/>
  <c r="P1508" i="1" s="1"/>
  <c r="N1507" i="1"/>
  <c r="O1507" i="1" s="1"/>
  <c r="N1506" i="1"/>
  <c r="P1506" i="1" s="1"/>
  <c r="N1505" i="1"/>
  <c r="N1504" i="1"/>
  <c r="P1504" i="1" s="1"/>
  <c r="N1503" i="1"/>
  <c r="O1503" i="1" s="1"/>
  <c r="N1502" i="1"/>
  <c r="P1502" i="1" s="1"/>
  <c r="N1501" i="1"/>
  <c r="N1500" i="1"/>
  <c r="O1500" i="1" s="1"/>
  <c r="N1499" i="1"/>
  <c r="P1499" i="1" s="1"/>
  <c r="N1498" i="1"/>
  <c r="P1498" i="1" s="1"/>
  <c r="N1497" i="1"/>
  <c r="O1497" i="1" s="1"/>
  <c r="N1496" i="1"/>
  <c r="P1496" i="1" s="1"/>
  <c r="N1495" i="1"/>
  <c r="O1495" i="1" s="1"/>
  <c r="N1494" i="1"/>
  <c r="O1494" i="1" s="1"/>
  <c r="N1493" i="1"/>
  <c r="N1492" i="1"/>
  <c r="P1492" i="1" s="1"/>
  <c r="N1491" i="1"/>
  <c r="N1490" i="1"/>
  <c r="P1490" i="1" s="1"/>
  <c r="N1489" i="1"/>
  <c r="N1488" i="1"/>
  <c r="P1488" i="1" s="1"/>
  <c r="N1487" i="1"/>
  <c r="P1487" i="1" s="1"/>
  <c r="N1486" i="1"/>
  <c r="P1486" i="1" s="1"/>
  <c r="N1485" i="1"/>
  <c r="P1485" i="1" s="1"/>
  <c r="N1484" i="1"/>
  <c r="P1484" i="1" s="1"/>
  <c r="N1483" i="1"/>
  <c r="O1483" i="1" s="1"/>
  <c r="N1482" i="1"/>
  <c r="O1482" i="1" s="1"/>
  <c r="N1481" i="1"/>
  <c r="N1480" i="1"/>
  <c r="O1480" i="1" s="1"/>
  <c r="N1479" i="1"/>
  <c r="O1479" i="1" s="1"/>
  <c r="N1478" i="1"/>
  <c r="P1478" i="1" s="1"/>
  <c r="N1477" i="1"/>
  <c r="N1476" i="1"/>
  <c r="P1476" i="1" s="1"/>
  <c r="N1475" i="1"/>
  <c r="P1475" i="1" s="1"/>
  <c r="N1474" i="1"/>
  <c r="P1474" i="1" s="1"/>
  <c r="N1473" i="1"/>
  <c r="O1473" i="1" s="1"/>
  <c r="N1472" i="1"/>
  <c r="P1472" i="1" s="1"/>
  <c r="N1471" i="1"/>
  <c r="O1471" i="1" s="1"/>
  <c r="N1470" i="1"/>
  <c r="P1470" i="1" s="1"/>
  <c r="N1469" i="1"/>
  <c r="N1468" i="1"/>
  <c r="O1468" i="1" s="1"/>
  <c r="N1467" i="1"/>
  <c r="O1467" i="1" s="1"/>
  <c r="N1466" i="1"/>
  <c r="P1466" i="1" s="1"/>
  <c r="N1465" i="1"/>
  <c r="N1464" i="1"/>
  <c r="P1464" i="1" s="1"/>
  <c r="N1463" i="1"/>
  <c r="P1463" i="1" s="1"/>
  <c r="N1462" i="1"/>
  <c r="P1462" i="1" s="1"/>
  <c r="N1461" i="1"/>
  <c r="O1461" i="1" s="1"/>
  <c r="N1460" i="1"/>
  <c r="P1460" i="1" s="1"/>
  <c r="N1459" i="1"/>
  <c r="N1458" i="1"/>
  <c r="P1458" i="1" s="1"/>
  <c r="N1457" i="1"/>
  <c r="N1456" i="1"/>
  <c r="O1456" i="1" s="1"/>
  <c r="N1455" i="1"/>
  <c r="O1455" i="1" s="1"/>
  <c r="N1454" i="1"/>
  <c r="N1453" i="1"/>
  <c r="N1452" i="1"/>
  <c r="P1452" i="1" s="1"/>
  <c r="N1451" i="1"/>
  <c r="P1451" i="1" s="1"/>
  <c r="N1450" i="1"/>
  <c r="P1450" i="1" s="1"/>
  <c r="N1449" i="1"/>
  <c r="N1448" i="1"/>
  <c r="P1448" i="1" s="1"/>
  <c r="N1447" i="1"/>
  <c r="O1447" i="1" s="1"/>
  <c r="N1446" i="1"/>
  <c r="P1446" i="1" s="1"/>
  <c r="N1445" i="1"/>
  <c r="N1444" i="1"/>
  <c r="O1444" i="1" s="1"/>
  <c r="N1443" i="1"/>
  <c r="N1442" i="1"/>
  <c r="P1442" i="1" s="1"/>
  <c r="N1441" i="1"/>
  <c r="N1440" i="1"/>
  <c r="P1440" i="1" s="1"/>
  <c r="N1439" i="1"/>
  <c r="P1439" i="1" s="1"/>
  <c r="N1438" i="1"/>
  <c r="P1438" i="1" s="1"/>
  <c r="N1437" i="1"/>
  <c r="P1437" i="1" s="1"/>
  <c r="N1436" i="1"/>
  <c r="P1436" i="1" s="1"/>
  <c r="N1435" i="1"/>
  <c r="O1435" i="1" s="1"/>
  <c r="N1434" i="1"/>
  <c r="P1434" i="1" s="1"/>
  <c r="N1433" i="1"/>
  <c r="N1432" i="1"/>
  <c r="O1432" i="1" s="1"/>
  <c r="N1431" i="1"/>
  <c r="O1431" i="1" s="1"/>
  <c r="N1430" i="1"/>
  <c r="P1430" i="1" s="1"/>
  <c r="N1429" i="1"/>
  <c r="N1428" i="1"/>
  <c r="P1428" i="1" s="1"/>
  <c r="N1427" i="1"/>
  <c r="P1427" i="1" s="1"/>
  <c r="N1426" i="1"/>
  <c r="P1426" i="1" s="1"/>
  <c r="N1425" i="1"/>
  <c r="N1424" i="1"/>
  <c r="P1424" i="1" s="1"/>
  <c r="N1423" i="1"/>
  <c r="O1423" i="1" s="1"/>
  <c r="N1422" i="1"/>
  <c r="O1422" i="1" s="1"/>
  <c r="N1421" i="1"/>
  <c r="N1420" i="1"/>
  <c r="N1419" i="1"/>
  <c r="O1419" i="1" s="1"/>
  <c r="N1418" i="1"/>
  <c r="P1418" i="1" s="1"/>
  <c r="N1417" i="1"/>
  <c r="O1417" i="1" s="1"/>
  <c r="N1416" i="1"/>
  <c r="P1416" i="1" s="1"/>
  <c r="N1415" i="1"/>
  <c r="N1414" i="1"/>
  <c r="P1414" i="1" s="1"/>
  <c r="N1413" i="1"/>
  <c r="P1413" i="1" s="1"/>
  <c r="N1412" i="1"/>
  <c r="P1412" i="1" s="1"/>
  <c r="N1411" i="1"/>
  <c r="O1411" i="1" s="1"/>
  <c r="N1410" i="1"/>
  <c r="N1409" i="1"/>
  <c r="O1409" i="1" s="1"/>
  <c r="N1408" i="1"/>
  <c r="O1408" i="1" s="1"/>
  <c r="N1407" i="1"/>
  <c r="O1407" i="1" s="1"/>
  <c r="N1406" i="1"/>
  <c r="P1406" i="1" s="1"/>
  <c r="N1405" i="1"/>
  <c r="O1405" i="1" s="1"/>
  <c r="N1404" i="1"/>
  <c r="O1404" i="1" s="1"/>
  <c r="N1403" i="1"/>
  <c r="N1402" i="1"/>
  <c r="P1402" i="1" s="1"/>
  <c r="N1401" i="1"/>
  <c r="O1401" i="1" s="1"/>
  <c r="N1400" i="1"/>
  <c r="O1400" i="1" s="1"/>
  <c r="N1399" i="1"/>
  <c r="N1398" i="1"/>
  <c r="P1398" i="1" s="1"/>
  <c r="N1397" i="1"/>
  <c r="O1397" i="1" s="1"/>
  <c r="N1396" i="1"/>
  <c r="O1396" i="1" s="1"/>
  <c r="N1395" i="1"/>
  <c r="O1395" i="1" s="1"/>
  <c r="N1394" i="1"/>
  <c r="P1394" i="1" s="1"/>
  <c r="N1393" i="1"/>
  <c r="O1393" i="1" s="1"/>
  <c r="N1392" i="1"/>
  <c r="P1392" i="1" s="1"/>
  <c r="N1391" i="1"/>
  <c r="N1390" i="1"/>
  <c r="P1390" i="1" s="1"/>
  <c r="N1389" i="1"/>
  <c r="P1389" i="1" s="1"/>
  <c r="N1388" i="1"/>
  <c r="O1388" i="1" s="1"/>
  <c r="N1387" i="1"/>
  <c r="N1386" i="1"/>
  <c r="P1386" i="1" s="1"/>
  <c r="N1385" i="1"/>
  <c r="O1385" i="1" s="1"/>
  <c r="N1384" i="1"/>
  <c r="O1384" i="1" s="1"/>
  <c r="N1383" i="1"/>
  <c r="O1383" i="1" s="1"/>
  <c r="N1382" i="1"/>
  <c r="P1382" i="1" s="1"/>
  <c r="N1381" i="1"/>
  <c r="O1381" i="1" s="1"/>
  <c r="N1380" i="1"/>
  <c r="P1380" i="1" s="1"/>
  <c r="N1379" i="1"/>
  <c r="N1378" i="1"/>
  <c r="P1378" i="1" s="1"/>
  <c r="N1377" i="1"/>
  <c r="P1377" i="1" s="1"/>
  <c r="N1376" i="1"/>
  <c r="P1376" i="1" s="1"/>
  <c r="N1375" i="1"/>
  <c r="O1375" i="1" s="1"/>
  <c r="N1374" i="1"/>
  <c r="P1374" i="1" s="1"/>
  <c r="N1373" i="1"/>
  <c r="O1373" i="1" s="1"/>
  <c r="N1372" i="1"/>
  <c r="O1372" i="1" s="1"/>
  <c r="N1371" i="1"/>
  <c r="O1371" i="1" s="1"/>
  <c r="N1370" i="1"/>
  <c r="P1370" i="1" s="1"/>
  <c r="N1369" i="1"/>
  <c r="O1369" i="1" s="1"/>
  <c r="N1368" i="1"/>
  <c r="O1368" i="1" s="1"/>
  <c r="N1367" i="1"/>
  <c r="P1367" i="1" s="1"/>
  <c r="N1366" i="1"/>
  <c r="N1365" i="1"/>
  <c r="P1365" i="1" s="1"/>
  <c r="N1364" i="1"/>
  <c r="O1364" i="1" s="1"/>
  <c r="N1363" i="1"/>
  <c r="O1363" i="1" s="1"/>
  <c r="N1362" i="1"/>
  <c r="N1361" i="1"/>
  <c r="P1361" i="1" s="1"/>
  <c r="N1360" i="1"/>
  <c r="N1359" i="1"/>
  <c r="O1359" i="1" s="1"/>
  <c r="N1358" i="1"/>
  <c r="P1358" i="1" s="1"/>
  <c r="N1357" i="1"/>
  <c r="O1357" i="1" s="1"/>
  <c r="N1356" i="1"/>
  <c r="N1355" i="1"/>
  <c r="P1355" i="1" s="1"/>
  <c r="N1354" i="1"/>
  <c r="P1354" i="1" s="1"/>
  <c r="N1353" i="1"/>
  <c r="O1353" i="1" s="1"/>
  <c r="N1352" i="1"/>
  <c r="O1352" i="1" s="1"/>
  <c r="N1351" i="1"/>
  <c r="O1351" i="1" s="1"/>
  <c r="N1350" i="1"/>
  <c r="P1350" i="1" s="1"/>
  <c r="N1349" i="1"/>
  <c r="O1349" i="1" s="1"/>
  <c r="N1348" i="1"/>
  <c r="O1348" i="1" s="1"/>
  <c r="N1347" i="1"/>
  <c r="N1346" i="1"/>
  <c r="P1346" i="1" s="1"/>
  <c r="N1345" i="1"/>
  <c r="O1345" i="1" s="1"/>
  <c r="N1344" i="1"/>
  <c r="P1344" i="1" s="1"/>
  <c r="N1343" i="1"/>
  <c r="P1343" i="1" s="1"/>
  <c r="N1342" i="1"/>
  <c r="P1342" i="1" s="1"/>
  <c r="N1341" i="1"/>
  <c r="P1341" i="1" s="1"/>
  <c r="N1340" i="1"/>
  <c r="P1340" i="1" s="1"/>
  <c r="N1339" i="1"/>
  <c r="O1339" i="1" s="1"/>
  <c r="N1338" i="1"/>
  <c r="P1338" i="1" s="1"/>
  <c r="N1337" i="1"/>
  <c r="P1337" i="1" s="1"/>
  <c r="N1336" i="1"/>
  <c r="O1336" i="1" s="1"/>
  <c r="N1335" i="1"/>
  <c r="O1335" i="1" s="1"/>
  <c r="N1334" i="1"/>
  <c r="N1333" i="1"/>
  <c r="O1333" i="1" s="1"/>
  <c r="N1332" i="1"/>
  <c r="P1332" i="1" s="1"/>
  <c r="N1331" i="1"/>
  <c r="N1330" i="1"/>
  <c r="P1330" i="1" s="1"/>
  <c r="N1329" i="1"/>
  <c r="O1329" i="1" s="1"/>
  <c r="N1328" i="1"/>
  <c r="O1328" i="1" s="1"/>
  <c r="N1327" i="1"/>
  <c r="O1327" i="1" s="1"/>
  <c r="N1326" i="1"/>
  <c r="P1326" i="1" s="1"/>
  <c r="N1325" i="1"/>
  <c r="N1324" i="1"/>
  <c r="O1324" i="1" s="1"/>
  <c r="N1323" i="1"/>
  <c r="N1322" i="1"/>
  <c r="N1321" i="1"/>
  <c r="P1321" i="1" s="1"/>
  <c r="N1320" i="1"/>
  <c r="O1320" i="1" s="1"/>
  <c r="N1319" i="1"/>
  <c r="P1319" i="1" s="1"/>
  <c r="N1318" i="1"/>
  <c r="P1318" i="1" s="1"/>
  <c r="N1317" i="1"/>
  <c r="O1317" i="1" s="1"/>
  <c r="N1316" i="1"/>
  <c r="O1316" i="1" s="1"/>
  <c r="N1315" i="1"/>
  <c r="N1314" i="1"/>
  <c r="N1313" i="1"/>
  <c r="O1313" i="1" s="1"/>
  <c r="N1312" i="1"/>
  <c r="O1312" i="1" s="1"/>
  <c r="N1311" i="1"/>
  <c r="N1310" i="1"/>
  <c r="P1310" i="1" s="1"/>
  <c r="N1309" i="1"/>
  <c r="P1309" i="1" s="1"/>
  <c r="N1308" i="1"/>
  <c r="P1308" i="1" s="1"/>
  <c r="N1307" i="1"/>
  <c r="P1307" i="1" s="1"/>
  <c r="N1306" i="1"/>
  <c r="P1306" i="1" s="1"/>
  <c r="N1305" i="1"/>
  <c r="P1305" i="1" s="1"/>
  <c r="N1304" i="1"/>
  <c r="P1304" i="1" s="1"/>
  <c r="N1303" i="1"/>
  <c r="N1302" i="1"/>
  <c r="N1301" i="1"/>
  <c r="O1301" i="1" s="1"/>
  <c r="N1300" i="1"/>
  <c r="O1300" i="1" s="1"/>
  <c r="N1299" i="1"/>
  <c r="O1299" i="1" s="1"/>
  <c r="N1298" i="1"/>
  <c r="N1297" i="1"/>
  <c r="P1297" i="1" s="1"/>
  <c r="N1296" i="1"/>
  <c r="O1296" i="1" s="1"/>
  <c r="N1295" i="1"/>
  <c r="N1294" i="1"/>
  <c r="P1294" i="1" s="1"/>
  <c r="N1293" i="1"/>
  <c r="O1293" i="1" s="1"/>
  <c r="N1292" i="1"/>
  <c r="P1292" i="1" s="1"/>
  <c r="N1291" i="1"/>
  <c r="N1290" i="1"/>
  <c r="P1290" i="1" s="1"/>
  <c r="N1289" i="1"/>
  <c r="O1289" i="1" s="1"/>
  <c r="N1288" i="1"/>
  <c r="N1287" i="1"/>
  <c r="O1287" i="1" s="1"/>
  <c r="N1286" i="1"/>
  <c r="P1286" i="1" s="1"/>
  <c r="N1285" i="1"/>
  <c r="P1285" i="1" s="1"/>
  <c r="N1284" i="1"/>
  <c r="P1284" i="1" s="1"/>
  <c r="N1283" i="1"/>
  <c r="P1283" i="1" s="1"/>
  <c r="N1282" i="1"/>
  <c r="P1282" i="1" s="1"/>
  <c r="N1281" i="1"/>
  <c r="P1281" i="1" s="1"/>
  <c r="N1280" i="1"/>
  <c r="P1280" i="1" s="1"/>
  <c r="N1279" i="1"/>
  <c r="N1278" i="1"/>
  <c r="N1277" i="1"/>
  <c r="O1277" i="1" s="1"/>
  <c r="N1276" i="1"/>
  <c r="O1276" i="1" s="1"/>
  <c r="N1275" i="1"/>
  <c r="O1275" i="1" s="1"/>
  <c r="N1274" i="1"/>
  <c r="P1274" i="1" s="1"/>
  <c r="N1273" i="1"/>
  <c r="O1273" i="1" s="1"/>
  <c r="N1272" i="1"/>
  <c r="O1272" i="1" s="1"/>
  <c r="N1271" i="1"/>
  <c r="N1270" i="1"/>
  <c r="P1270" i="1" s="1"/>
  <c r="N1269" i="1"/>
  <c r="P1269" i="1" s="1"/>
  <c r="N1268" i="1"/>
  <c r="N1267" i="1"/>
  <c r="P1267" i="1" s="1"/>
  <c r="N1266" i="1"/>
  <c r="O1266" i="1" s="1"/>
  <c r="N1265" i="1"/>
  <c r="P1265" i="1" s="1"/>
  <c r="N1264" i="1"/>
  <c r="N1263" i="1"/>
  <c r="N1262" i="1"/>
  <c r="P1262" i="1" s="1"/>
  <c r="N1261" i="1"/>
  <c r="P1261" i="1" s="1"/>
  <c r="N1260" i="1"/>
  <c r="P1260" i="1" s="1"/>
  <c r="N1259" i="1"/>
  <c r="N1258" i="1"/>
  <c r="N1257" i="1"/>
  <c r="P1257" i="1" s="1"/>
  <c r="N1256" i="1"/>
  <c r="O1256" i="1" s="1"/>
  <c r="N1255" i="1"/>
  <c r="N1254" i="1"/>
  <c r="O1254" i="1" s="1"/>
  <c r="N1253" i="1"/>
  <c r="P1253" i="1" s="1"/>
  <c r="N1252" i="1"/>
  <c r="O1252" i="1" s="1"/>
  <c r="N1251" i="1"/>
  <c r="N1250" i="1"/>
  <c r="P1250" i="1" s="1"/>
  <c r="N1249" i="1"/>
  <c r="P1249" i="1" s="1"/>
  <c r="N1248" i="1"/>
  <c r="O1248" i="1" s="1"/>
  <c r="N1247" i="1"/>
  <c r="P1247" i="1" s="1"/>
  <c r="N1246" i="1"/>
  <c r="N1245" i="1"/>
  <c r="P1245" i="1" s="1"/>
  <c r="N1244" i="1"/>
  <c r="O1244" i="1" s="1"/>
  <c r="N1243" i="1"/>
  <c r="O1243" i="1" s="1"/>
  <c r="N1242" i="1"/>
  <c r="P1242" i="1" s="1"/>
  <c r="N1241" i="1"/>
  <c r="O1241" i="1" s="1"/>
  <c r="N1240" i="1"/>
  <c r="N1239" i="1"/>
  <c r="P1239" i="1" s="1"/>
  <c r="N1238" i="1"/>
  <c r="P1238" i="1" s="1"/>
  <c r="N1237" i="1"/>
  <c r="P1237" i="1" s="1"/>
  <c r="N1236" i="1"/>
  <c r="N1235" i="1"/>
  <c r="N1234" i="1"/>
  <c r="P1234" i="1" s="1"/>
  <c r="N1233" i="1"/>
  <c r="P1233" i="1" s="1"/>
  <c r="N1232" i="1"/>
  <c r="O1232" i="1" s="1"/>
  <c r="N1231" i="1"/>
  <c r="P1231" i="1" s="1"/>
  <c r="N1230" i="1"/>
  <c r="O1230" i="1" s="1"/>
  <c r="N1229" i="1"/>
  <c r="P1229" i="1" s="1"/>
  <c r="N1228" i="1"/>
  <c r="N1227" i="1"/>
  <c r="N1226" i="1"/>
  <c r="P1226" i="1" s="1"/>
  <c r="N1225" i="1"/>
  <c r="P1225" i="1" s="1"/>
  <c r="N1224" i="1"/>
  <c r="P1224" i="1" s="1"/>
  <c r="N1223" i="1"/>
  <c r="N1222" i="1"/>
  <c r="N1221" i="1"/>
  <c r="P1221" i="1" s="1"/>
  <c r="N1220" i="1"/>
  <c r="O1220" i="1" s="1"/>
  <c r="N1219" i="1"/>
  <c r="O1219" i="1" s="1"/>
  <c r="N1218" i="1"/>
  <c r="O1218" i="1" s="1"/>
  <c r="N1217" i="1"/>
  <c r="P1217" i="1" s="1"/>
  <c r="N1216" i="1"/>
  <c r="O1216" i="1" s="1"/>
  <c r="N1215" i="1"/>
  <c r="N1214" i="1"/>
  <c r="P1214" i="1" s="1"/>
  <c r="N1213" i="1"/>
  <c r="P1213" i="1" s="1"/>
  <c r="N1212" i="1"/>
  <c r="P1212" i="1" s="1"/>
  <c r="N1211" i="1"/>
  <c r="P1211" i="1" s="1"/>
  <c r="N1210" i="1"/>
  <c r="N1209" i="1"/>
  <c r="P1209" i="1" s="1"/>
  <c r="N1208" i="1"/>
  <c r="O1208" i="1" s="1"/>
  <c r="N1207" i="1"/>
  <c r="O1207" i="1" s="1"/>
  <c r="N1206" i="1"/>
  <c r="P1206" i="1" s="1"/>
  <c r="N1205" i="1"/>
  <c r="O1205" i="1" s="1"/>
  <c r="N1204" i="1"/>
  <c r="N1203" i="1"/>
  <c r="P1203" i="1" s="1"/>
  <c r="N1202" i="1"/>
  <c r="P1202" i="1" s="1"/>
  <c r="N1201" i="1"/>
  <c r="P1201" i="1" s="1"/>
  <c r="N1200" i="1"/>
  <c r="O1200" i="1" s="1"/>
  <c r="N1199" i="1"/>
  <c r="N1198" i="1"/>
  <c r="P1198" i="1" s="1"/>
  <c r="N1197" i="1"/>
  <c r="P1197" i="1" s="1"/>
  <c r="N1196" i="1"/>
  <c r="O1196" i="1" s="1"/>
  <c r="N1195" i="1"/>
  <c r="P1195" i="1" s="1"/>
  <c r="N1194" i="1"/>
  <c r="O1194" i="1" s="1"/>
  <c r="N1193" i="1"/>
  <c r="P1193" i="1" s="1"/>
  <c r="N1192" i="1"/>
  <c r="N1191" i="1"/>
  <c r="N1190" i="1"/>
  <c r="N1189" i="1"/>
  <c r="P1189" i="1" s="1"/>
  <c r="N1188" i="1"/>
  <c r="P1188" i="1" s="1"/>
  <c r="N1187" i="1"/>
  <c r="N1186" i="1"/>
  <c r="N1185" i="1"/>
  <c r="N1184" i="1"/>
  <c r="O1184" i="1" s="1"/>
  <c r="N1183" i="1"/>
  <c r="O1183" i="1" s="1"/>
  <c r="N1182" i="1"/>
  <c r="O1182" i="1" s="1"/>
  <c r="N1181" i="1"/>
  <c r="O1181" i="1" s="1"/>
  <c r="N1180" i="1"/>
  <c r="P1180" i="1" s="1"/>
  <c r="N1179" i="1"/>
  <c r="N1178" i="1"/>
  <c r="P1178" i="1" s="1"/>
  <c r="N1177" i="1"/>
  <c r="P1177" i="1" s="1"/>
  <c r="N1176" i="1"/>
  <c r="N1175" i="1"/>
  <c r="P1175" i="1" s="1"/>
  <c r="N1174" i="1"/>
  <c r="N1173" i="1"/>
  <c r="P1173" i="1" s="1"/>
  <c r="N1172" i="1"/>
  <c r="N1171" i="1"/>
  <c r="P1171" i="1" s="1"/>
  <c r="N1170" i="1"/>
  <c r="P1170" i="1" s="1"/>
  <c r="N1169" i="1"/>
  <c r="O1169" i="1" s="1"/>
  <c r="N1168" i="1"/>
  <c r="N1167" i="1"/>
  <c r="P1167" i="1" s="1"/>
  <c r="N1166" i="1"/>
  <c r="P1166" i="1" s="1"/>
  <c r="N1165" i="1"/>
  <c r="P1165" i="1" s="1"/>
  <c r="N1164" i="1"/>
  <c r="O1164" i="1" s="1"/>
  <c r="N1163" i="1"/>
  <c r="N1162" i="1"/>
  <c r="P1162" i="1" s="1"/>
  <c r="N1161" i="1"/>
  <c r="N1160" i="1"/>
  <c r="O1160" i="1" s="1"/>
  <c r="N1159" i="1"/>
  <c r="N1158" i="1"/>
  <c r="P1158" i="1" s="1"/>
  <c r="N1157" i="1"/>
  <c r="P1157" i="1" s="1"/>
  <c r="N1156" i="1"/>
  <c r="N1155" i="1"/>
  <c r="N1154" i="1"/>
  <c r="N1153" i="1"/>
  <c r="N1152" i="1"/>
  <c r="P1152" i="1" s="1"/>
  <c r="N1151" i="1"/>
  <c r="N1150" i="1"/>
  <c r="O1150" i="1" s="1"/>
  <c r="N1149" i="1"/>
  <c r="N1148" i="1"/>
  <c r="O1148" i="1" s="1"/>
  <c r="N1147" i="1"/>
  <c r="N1146" i="1"/>
  <c r="O1146" i="1" s="1"/>
  <c r="N1145" i="1"/>
  <c r="P1145" i="1" s="1"/>
  <c r="N1144" i="1"/>
  <c r="P1144" i="1" s="1"/>
  <c r="N1143" i="1"/>
  <c r="N1142" i="1"/>
  <c r="O1142" i="1" s="1"/>
  <c r="N1141" i="1"/>
  <c r="N1140" i="1"/>
  <c r="P1140" i="1" s="1"/>
  <c r="N1139" i="1"/>
  <c r="P1139" i="1" s="1"/>
  <c r="N1138" i="1"/>
  <c r="N1137" i="1"/>
  <c r="P1137" i="1" s="1"/>
  <c r="N1136" i="1"/>
  <c r="P1136" i="1" s="1"/>
  <c r="N1135" i="1"/>
  <c r="P1135" i="1" s="1"/>
  <c r="N1134" i="1"/>
  <c r="N1133" i="1"/>
  <c r="P1133" i="1" s="1"/>
  <c r="N1132" i="1"/>
  <c r="O1132" i="1" s="1"/>
  <c r="N1131" i="1"/>
  <c r="O1131" i="1" s="1"/>
  <c r="N1130" i="1"/>
  <c r="N1129" i="1"/>
  <c r="N1128" i="1"/>
  <c r="P1128" i="1" s="1"/>
  <c r="N1127" i="1"/>
  <c r="P1127" i="1" s="1"/>
  <c r="N1126" i="1"/>
  <c r="N1125" i="1"/>
  <c r="O1125" i="1" s="1"/>
  <c r="N1124" i="1"/>
  <c r="P1124" i="1" s="1"/>
  <c r="N1123" i="1"/>
  <c r="P1123" i="1" s="1"/>
  <c r="N1122" i="1"/>
  <c r="P1122" i="1" s="1"/>
  <c r="N1121" i="1"/>
  <c r="P1121" i="1" s="1"/>
  <c r="N1120" i="1"/>
  <c r="O1120" i="1" s="1"/>
  <c r="N1119" i="1"/>
  <c r="O1119" i="1" s="1"/>
  <c r="N1118" i="1"/>
  <c r="P1118" i="1" s="1"/>
  <c r="N1117" i="1"/>
  <c r="N1116" i="1"/>
  <c r="P1116" i="1" s="1"/>
  <c r="N1115" i="1"/>
  <c r="P1115" i="1" s="1"/>
  <c r="N1114" i="1"/>
  <c r="N1113" i="1"/>
  <c r="P1113" i="1" s="1"/>
  <c r="N1112" i="1"/>
  <c r="N1111" i="1"/>
  <c r="P1111" i="1" s="1"/>
  <c r="N1110" i="1"/>
  <c r="P1110" i="1" s="1"/>
  <c r="N1109" i="1"/>
  <c r="P1109" i="1" s="1"/>
  <c r="N1108" i="1"/>
  <c r="O1108" i="1" s="1"/>
  <c r="N1107" i="1"/>
  <c r="N1106" i="1"/>
  <c r="P1106" i="1" s="1"/>
  <c r="N1105" i="1"/>
  <c r="O1105" i="1" s="1"/>
  <c r="N1104" i="1"/>
  <c r="O1104" i="1" s="1"/>
  <c r="N1103" i="1"/>
  <c r="P1103" i="1" s="1"/>
  <c r="N1102" i="1"/>
  <c r="N1101" i="1"/>
  <c r="P1101" i="1" s="1"/>
  <c r="N1100" i="1"/>
  <c r="O1100" i="1" s="1"/>
  <c r="N1099" i="1"/>
  <c r="P1099" i="1" s="1"/>
  <c r="N1098" i="1"/>
  <c r="P1098" i="1" s="1"/>
  <c r="N1097" i="1"/>
  <c r="P1097" i="1" s="1"/>
  <c r="N1096" i="1"/>
  <c r="N1095" i="1"/>
  <c r="O1095" i="1" s="1"/>
  <c r="N1094" i="1"/>
  <c r="P1094" i="1" s="1"/>
  <c r="N1093" i="1"/>
  <c r="O1093" i="1" s="1"/>
  <c r="N1092" i="1"/>
  <c r="O1092" i="1" s="1"/>
  <c r="N1091" i="1"/>
  <c r="N1090" i="1"/>
  <c r="N1089" i="1"/>
  <c r="P1089" i="1" s="1"/>
  <c r="N1088" i="1"/>
  <c r="O1088" i="1" s="1"/>
  <c r="N1087" i="1"/>
  <c r="P1087" i="1" s="1"/>
  <c r="N1086" i="1"/>
  <c r="P1086" i="1" s="1"/>
  <c r="N1085" i="1"/>
  <c r="N1084" i="1"/>
  <c r="O1084" i="1" s="1"/>
  <c r="N1083" i="1"/>
  <c r="O1083" i="1" s="1"/>
  <c r="N1082" i="1"/>
  <c r="P1082" i="1" s="1"/>
  <c r="N1081" i="1"/>
  <c r="P1081" i="1" s="1"/>
  <c r="N1080" i="1"/>
  <c r="N1079" i="1"/>
  <c r="P1079" i="1" s="1"/>
  <c r="N1078" i="1"/>
  <c r="P1078" i="1" s="1"/>
  <c r="N1077" i="1"/>
  <c r="P1077" i="1" s="1"/>
  <c r="N1076" i="1"/>
  <c r="P1076" i="1" s="1"/>
  <c r="N1075" i="1"/>
  <c r="N1074" i="1"/>
  <c r="N1073" i="1"/>
  <c r="N1072" i="1"/>
  <c r="O1072" i="1" s="1"/>
  <c r="N1071" i="1"/>
  <c r="N1070" i="1"/>
  <c r="P1070" i="1" s="1"/>
  <c r="N1069" i="1"/>
  <c r="N1068" i="1"/>
  <c r="P1068" i="1" s="1"/>
  <c r="N1067" i="1"/>
  <c r="N1066" i="1"/>
  <c r="N1065" i="1"/>
  <c r="N1064" i="1"/>
  <c r="N1063" i="1"/>
  <c r="N1062" i="1"/>
  <c r="N1061" i="1"/>
  <c r="O1061" i="1" s="1"/>
  <c r="N1060" i="1"/>
  <c r="N1059" i="1"/>
  <c r="N1058" i="1"/>
  <c r="N1057" i="1"/>
  <c r="N1056" i="1"/>
  <c r="N1055" i="1"/>
  <c r="N1054" i="1"/>
  <c r="N1053" i="1"/>
  <c r="N1052" i="1"/>
  <c r="P1052" i="1" s="1"/>
  <c r="N1051" i="1"/>
  <c r="N1050" i="1"/>
  <c r="O1050" i="1" s="1"/>
  <c r="N1049" i="1"/>
  <c r="N1048" i="1"/>
  <c r="N1047" i="1"/>
  <c r="O1047" i="1" s="1"/>
  <c r="N1046" i="1"/>
  <c r="P1046" i="1" s="1"/>
  <c r="N1045" i="1"/>
  <c r="O1045" i="1" s="1"/>
  <c r="N1044" i="1"/>
  <c r="N1043" i="1"/>
  <c r="P1043" i="1" s="1"/>
  <c r="N1042" i="1"/>
  <c r="N1041" i="1"/>
  <c r="O1041" i="1" s="1"/>
  <c r="N1040" i="1"/>
  <c r="O1040" i="1" s="1"/>
  <c r="N1039" i="1"/>
  <c r="O1039" i="1" s="1"/>
  <c r="N1038" i="1"/>
  <c r="P1038" i="1" s="1"/>
  <c r="N1037" i="1"/>
  <c r="P1037" i="1" s="1"/>
  <c r="N1036" i="1"/>
  <c r="N1035" i="1"/>
  <c r="N1034" i="1"/>
  <c r="P1034" i="1" s="1"/>
  <c r="N1033" i="1"/>
  <c r="N1032" i="1"/>
  <c r="N1031" i="1"/>
  <c r="P1031" i="1" s="1"/>
  <c r="N1030" i="1"/>
  <c r="O1030" i="1" s="1"/>
  <c r="N1029" i="1"/>
  <c r="P1029" i="1" s="1"/>
  <c r="N1028" i="1"/>
  <c r="N1027" i="1"/>
  <c r="N1026" i="1"/>
  <c r="N1025" i="1"/>
  <c r="N1024" i="1"/>
  <c r="O1024" i="1" s="1"/>
  <c r="N1023" i="1"/>
  <c r="P1023" i="1" s="1"/>
  <c r="N1022" i="1"/>
  <c r="N1021" i="1"/>
  <c r="P1021" i="1" s="1"/>
  <c r="N1020" i="1"/>
  <c r="P1020" i="1" s="1"/>
  <c r="N1019" i="1"/>
  <c r="N1018" i="1"/>
  <c r="N1017" i="1"/>
  <c r="P1017" i="1" s="1"/>
  <c r="N1016" i="1"/>
  <c r="N1015" i="1"/>
  <c r="N1014" i="1"/>
  <c r="N1013" i="1"/>
  <c r="N1012" i="1"/>
  <c r="N1011" i="1"/>
  <c r="O1011" i="1" s="1"/>
  <c r="N1010" i="1"/>
  <c r="N1009" i="1"/>
  <c r="N1008" i="1"/>
  <c r="O1008" i="1" s="1"/>
  <c r="N1007" i="1"/>
  <c r="P1007" i="1" s="1"/>
  <c r="N1006" i="1"/>
  <c r="P1006" i="1" s="1"/>
  <c r="N1005" i="1"/>
  <c r="P1005" i="1" s="1"/>
  <c r="N1004" i="1"/>
  <c r="O1004" i="1" s="1"/>
  <c r="N1003" i="1"/>
  <c r="O1003" i="1" s="1"/>
  <c r="N1002" i="1"/>
  <c r="P1002" i="1" s="1"/>
  <c r="N1001" i="1"/>
  <c r="N1000" i="1"/>
  <c r="O1000" i="1" s="1"/>
  <c r="N999" i="1"/>
  <c r="P999" i="1" s="1"/>
  <c r="N998" i="1"/>
  <c r="N997" i="1"/>
  <c r="P997" i="1" s="1"/>
  <c r="N996" i="1"/>
  <c r="P996" i="1" s="1"/>
  <c r="N995" i="1"/>
  <c r="P995" i="1" s="1"/>
  <c r="N994" i="1"/>
  <c r="N993" i="1"/>
  <c r="N992" i="1"/>
  <c r="P992" i="1" s="1"/>
  <c r="N991" i="1"/>
  <c r="O991" i="1" s="1"/>
  <c r="N990" i="1"/>
  <c r="O990" i="1" s="1"/>
  <c r="N989" i="1"/>
  <c r="N988" i="1"/>
  <c r="N987" i="1"/>
  <c r="O987" i="1" s="1"/>
  <c r="N986" i="1"/>
  <c r="P986" i="1" s="1"/>
  <c r="N985" i="1"/>
  <c r="N984" i="1"/>
  <c r="P984" i="1" s="1"/>
  <c r="N983" i="1"/>
  <c r="N982" i="1"/>
  <c r="O982" i="1" s="1"/>
  <c r="N981" i="1"/>
  <c r="O981" i="1" s="1"/>
  <c r="N980" i="1"/>
  <c r="O980" i="1" s="1"/>
  <c r="N979" i="1"/>
  <c r="N978" i="1"/>
  <c r="N977" i="1"/>
  <c r="P977" i="1" s="1"/>
  <c r="N976" i="1"/>
  <c r="N975" i="1"/>
  <c r="P975" i="1" s="1"/>
  <c r="N974" i="1"/>
  <c r="N973" i="1"/>
  <c r="P973" i="1" s="1"/>
  <c r="N972" i="1"/>
  <c r="N971" i="1"/>
  <c r="N970" i="1"/>
  <c r="P970" i="1" s="1"/>
  <c r="N969" i="1"/>
  <c r="P969" i="1" s="1"/>
  <c r="N968" i="1"/>
  <c r="N967" i="1"/>
  <c r="N966" i="1"/>
  <c r="N965" i="1"/>
  <c r="P965" i="1" s="1"/>
  <c r="N964" i="1"/>
  <c r="N963" i="1"/>
  <c r="P963" i="1" s="1"/>
  <c r="N962" i="1"/>
  <c r="P962" i="1" s="1"/>
  <c r="N961" i="1"/>
  <c r="O961" i="1" s="1"/>
  <c r="N960" i="1"/>
  <c r="P960" i="1" s="1"/>
  <c r="N959" i="1"/>
  <c r="P959" i="1" s="1"/>
  <c r="N958" i="1"/>
  <c r="P958" i="1" s="1"/>
  <c r="N957" i="1"/>
  <c r="P957" i="1" s="1"/>
  <c r="N956" i="1"/>
  <c r="N955" i="1"/>
  <c r="O955" i="1" s="1"/>
  <c r="N954" i="1"/>
  <c r="N953" i="1"/>
  <c r="N952" i="1"/>
  <c r="O952" i="1" s="1"/>
  <c r="N951" i="1"/>
  <c r="P951" i="1" s="1"/>
  <c r="N950" i="1"/>
  <c r="N949" i="1"/>
  <c r="N948" i="1"/>
  <c r="O948" i="1" s="1"/>
  <c r="N947" i="1"/>
  <c r="N946" i="1"/>
  <c r="O946" i="1" s="1"/>
  <c r="N945" i="1"/>
  <c r="N944" i="1"/>
  <c r="N943" i="1"/>
  <c r="N942" i="1"/>
  <c r="N941" i="1"/>
  <c r="P941" i="1" s="1"/>
  <c r="N940" i="1"/>
  <c r="N939" i="1"/>
  <c r="O939" i="1" s="1"/>
  <c r="N938" i="1"/>
  <c r="N937" i="1"/>
  <c r="P937" i="1" s="1"/>
  <c r="N936" i="1"/>
  <c r="P936" i="1" s="1"/>
  <c r="N935" i="1"/>
  <c r="P935" i="1" s="1"/>
  <c r="N934" i="1"/>
  <c r="P934" i="1" s="1"/>
  <c r="N933" i="1"/>
  <c r="O933" i="1" s="1"/>
  <c r="N932" i="1"/>
  <c r="N931" i="1"/>
  <c r="N930" i="1"/>
  <c r="N929" i="1"/>
  <c r="P929" i="1" s="1"/>
  <c r="N928" i="1"/>
  <c r="N927" i="1"/>
  <c r="P927" i="1" s="1"/>
  <c r="N926" i="1"/>
  <c r="P926" i="1" s="1"/>
  <c r="N925" i="1"/>
  <c r="O925" i="1" s="1"/>
  <c r="N924" i="1"/>
  <c r="P924" i="1" s="1"/>
  <c r="N923" i="1"/>
  <c r="P923" i="1" s="1"/>
  <c r="N922" i="1"/>
  <c r="N921" i="1"/>
  <c r="P921" i="1" s="1"/>
  <c r="N920" i="1"/>
  <c r="N919" i="1"/>
  <c r="N918" i="1"/>
  <c r="N917" i="1"/>
  <c r="O917" i="1" s="1"/>
  <c r="N916" i="1"/>
  <c r="N915" i="1"/>
  <c r="N914" i="1"/>
  <c r="N913" i="1"/>
  <c r="P913" i="1" s="1"/>
  <c r="N912" i="1"/>
  <c r="P912" i="1" s="1"/>
  <c r="N911" i="1"/>
  <c r="N910" i="1"/>
  <c r="N909" i="1"/>
  <c r="N908" i="1"/>
  <c r="N907" i="1"/>
  <c r="N906" i="1"/>
  <c r="N905" i="1"/>
  <c r="N904" i="1"/>
  <c r="O904" i="1" s="1"/>
  <c r="N903" i="1"/>
  <c r="N902" i="1"/>
  <c r="P902" i="1" s="1"/>
  <c r="N901" i="1"/>
  <c r="P901" i="1" s="1"/>
  <c r="N900" i="1"/>
  <c r="O900" i="1" s="1"/>
  <c r="N899" i="1"/>
  <c r="N898" i="1"/>
  <c r="O898" i="1" s="1"/>
  <c r="N897" i="1"/>
  <c r="P897" i="1" s="1"/>
  <c r="N896" i="1"/>
  <c r="N895" i="1"/>
  <c r="P895" i="1" s="1"/>
  <c r="N894" i="1"/>
  <c r="P894" i="1" s="1"/>
  <c r="N893" i="1"/>
  <c r="P893" i="1" s="1"/>
  <c r="N892" i="1"/>
  <c r="N891" i="1"/>
  <c r="O891" i="1" s="1"/>
  <c r="N890" i="1"/>
  <c r="P890" i="1" s="1"/>
  <c r="N889" i="1"/>
  <c r="P889" i="1" s="1"/>
  <c r="N888" i="1"/>
  <c r="O888" i="1" s="1"/>
  <c r="N887" i="1"/>
  <c r="N886" i="1"/>
  <c r="O886" i="1" s="1"/>
  <c r="N885" i="1"/>
  <c r="O885" i="1" s="1"/>
  <c r="N884" i="1"/>
  <c r="N883" i="1"/>
  <c r="P883" i="1" s="1"/>
  <c r="N882" i="1"/>
  <c r="P882" i="1" s="1"/>
  <c r="N881" i="1"/>
  <c r="P881" i="1" s="1"/>
  <c r="N880" i="1"/>
  <c r="N879" i="1"/>
  <c r="O879" i="1" s="1"/>
  <c r="N878" i="1"/>
  <c r="O878" i="1" s="1"/>
  <c r="N877" i="1"/>
  <c r="P877" i="1" s="1"/>
  <c r="N876" i="1"/>
  <c r="O876" i="1" s="1"/>
  <c r="N875" i="1"/>
  <c r="N874" i="1"/>
  <c r="N873" i="1"/>
  <c r="N872" i="1"/>
  <c r="N871" i="1"/>
  <c r="P871" i="1" s="1"/>
  <c r="N870" i="1"/>
  <c r="N869" i="1"/>
  <c r="N868" i="1"/>
  <c r="N867" i="1"/>
  <c r="P867" i="1" s="1"/>
  <c r="N866" i="1"/>
  <c r="N865" i="1"/>
  <c r="N864" i="1"/>
  <c r="O864" i="1" s="1"/>
  <c r="N863" i="1"/>
  <c r="P863" i="1" s="1"/>
  <c r="N862" i="1"/>
  <c r="O862" i="1" s="1"/>
  <c r="N861" i="1"/>
  <c r="P861" i="1" s="1"/>
  <c r="N860" i="1"/>
  <c r="P860" i="1" s="1"/>
  <c r="N859" i="1"/>
  <c r="P859" i="1" s="1"/>
  <c r="N858" i="1"/>
  <c r="P858" i="1" s="1"/>
  <c r="N857" i="1"/>
  <c r="P857" i="1" s="1"/>
  <c r="N856" i="1"/>
  <c r="N855" i="1"/>
  <c r="P855" i="1" s="1"/>
  <c r="N854" i="1"/>
  <c r="O854" i="1" s="1"/>
  <c r="N853" i="1"/>
  <c r="O853" i="1" s="1"/>
  <c r="N852" i="1"/>
  <c r="N851" i="1"/>
  <c r="N850" i="1"/>
  <c r="N849" i="1"/>
  <c r="N848" i="1"/>
  <c r="P848" i="1" s="1"/>
  <c r="N847" i="1"/>
  <c r="N846" i="1"/>
  <c r="P846" i="1" s="1"/>
  <c r="N845" i="1"/>
  <c r="P845" i="1" s="1"/>
  <c r="N844" i="1"/>
  <c r="N843" i="1"/>
  <c r="N842" i="1"/>
  <c r="O842" i="1" s="1"/>
  <c r="N841" i="1"/>
  <c r="O841" i="1" s="1"/>
  <c r="N840" i="1"/>
  <c r="N839" i="1"/>
  <c r="N838" i="1"/>
  <c r="N837" i="1"/>
  <c r="N836" i="1"/>
  <c r="P836" i="1" s="1"/>
  <c r="N835" i="1"/>
  <c r="P835" i="1" s="1"/>
  <c r="N834" i="1"/>
  <c r="N833" i="1"/>
  <c r="N832" i="1"/>
  <c r="N831" i="1"/>
  <c r="P831" i="1" s="1"/>
  <c r="N830" i="1"/>
  <c r="N829" i="1"/>
  <c r="O829" i="1" s="1"/>
  <c r="N828" i="1"/>
  <c r="O828" i="1" s="1"/>
  <c r="N827" i="1"/>
  <c r="N826" i="1"/>
  <c r="O826" i="1" s="1"/>
  <c r="N825" i="1"/>
  <c r="P825" i="1" s="1"/>
  <c r="N824" i="1"/>
  <c r="P824" i="1" s="1"/>
  <c r="N823" i="1"/>
  <c r="N822" i="1"/>
  <c r="N821" i="1"/>
  <c r="N820" i="1"/>
  <c r="O820" i="1" s="1"/>
  <c r="N819" i="1"/>
  <c r="P819" i="1" s="1"/>
  <c r="N818" i="1"/>
  <c r="P818" i="1" s="1"/>
  <c r="N817" i="1"/>
  <c r="O817" i="1" s="1"/>
  <c r="N816" i="1"/>
  <c r="N815" i="1"/>
  <c r="P815" i="1" s="1"/>
  <c r="N814" i="1"/>
  <c r="N813" i="1"/>
  <c r="P813" i="1" s="1"/>
  <c r="N812" i="1"/>
  <c r="P812" i="1" s="1"/>
  <c r="N811" i="1"/>
  <c r="P811" i="1" s="1"/>
  <c r="N810" i="1"/>
  <c r="P810" i="1" s="1"/>
  <c r="N809" i="1"/>
  <c r="P809" i="1" s="1"/>
  <c r="N808" i="1"/>
  <c r="O808" i="1" s="1"/>
  <c r="N807" i="1"/>
  <c r="P807" i="1" s="1"/>
  <c r="N806" i="1"/>
  <c r="P806" i="1" s="1"/>
  <c r="N805" i="1"/>
  <c r="O805" i="1" s="1"/>
  <c r="N804" i="1"/>
  <c r="O804" i="1" s="1"/>
  <c r="N803" i="1"/>
  <c r="P803" i="1" s="1"/>
  <c r="N802" i="1"/>
  <c r="O802" i="1" s="1"/>
  <c r="N801" i="1"/>
  <c r="P801" i="1" s="1"/>
  <c r="N800" i="1"/>
  <c r="N799" i="1"/>
  <c r="P799" i="1" s="1"/>
  <c r="N798" i="1"/>
  <c r="P798" i="1" s="1"/>
  <c r="N797" i="1"/>
  <c r="P797" i="1" s="1"/>
  <c r="N796" i="1"/>
  <c r="N795" i="1"/>
  <c r="P795" i="1" s="1"/>
  <c r="N794" i="1"/>
  <c r="N793" i="1"/>
  <c r="O793" i="1" s="1"/>
  <c r="N792" i="1"/>
  <c r="O792" i="1" s="1"/>
  <c r="N791" i="1"/>
  <c r="P791" i="1" s="1"/>
  <c r="N790" i="1"/>
  <c r="N789" i="1"/>
  <c r="N788" i="1"/>
  <c r="N787" i="1"/>
  <c r="N786" i="1"/>
  <c r="P786" i="1" s="1"/>
  <c r="N785" i="1"/>
  <c r="P785" i="1" s="1"/>
  <c r="N784" i="1"/>
  <c r="N783" i="1"/>
  <c r="P783" i="1" s="1"/>
  <c r="N782" i="1"/>
  <c r="N781" i="1"/>
  <c r="O781" i="1" s="1"/>
  <c r="N780" i="1"/>
  <c r="O780" i="1" s="1"/>
  <c r="N779" i="1"/>
  <c r="P779" i="1" s="1"/>
  <c r="N778" i="1"/>
  <c r="O778" i="1" s="1"/>
  <c r="N777" i="1"/>
  <c r="O777" i="1" s="1"/>
  <c r="N776" i="1"/>
  <c r="N775" i="1"/>
  <c r="P775" i="1" s="1"/>
  <c r="N774" i="1"/>
  <c r="P774" i="1" s="1"/>
  <c r="N773" i="1"/>
  <c r="P773" i="1" s="1"/>
  <c r="N772" i="1"/>
  <c r="O772" i="1" s="1"/>
  <c r="N771" i="1"/>
  <c r="N770" i="1"/>
  <c r="N769" i="1"/>
  <c r="N768" i="1"/>
  <c r="O768" i="1" s="1"/>
  <c r="N767" i="1"/>
  <c r="P767" i="1" s="1"/>
  <c r="N766" i="1"/>
  <c r="O766" i="1" s="1"/>
  <c r="N765" i="1"/>
  <c r="P765" i="1" s="1"/>
  <c r="N764" i="1"/>
  <c r="N763" i="1"/>
  <c r="N762" i="1"/>
  <c r="P762" i="1" s="1"/>
  <c r="N761" i="1"/>
  <c r="P761" i="1" s="1"/>
  <c r="N760" i="1"/>
  <c r="O760" i="1" s="1"/>
  <c r="N759" i="1"/>
  <c r="O759" i="1" s="1"/>
  <c r="N758" i="1"/>
  <c r="N757" i="1"/>
  <c r="P757" i="1" s="1"/>
  <c r="N756" i="1"/>
  <c r="O756" i="1" s="1"/>
  <c r="N755" i="1"/>
  <c r="O755" i="1" s="1"/>
  <c r="N754" i="1"/>
  <c r="O754" i="1" s="1"/>
  <c r="N753" i="1"/>
  <c r="P753" i="1" s="1"/>
  <c r="N752" i="1"/>
  <c r="N751" i="1"/>
  <c r="P751" i="1" s="1"/>
  <c r="N750" i="1"/>
  <c r="N749" i="1"/>
  <c r="P749" i="1" s="1"/>
  <c r="N748" i="1"/>
  <c r="N747" i="1"/>
  <c r="O747" i="1" s="1"/>
  <c r="N746" i="1"/>
  <c r="P746" i="1" s="1"/>
  <c r="N745" i="1"/>
  <c r="O745" i="1" s="1"/>
  <c r="N744" i="1"/>
  <c r="N743" i="1"/>
  <c r="P743" i="1" s="1"/>
  <c r="N742" i="1"/>
  <c r="N741" i="1"/>
  <c r="N740" i="1"/>
  <c r="P740" i="1" s="1"/>
  <c r="N739" i="1"/>
  <c r="P739" i="1" s="1"/>
  <c r="N738" i="1"/>
  <c r="P738" i="1" s="1"/>
  <c r="N737" i="1"/>
  <c r="P737" i="1" s="1"/>
  <c r="N736" i="1"/>
  <c r="N735" i="1"/>
  <c r="P735" i="1" s="1"/>
  <c r="N734" i="1"/>
  <c r="N733" i="1"/>
  <c r="O733" i="1" s="1"/>
  <c r="N732" i="1"/>
  <c r="N731" i="1"/>
  <c r="O731" i="1" s="1"/>
  <c r="N730" i="1"/>
  <c r="N729" i="1"/>
  <c r="P729" i="1" s="1"/>
  <c r="N728" i="1"/>
  <c r="P728" i="1" s="1"/>
  <c r="N727" i="1"/>
  <c r="N726" i="1"/>
  <c r="P726" i="1" s="1"/>
  <c r="N725" i="1"/>
  <c r="P725" i="1" s="1"/>
  <c r="N724" i="1"/>
  <c r="N723" i="1"/>
  <c r="O723" i="1" s="1"/>
  <c r="N722" i="1"/>
  <c r="P722" i="1" s="1"/>
  <c r="N721" i="1"/>
  <c r="P721" i="1" s="1"/>
  <c r="N720" i="1"/>
  <c r="N719" i="1"/>
  <c r="N718" i="1"/>
  <c r="O718" i="1" s="1"/>
  <c r="N717" i="1"/>
  <c r="N716" i="1"/>
  <c r="P716" i="1" s="1"/>
  <c r="N715" i="1"/>
  <c r="P715" i="1" s="1"/>
  <c r="N714" i="1"/>
  <c r="P714" i="1" s="1"/>
  <c r="N713" i="1"/>
  <c r="P713" i="1" s="1"/>
  <c r="N712" i="1"/>
  <c r="N711" i="1"/>
  <c r="P711" i="1" s="1"/>
  <c r="N710" i="1"/>
  <c r="P710" i="1" s="1"/>
  <c r="N709" i="1"/>
  <c r="N708" i="1"/>
  <c r="N707" i="1"/>
  <c r="P707" i="1" s="1"/>
  <c r="N706" i="1"/>
  <c r="O706" i="1" s="1"/>
  <c r="N705" i="1"/>
  <c r="O705" i="1" s="1"/>
  <c r="N704" i="1"/>
  <c r="P704" i="1" s="1"/>
  <c r="N703" i="1"/>
  <c r="P703" i="1" s="1"/>
  <c r="N702" i="1"/>
  <c r="P702" i="1" s="1"/>
  <c r="N701" i="1"/>
  <c r="P701" i="1" s="1"/>
  <c r="N700" i="1"/>
  <c r="N699" i="1"/>
  <c r="P699" i="1" s="1"/>
  <c r="N698" i="1"/>
  <c r="P698" i="1" s="1"/>
  <c r="N697" i="1"/>
  <c r="N696" i="1"/>
  <c r="N695" i="1"/>
  <c r="P695" i="1" s="1"/>
  <c r="N694" i="1"/>
  <c r="N693" i="1"/>
  <c r="P693" i="1" s="1"/>
  <c r="N692" i="1"/>
  <c r="P692" i="1" s="1"/>
  <c r="N691" i="1"/>
  <c r="N690" i="1"/>
  <c r="P690" i="1" s="1"/>
  <c r="N689" i="1"/>
  <c r="N688" i="1"/>
  <c r="O688" i="1" s="1"/>
  <c r="N687" i="1"/>
  <c r="O687" i="1" s="1"/>
  <c r="N686" i="1"/>
  <c r="N685" i="1"/>
  <c r="P685" i="1" s="1"/>
  <c r="N684" i="1"/>
  <c r="O684" i="1" s="1"/>
  <c r="N683" i="1"/>
  <c r="N682" i="1"/>
  <c r="O682" i="1" s="1"/>
  <c r="N681" i="1"/>
  <c r="P681" i="1" s="1"/>
  <c r="N680" i="1"/>
  <c r="P680" i="1" s="1"/>
  <c r="N679" i="1"/>
  <c r="P679" i="1" s="1"/>
  <c r="N678" i="1"/>
  <c r="P678" i="1" s="1"/>
  <c r="N677" i="1"/>
  <c r="P677" i="1" s="1"/>
  <c r="N676" i="1"/>
  <c r="N675" i="1"/>
  <c r="P675" i="1" s="1"/>
  <c r="N674" i="1"/>
  <c r="P674" i="1" s="1"/>
  <c r="N673" i="1"/>
  <c r="P673" i="1" s="1"/>
  <c r="N672" i="1"/>
  <c r="O672" i="1" s="1"/>
  <c r="N671" i="1"/>
  <c r="P671" i="1" s="1"/>
  <c r="N670" i="1"/>
  <c r="N669" i="1"/>
  <c r="O669" i="1" s="1"/>
  <c r="N668" i="1"/>
  <c r="P668" i="1" s="1"/>
  <c r="N667" i="1"/>
  <c r="N666" i="1"/>
  <c r="P666" i="1" s="1"/>
  <c r="N665" i="1"/>
  <c r="P665" i="1" s="1"/>
  <c r="N664" i="1"/>
  <c r="O664" i="1" s="1"/>
  <c r="N663" i="1"/>
  <c r="P663" i="1" s="1"/>
  <c r="N662" i="1"/>
  <c r="P662" i="1" s="1"/>
  <c r="N661" i="1"/>
  <c r="N660" i="1"/>
  <c r="P660" i="1" s="1"/>
  <c r="N659" i="1"/>
  <c r="P659" i="1" s="1"/>
  <c r="N658" i="1"/>
  <c r="O658" i="1" s="1"/>
  <c r="N657" i="1"/>
  <c r="P657" i="1" s="1"/>
  <c r="N656" i="1"/>
  <c r="N655" i="1"/>
  <c r="P655" i="1" s="1"/>
  <c r="N654" i="1"/>
  <c r="N653" i="1"/>
  <c r="O653" i="1" s="1"/>
  <c r="N652" i="1"/>
  <c r="P652" i="1" s="1"/>
  <c r="N651" i="1"/>
  <c r="P651" i="1" s="1"/>
  <c r="N650" i="1"/>
  <c r="N649" i="1"/>
  <c r="O649" i="1" s="1"/>
  <c r="N648" i="1"/>
  <c r="P648" i="1" s="1"/>
  <c r="N647" i="1"/>
  <c r="P647" i="1" s="1"/>
  <c r="N646" i="1"/>
  <c r="O646" i="1" s="1"/>
  <c r="N645" i="1"/>
  <c r="P645" i="1" s="1"/>
  <c r="N644" i="1"/>
  <c r="N643" i="1"/>
  <c r="P643" i="1" s="1"/>
  <c r="N642" i="1"/>
  <c r="N641" i="1"/>
  <c r="P641" i="1" s="1"/>
  <c r="N640" i="1"/>
  <c r="N639" i="1"/>
  <c r="P639" i="1" s="1"/>
  <c r="N638" i="1"/>
  <c r="N637" i="1"/>
  <c r="O637" i="1" s="1"/>
  <c r="N636" i="1"/>
  <c r="P636" i="1" s="1"/>
  <c r="N635" i="1"/>
  <c r="O635" i="1" s="1"/>
  <c r="N634" i="1"/>
  <c r="O634" i="1" s="1"/>
  <c r="N633" i="1"/>
  <c r="P633" i="1" s="1"/>
  <c r="N632" i="1"/>
  <c r="N631" i="1"/>
  <c r="N630" i="1"/>
  <c r="O630" i="1" s="1"/>
  <c r="N629" i="1"/>
  <c r="O629" i="1" s="1"/>
  <c r="N628" i="1"/>
  <c r="O628" i="1" s="1"/>
  <c r="N627" i="1"/>
  <c r="P627" i="1" s="1"/>
  <c r="N626" i="1"/>
  <c r="P626" i="1" s="1"/>
  <c r="N625" i="1"/>
  <c r="O625" i="1" s="1"/>
  <c r="N624" i="1"/>
  <c r="P624" i="1" s="1"/>
  <c r="N623" i="1"/>
  <c r="O623" i="1" s="1"/>
  <c r="N622" i="1"/>
  <c r="O622" i="1" s="1"/>
  <c r="N621" i="1"/>
  <c r="O621" i="1" s="1"/>
  <c r="N620" i="1"/>
  <c r="N619" i="1"/>
  <c r="N618" i="1"/>
  <c r="N617" i="1"/>
  <c r="O617" i="1" s="1"/>
  <c r="N616" i="1"/>
  <c r="O616" i="1" s="1"/>
  <c r="N615" i="1"/>
  <c r="P615" i="1" s="1"/>
  <c r="N614" i="1"/>
  <c r="P614" i="1" s="1"/>
  <c r="N613" i="1"/>
  <c r="N612" i="1"/>
  <c r="P612" i="1" s="1"/>
  <c r="N611" i="1"/>
  <c r="O611" i="1" s="1"/>
  <c r="N610" i="1"/>
  <c r="O610" i="1" s="1"/>
  <c r="N609" i="1"/>
  <c r="O609" i="1" s="1"/>
  <c r="N608" i="1"/>
  <c r="N607" i="1"/>
  <c r="N606" i="1"/>
  <c r="O606" i="1" s="1"/>
  <c r="N605" i="1"/>
  <c r="P605" i="1" s="1"/>
  <c r="N604" i="1"/>
  <c r="O604" i="1" s="1"/>
  <c r="N603" i="1"/>
  <c r="P603" i="1" s="1"/>
  <c r="N602" i="1"/>
  <c r="P602" i="1" s="1"/>
  <c r="N601" i="1"/>
  <c r="P601" i="1" s="1"/>
  <c r="N600" i="1"/>
  <c r="P600" i="1" s="1"/>
  <c r="N599" i="1"/>
  <c r="N598" i="1"/>
  <c r="N597" i="1"/>
  <c r="O597" i="1" s="1"/>
  <c r="N596" i="1"/>
  <c r="N595" i="1"/>
  <c r="N594" i="1"/>
  <c r="N593" i="1"/>
  <c r="P593" i="1" s="1"/>
  <c r="N592" i="1"/>
  <c r="O592" i="1" s="1"/>
  <c r="N591" i="1"/>
  <c r="P591" i="1" s="1"/>
  <c r="N590" i="1"/>
  <c r="P590" i="1" s="1"/>
  <c r="N589" i="1"/>
  <c r="P589" i="1" s="1"/>
  <c r="N588" i="1"/>
  <c r="P588" i="1" s="1"/>
  <c r="N587" i="1"/>
  <c r="N586" i="1"/>
  <c r="N585" i="1"/>
  <c r="N584" i="1"/>
  <c r="N583" i="1"/>
  <c r="N582" i="1"/>
  <c r="N581" i="1"/>
  <c r="P581" i="1" s="1"/>
  <c r="N580" i="1"/>
  <c r="O580" i="1" s="1"/>
  <c r="N579" i="1"/>
  <c r="N578" i="1"/>
  <c r="P578" i="1" s="1"/>
  <c r="N577" i="1"/>
  <c r="P577" i="1" s="1"/>
  <c r="N576" i="1"/>
  <c r="P576" i="1" s="1"/>
  <c r="N575" i="1"/>
  <c r="O575" i="1" s="1"/>
  <c r="N574" i="1"/>
  <c r="O574" i="1" s="1"/>
  <c r="N573" i="1"/>
  <c r="O573" i="1" s="1"/>
  <c r="N572" i="1"/>
  <c r="N571" i="1"/>
  <c r="N570" i="1"/>
  <c r="N569" i="1"/>
  <c r="O569" i="1" s="1"/>
  <c r="N568" i="1"/>
  <c r="N567" i="1"/>
  <c r="N566" i="1"/>
  <c r="P566" i="1" s="1"/>
  <c r="N565" i="1"/>
  <c r="O565" i="1" s="1"/>
  <c r="N564" i="1"/>
  <c r="O564" i="1" s="1"/>
  <c r="N563" i="1"/>
  <c r="N562" i="1"/>
  <c r="N561" i="1"/>
  <c r="N560" i="1"/>
  <c r="O560" i="1" s="1"/>
  <c r="N559" i="1"/>
  <c r="N558" i="1"/>
  <c r="O558" i="1" s="1"/>
  <c r="N557" i="1"/>
  <c r="O557" i="1" s="1"/>
  <c r="N556" i="1"/>
  <c r="N555" i="1"/>
  <c r="P555" i="1" s="1"/>
  <c r="N554" i="1"/>
  <c r="P554" i="1" s="1"/>
  <c r="N553" i="1"/>
  <c r="P553" i="1" s="1"/>
  <c r="N552" i="1"/>
  <c r="N551" i="1"/>
  <c r="N550" i="1"/>
  <c r="O550" i="1" s="1"/>
  <c r="N549" i="1"/>
  <c r="N548" i="1"/>
  <c r="O548" i="1" s="1"/>
  <c r="N547" i="1"/>
  <c r="N546" i="1"/>
  <c r="O546" i="1" s="1"/>
  <c r="N545" i="1"/>
  <c r="P545" i="1" s="1"/>
  <c r="N544" i="1"/>
  <c r="O544" i="1" s="1"/>
  <c r="N543" i="1"/>
  <c r="P543" i="1" s="1"/>
  <c r="N542" i="1"/>
  <c r="N541" i="1"/>
  <c r="P541" i="1" s="1"/>
  <c r="N540" i="1"/>
  <c r="O540" i="1" s="1"/>
  <c r="N539" i="1"/>
  <c r="P539" i="1" s="1"/>
  <c r="N538" i="1"/>
  <c r="O538" i="1" s="1"/>
  <c r="N537" i="1"/>
  <c r="P537" i="1" s="1"/>
  <c r="N536" i="1"/>
  <c r="O536" i="1" s="1"/>
  <c r="N535" i="1"/>
  <c r="N534" i="1"/>
  <c r="N533" i="1"/>
  <c r="P533" i="1" s="1"/>
  <c r="N532" i="1"/>
  <c r="O532" i="1" s="1"/>
  <c r="N531" i="1"/>
  <c r="N530" i="1"/>
  <c r="N529" i="1"/>
  <c r="P529" i="1" s="1"/>
  <c r="N528" i="1"/>
  <c r="O528" i="1" s="1"/>
  <c r="N527" i="1"/>
  <c r="O527" i="1" s="1"/>
  <c r="N526" i="1"/>
  <c r="O526" i="1" s="1"/>
  <c r="N525" i="1"/>
  <c r="O525" i="1" s="1"/>
  <c r="N524" i="1"/>
  <c r="N523" i="1"/>
  <c r="N522" i="1"/>
  <c r="P522" i="1" s="1"/>
  <c r="N521" i="1"/>
  <c r="P521" i="1" s="1"/>
  <c r="N520" i="1"/>
  <c r="N519" i="1"/>
  <c r="P519" i="1" s="1"/>
  <c r="N518" i="1"/>
  <c r="P518" i="1" s="1"/>
  <c r="N517" i="1"/>
  <c r="P517" i="1" s="1"/>
  <c r="N516" i="1"/>
  <c r="O516" i="1" s="1"/>
  <c r="N515" i="1"/>
  <c r="P515" i="1" s="1"/>
  <c r="N514" i="1"/>
  <c r="O514" i="1" s="1"/>
  <c r="N513" i="1"/>
  <c r="P513" i="1" s="1"/>
  <c r="N512" i="1"/>
  <c r="O512" i="1" s="1"/>
  <c r="N511" i="1"/>
  <c r="N510" i="1"/>
  <c r="N509" i="1"/>
  <c r="N508" i="1"/>
  <c r="N507" i="1"/>
  <c r="P507" i="1" s="1"/>
  <c r="N506" i="1"/>
  <c r="P506" i="1" s="1"/>
  <c r="N505" i="1"/>
  <c r="P505" i="1" s="1"/>
  <c r="N504" i="1"/>
  <c r="O504" i="1" s="1"/>
  <c r="N503" i="1"/>
  <c r="N502" i="1"/>
  <c r="O502" i="1" s="1"/>
  <c r="N501" i="1"/>
  <c r="N500" i="1"/>
  <c r="O500" i="1" s="1"/>
  <c r="N499" i="1"/>
  <c r="P499" i="1" s="1"/>
  <c r="N498" i="1"/>
  <c r="P498" i="1" s="1"/>
  <c r="N497" i="1"/>
  <c r="P497" i="1" s="1"/>
  <c r="N496" i="1"/>
  <c r="N495" i="1"/>
  <c r="N494" i="1"/>
  <c r="O494" i="1" s="1"/>
  <c r="N493" i="1"/>
  <c r="P493" i="1" s="1"/>
  <c r="N492" i="1"/>
  <c r="N491" i="1"/>
  <c r="P491" i="1" s="1"/>
  <c r="N490" i="1"/>
  <c r="N489" i="1"/>
  <c r="N488" i="1"/>
  <c r="O488" i="1" s="1"/>
  <c r="N487" i="1"/>
  <c r="P487" i="1" s="1"/>
  <c r="N486" i="1"/>
  <c r="N485" i="1"/>
  <c r="O485" i="1" s="1"/>
  <c r="N484" i="1"/>
  <c r="O484" i="1" s="1"/>
  <c r="N483" i="1"/>
  <c r="P483" i="1" s="1"/>
  <c r="N482" i="1"/>
  <c r="P482" i="1" s="1"/>
  <c r="N481" i="1"/>
  <c r="P481" i="1" s="1"/>
  <c r="N480" i="1"/>
  <c r="O480" i="1" s="1"/>
  <c r="N479" i="1"/>
  <c r="N478" i="1"/>
  <c r="N477" i="1"/>
  <c r="P477" i="1" s="1"/>
  <c r="N476" i="1"/>
  <c r="O476" i="1" s="1"/>
  <c r="N475" i="1"/>
  <c r="N474" i="1"/>
  <c r="N473" i="1"/>
  <c r="O473" i="1" s="1"/>
  <c r="N472" i="1"/>
  <c r="O472" i="1" s="1"/>
  <c r="N471" i="1"/>
  <c r="P471" i="1" s="1"/>
  <c r="N470" i="1"/>
  <c r="O470" i="1" s="1"/>
  <c r="N469" i="1"/>
  <c r="P469" i="1" s="1"/>
  <c r="N468" i="1"/>
  <c r="O468" i="1" s="1"/>
  <c r="N467" i="1"/>
  <c r="N466" i="1"/>
  <c r="N465" i="1"/>
  <c r="O465" i="1" s="1"/>
  <c r="N464" i="1"/>
  <c r="N463" i="1"/>
  <c r="N462" i="1"/>
  <c r="P462" i="1" s="1"/>
  <c r="N461" i="1"/>
  <c r="O461" i="1" s="1"/>
  <c r="N460" i="1"/>
  <c r="O460" i="1" s="1"/>
  <c r="N459" i="1"/>
  <c r="P459" i="1" s="1"/>
  <c r="N458" i="1"/>
  <c r="O458" i="1" s="1"/>
  <c r="N457" i="1"/>
  <c r="P457" i="1" s="1"/>
  <c r="N456" i="1"/>
  <c r="O456" i="1" s="1"/>
  <c r="N455" i="1"/>
  <c r="N454" i="1"/>
  <c r="O454" i="1" s="1"/>
  <c r="N453" i="1"/>
  <c r="P453" i="1" s="1"/>
  <c r="N452" i="1"/>
  <c r="N451" i="1"/>
  <c r="P451" i="1" s="1"/>
  <c r="N450" i="1"/>
  <c r="N449" i="1"/>
  <c r="P449" i="1" s="1"/>
  <c r="N448" i="1"/>
  <c r="O448" i="1" s="1"/>
  <c r="N447" i="1"/>
  <c r="P447" i="1" s="1"/>
  <c r="N446" i="1"/>
  <c r="O446" i="1" s="1"/>
  <c r="N445" i="1"/>
  <c r="N444" i="1"/>
  <c r="N443" i="1"/>
  <c r="N442" i="1"/>
  <c r="P442" i="1" s="1"/>
  <c r="N441" i="1"/>
  <c r="P441" i="1" s="1"/>
  <c r="N440" i="1"/>
  <c r="N439" i="1"/>
  <c r="P439" i="1" s="1"/>
  <c r="N438" i="1"/>
  <c r="O438" i="1" s="1"/>
  <c r="N437" i="1"/>
  <c r="P437" i="1" s="1"/>
  <c r="N436" i="1"/>
  <c r="O436" i="1" s="1"/>
  <c r="N435" i="1"/>
  <c r="N434" i="1"/>
  <c r="O434" i="1" s="1"/>
  <c r="N433" i="1"/>
  <c r="N432" i="1"/>
  <c r="N431" i="1"/>
  <c r="N430" i="1"/>
  <c r="P430" i="1" s="1"/>
  <c r="N429" i="1"/>
  <c r="O429" i="1" s="1"/>
  <c r="N428" i="1"/>
  <c r="O428" i="1" s="1"/>
  <c r="N427" i="1"/>
  <c r="P427" i="1" s="1"/>
  <c r="N426" i="1"/>
  <c r="N425" i="1"/>
  <c r="P425" i="1" s="1"/>
  <c r="N424" i="1"/>
  <c r="O424" i="1" s="1"/>
  <c r="N423" i="1"/>
  <c r="P423" i="1" s="1"/>
  <c r="N422" i="1"/>
  <c r="O422" i="1" s="1"/>
  <c r="N421" i="1"/>
  <c r="P421" i="1" s="1"/>
  <c r="N420" i="1"/>
  <c r="N419" i="1"/>
  <c r="N418" i="1"/>
  <c r="N417" i="1"/>
  <c r="P417" i="1" s="1"/>
  <c r="N416" i="1"/>
  <c r="O416" i="1" s="1"/>
  <c r="N415" i="1"/>
  <c r="N414" i="1"/>
  <c r="P414" i="1" s="1"/>
  <c r="N413" i="1"/>
  <c r="P413" i="1" s="1"/>
  <c r="N412" i="1"/>
  <c r="O412" i="1" s="1"/>
  <c r="N411" i="1"/>
  <c r="N410" i="1"/>
  <c r="O410" i="1" s="1"/>
  <c r="N409" i="1"/>
  <c r="P409" i="1" s="1"/>
  <c r="N408" i="1"/>
  <c r="O408" i="1" s="1"/>
  <c r="N407" i="1"/>
  <c r="O407" i="1" s="1"/>
  <c r="N406" i="1"/>
  <c r="P406" i="1" s="1"/>
  <c r="N405" i="1"/>
  <c r="P405" i="1" s="1"/>
  <c r="N404" i="1"/>
  <c r="N403" i="1"/>
  <c r="P403" i="1" s="1"/>
  <c r="N402" i="1"/>
  <c r="P402" i="1" s="1"/>
  <c r="N401" i="1"/>
  <c r="N400" i="1"/>
  <c r="N399" i="1"/>
  <c r="N398" i="1"/>
  <c r="O398" i="1" s="1"/>
  <c r="N397" i="1"/>
  <c r="P397" i="1" s="1"/>
  <c r="N396" i="1"/>
  <c r="O396" i="1" s="1"/>
  <c r="N395" i="1"/>
  <c r="P395" i="1" s="1"/>
  <c r="N394" i="1"/>
  <c r="N393" i="1"/>
  <c r="O393" i="1" s="1"/>
  <c r="N392" i="1"/>
  <c r="N391" i="1"/>
  <c r="P391" i="1" s="1"/>
  <c r="N390" i="1"/>
  <c r="P390" i="1" s="1"/>
  <c r="N389" i="1"/>
  <c r="N388" i="1"/>
  <c r="O388" i="1" s="1"/>
  <c r="N387" i="1"/>
  <c r="P387" i="1" s="1"/>
  <c r="N386" i="1"/>
  <c r="N385" i="1"/>
  <c r="P385" i="1" s="1"/>
  <c r="N384" i="1"/>
  <c r="P384" i="1" s="1"/>
  <c r="N383" i="1"/>
  <c r="O383" i="1" s="1"/>
  <c r="N382" i="1"/>
  <c r="O382" i="1" s="1"/>
  <c r="N381" i="1"/>
  <c r="P381" i="1" s="1"/>
  <c r="N380" i="1"/>
  <c r="O380" i="1" s="1"/>
  <c r="N379" i="1"/>
  <c r="P379" i="1" s="1"/>
  <c r="N378" i="1"/>
  <c r="O378" i="1" s="1"/>
  <c r="N377" i="1"/>
  <c r="O377" i="1" s="1"/>
  <c r="N376" i="1"/>
  <c r="N375" i="1"/>
  <c r="N374" i="1"/>
  <c r="N373" i="1"/>
  <c r="P373" i="1" s="1"/>
  <c r="N372" i="1"/>
  <c r="O372" i="1" s="1"/>
  <c r="N371" i="1"/>
  <c r="O371" i="1" s="1"/>
  <c r="N370" i="1"/>
  <c r="N369" i="1"/>
  <c r="N368" i="1"/>
  <c r="O368" i="1" s="1"/>
  <c r="N367" i="1"/>
  <c r="O367" i="1" s="1"/>
  <c r="N366" i="1"/>
  <c r="N365" i="1"/>
  <c r="P365" i="1" s="1"/>
  <c r="N364" i="1"/>
  <c r="O364" i="1" s="1"/>
  <c r="N363" i="1"/>
  <c r="N362" i="1"/>
  <c r="P362" i="1" s="1"/>
  <c r="N361" i="1"/>
  <c r="P361" i="1" s="1"/>
  <c r="N360" i="1"/>
  <c r="O360" i="1" s="1"/>
  <c r="N359" i="1"/>
  <c r="O359" i="1" s="1"/>
  <c r="N358" i="1"/>
  <c r="O358" i="1" s="1"/>
  <c r="N357" i="1"/>
  <c r="N356" i="1"/>
  <c r="N355" i="1"/>
  <c r="O355" i="1" s="1"/>
  <c r="N354" i="1"/>
  <c r="P354" i="1" s="1"/>
  <c r="N353" i="1"/>
  <c r="P353" i="1" s="1"/>
  <c r="N352" i="1"/>
  <c r="O352" i="1" s="1"/>
  <c r="N351" i="1"/>
  <c r="N350" i="1"/>
  <c r="P350" i="1" s="1"/>
  <c r="N349" i="1"/>
  <c r="O349" i="1" s="1"/>
  <c r="N348" i="1"/>
  <c r="O348" i="1" s="1"/>
  <c r="N347" i="1"/>
  <c r="P347" i="1" s="1"/>
  <c r="N346" i="1"/>
  <c r="N345" i="1"/>
  <c r="O345" i="1" s="1"/>
  <c r="N344" i="1"/>
  <c r="N343" i="1"/>
  <c r="P343" i="1" s="1"/>
  <c r="N342" i="1"/>
  <c r="O342" i="1" s="1"/>
  <c r="N341" i="1"/>
  <c r="O341" i="1" s="1"/>
  <c r="N340" i="1"/>
  <c r="O340" i="1" s="1"/>
  <c r="N339" i="1"/>
  <c r="N338" i="1"/>
  <c r="P338" i="1" s="1"/>
  <c r="N337" i="1"/>
  <c r="O337" i="1" s="1"/>
  <c r="N336" i="1"/>
  <c r="O336" i="1" s="1"/>
  <c r="N335" i="1"/>
  <c r="O335" i="1" s="1"/>
  <c r="N334" i="1"/>
  <c r="N333" i="1"/>
  <c r="N332" i="1"/>
  <c r="O332" i="1" s="1"/>
  <c r="N331" i="1"/>
  <c r="N330" i="1"/>
  <c r="N329" i="1"/>
  <c r="N328" i="1"/>
  <c r="O328" i="1" s="1"/>
  <c r="N327" i="1"/>
  <c r="N326" i="1"/>
  <c r="N325" i="1"/>
  <c r="N324" i="1"/>
  <c r="N323" i="1"/>
  <c r="P323" i="1" s="1"/>
  <c r="N322" i="1"/>
  <c r="N321" i="1"/>
  <c r="P321" i="1" s="1"/>
  <c r="N320" i="1"/>
  <c r="O320" i="1" s="1"/>
  <c r="N319" i="1"/>
  <c r="O319" i="1" s="1"/>
  <c r="N318" i="1"/>
  <c r="O318" i="1" s="1"/>
  <c r="N317" i="1"/>
  <c r="N316" i="1"/>
  <c r="O316" i="1" s="1"/>
  <c r="N315" i="1"/>
  <c r="N314" i="1"/>
  <c r="O314" i="1" s="1"/>
  <c r="N313" i="1"/>
  <c r="O313" i="1" s="1"/>
  <c r="N312" i="1"/>
  <c r="P312" i="1" s="1"/>
  <c r="N311" i="1"/>
  <c r="N310" i="1"/>
  <c r="P310" i="1" s="1"/>
  <c r="N309" i="1"/>
  <c r="P309" i="1" s="1"/>
  <c r="N308" i="1"/>
  <c r="O308" i="1" s="1"/>
  <c r="N307" i="1"/>
  <c r="P307" i="1" s="1"/>
  <c r="N306" i="1"/>
  <c r="O306" i="1" s="1"/>
  <c r="N305" i="1"/>
  <c r="N304" i="1"/>
  <c r="P304" i="1" s="1"/>
  <c r="N303" i="1"/>
  <c r="N302" i="1"/>
  <c r="O302" i="1" s="1"/>
  <c r="N301" i="1"/>
  <c r="O301" i="1" s="1"/>
  <c r="N300" i="1"/>
  <c r="P300" i="1" s="1"/>
  <c r="N299" i="1"/>
  <c r="P299" i="1" s="1"/>
  <c r="N298" i="1"/>
  <c r="N297" i="1"/>
  <c r="P297" i="1" s="1"/>
  <c r="N296" i="1"/>
  <c r="O296" i="1" s="1"/>
  <c r="N295" i="1"/>
  <c r="P295" i="1" s="1"/>
  <c r="N294" i="1"/>
  <c r="O294" i="1" s="1"/>
  <c r="N293" i="1"/>
  <c r="O293" i="1" s="1"/>
  <c r="N292" i="1"/>
  <c r="O292" i="1" s="1"/>
  <c r="N291" i="1"/>
  <c r="P291" i="1" s="1"/>
  <c r="N290" i="1"/>
  <c r="P290" i="1" s="1"/>
  <c r="N289" i="1"/>
  <c r="P289" i="1" s="1"/>
  <c r="N288" i="1"/>
  <c r="O288" i="1" s="1"/>
  <c r="N287" i="1"/>
  <c r="O287" i="1" s="1"/>
  <c r="N286" i="1"/>
  <c r="N285" i="1"/>
  <c r="N284" i="1"/>
  <c r="N283" i="1"/>
  <c r="P283" i="1" s="1"/>
  <c r="N282" i="1"/>
  <c r="O282" i="1" s="1"/>
  <c r="N281" i="1"/>
  <c r="O281" i="1" s="1"/>
  <c r="N280" i="1"/>
  <c r="O280" i="1" s="1"/>
  <c r="N279" i="1"/>
  <c r="P279" i="1" s="1"/>
  <c r="N278" i="1"/>
  <c r="P278" i="1" s="1"/>
  <c r="N277" i="1"/>
  <c r="P277" i="1" s="1"/>
  <c r="N276" i="1"/>
  <c r="N275" i="1"/>
  <c r="N274" i="1"/>
  <c r="P274" i="1" s="1"/>
  <c r="N273" i="1"/>
  <c r="P273" i="1" s="1"/>
  <c r="N272" i="1"/>
  <c r="N271" i="1"/>
  <c r="N270" i="1"/>
  <c r="O270" i="1" s="1"/>
  <c r="N269" i="1"/>
  <c r="O269" i="1" s="1"/>
  <c r="N268" i="1"/>
  <c r="O268" i="1" s="1"/>
  <c r="N267" i="1"/>
  <c r="P267" i="1" s="1"/>
  <c r="N266" i="1"/>
  <c r="O266" i="1" s="1"/>
  <c r="N265" i="1"/>
  <c r="P265" i="1" s="1"/>
  <c r="N264" i="1"/>
  <c r="O264" i="1" s="1"/>
  <c r="N263" i="1"/>
  <c r="O263" i="1" s="1"/>
  <c r="N262" i="1"/>
  <c r="P262" i="1" s="1"/>
  <c r="N261" i="1"/>
  <c r="O261" i="1" s="1"/>
  <c r="N260" i="1"/>
  <c r="O260" i="1" s="1"/>
  <c r="N259" i="1"/>
  <c r="P259" i="1" s="1"/>
  <c r="N258" i="1"/>
  <c r="N257" i="1"/>
  <c r="P257" i="1" s="1"/>
  <c r="N256" i="1"/>
  <c r="P256" i="1" s="1"/>
  <c r="N255" i="1"/>
  <c r="N254" i="1"/>
  <c r="O254" i="1" s="1"/>
  <c r="N253" i="1"/>
  <c r="P253" i="1" s="1"/>
  <c r="N252" i="1"/>
  <c r="N251" i="1"/>
  <c r="O251" i="1" s="1"/>
  <c r="N250" i="1"/>
  <c r="O250" i="1" s="1"/>
  <c r="N249" i="1"/>
  <c r="O249" i="1" s="1"/>
  <c r="N248" i="1"/>
  <c r="O248" i="1" s="1"/>
  <c r="N247" i="1"/>
  <c r="P247" i="1" s="1"/>
  <c r="N246" i="1"/>
  <c r="N245" i="1"/>
  <c r="P245" i="1" s="1"/>
  <c r="N244" i="1"/>
  <c r="P244" i="1" s="1"/>
  <c r="N243" i="1"/>
  <c r="P243" i="1" s="1"/>
  <c r="N242" i="1"/>
  <c r="P242" i="1" s="1"/>
  <c r="N241" i="1"/>
  <c r="N240" i="1"/>
  <c r="P240" i="1" s="1"/>
  <c r="N239" i="1"/>
  <c r="P239" i="1" s="1"/>
  <c r="N238" i="1"/>
  <c r="P238" i="1" s="1"/>
  <c r="N237" i="1"/>
  <c r="P237" i="1" s="1"/>
  <c r="N236" i="1"/>
  <c r="N235" i="1"/>
  <c r="N234" i="1"/>
  <c r="P234" i="1" s="1"/>
  <c r="N233" i="1"/>
  <c r="O233" i="1" s="1"/>
  <c r="N232" i="1"/>
  <c r="O232" i="1" s="1"/>
  <c r="N231" i="1"/>
  <c r="P231" i="1" s="1"/>
  <c r="N230" i="1"/>
  <c r="O230" i="1" s="1"/>
  <c r="N229" i="1"/>
  <c r="P229" i="1" s="1"/>
  <c r="N228" i="1"/>
  <c r="N227" i="1"/>
  <c r="O227" i="1" s="1"/>
  <c r="N226" i="1"/>
  <c r="P226" i="1" s="1"/>
  <c r="N225" i="1"/>
  <c r="O225" i="1" s="1"/>
  <c r="N224" i="1"/>
  <c r="O224" i="1" s="1"/>
  <c r="N223" i="1"/>
  <c r="N222" i="1"/>
  <c r="P222" i="1" s="1"/>
  <c r="N221" i="1"/>
  <c r="P221" i="1" s="1"/>
  <c r="N220" i="1"/>
  <c r="P220" i="1" s="1"/>
  <c r="N219" i="1"/>
  <c r="P219" i="1" s="1"/>
  <c r="N218" i="1"/>
  <c r="N217" i="1"/>
  <c r="P217" i="1" s="1"/>
  <c r="N216" i="1"/>
  <c r="O216" i="1" s="1"/>
  <c r="N215" i="1"/>
  <c r="N214" i="1"/>
  <c r="P214" i="1" s="1"/>
  <c r="N213" i="1"/>
  <c r="O213" i="1" s="1"/>
  <c r="N212" i="1"/>
  <c r="N211" i="1"/>
  <c r="O211" i="1" s="1"/>
  <c r="N210" i="1"/>
  <c r="N209" i="1"/>
  <c r="P209" i="1" s="1"/>
  <c r="N208" i="1"/>
  <c r="N207" i="1"/>
  <c r="P207" i="1" s="1"/>
  <c r="N206" i="1"/>
  <c r="P206" i="1" s="1"/>
  <c r="N205" i="1"/>
  <c r="P205" i="1" s="1"/>
  <c r="N204" i="1"/>
  <c r="P204" i="1" s="1"/>
  <c r="N203" i="1"/>
  <c r="O203" i="1" s="1"/>
  <c r="N202" i="1"/>
  <c r="P202" i="1" s="1"/>
  <c r="N201" i="1"/>
  <c r="O201" i="1" s="1"/>
  <c r="N200" i="1"/>
  <c r="P200" i="1" s="1"/>
  <c r="N199" i="1"/>
  <c r="P199" i="1" s="1"/>
  <c r="N198" i="1"/>
  <c r="N197" i="1"/>
  <c r="P197" i="1" s="1"/>
  <c r="N196" i="1"/>
  <c r="O196" i="1" s="1"/>
  <c r="N195" i="1"/>
  <c r="N194" i="1"/>
  <c r="O194" i="1" s="1"/>
  <c r="N193" i="1"/>
  <c r="P193" i="1" s="1"/>
  <c r="N192" i="1"/>
  <c r="O192" i="1" s="1"/>
  <c r="N191" i="1"/>
  <c r="O191" i="1" s="1"/>
  <c r="N190" i="1"/>
  <c r="O190" i="1" s="1"/>
  <c r="N189" i="1"/>
  <c r="O189" i="1" s="1"/>
  <c r="N188" i="1"/>
  <c r="P188" i="1" s="1"/>
  <c r="N187" i="1"/>
  <c r="O187" i="1" s="1"/>
  <c r="N186" i="1"/>
  <c r="N185" i="1"/>
  <c r="P185" i="1" s="1"/>
  <c r="N184" i="1"/>
  <c r="P184" i="1" s="1"/>
  <c r="N183" i="1"/>
  <c r="N182" i="1"/>
  <c r="O182" i="1" s="1"/>
  <c r="N181" i="1"/>
  <c r="P181" i="1" s="1"/>
  <c r="N180" i="1"/>
  <c r="P180" i="1" s="1"/>
  <c r="N179" i="1"/>
  <c r="O179" i="1" s="1"/>
  <c r="N178" i="1"/>
  <c r="N177" i="1"/>
  <c r="O177" i="1" s="1"/>
  <c r="N176" i="1"/>
  <c r="P176" i="1" s="1"/>
  <c r="N175" i="1"/>
  <c r="P175" i="1" s="1"/>
  <c r="N174" i="1"/>
  <c r="N173" i="1"/>
  <c r="P173" i="1" s="1"/>
  <c r="N172" i="1"/>
  <c r="P172" i="1" s="1"/>
  <c r="N171" i="1"/>
  <c r="O171" i="1" s="1"/>
  <c r="N170" i="1"/>
  <c r="O170" i="1" s="1"/>
  <c r="N169" i="1"/>
  <c r="P169" i="1" s="1"/>
  <c r="N168" i="1"/>
  <c r="P168" i="1" s="1"/>
  <c r="N167" i="1"/>
  <c r="O167" i="1" s="1"/>
  <c r="N166" i="1"/>
  <c r="P166" i="1" s="1"/>
  <c r="N165" i="1"/>
  <c r="O165" i="1" s="1"/>
  <c r="N164" i="1"/>
  <c r="P164" i="1" s="1"/>
  <c r="N163" i="1"/>
  <c r="P163" i="1" s="1"/>
  <c r="N162" i="1"/>
  <c r="N161" i="1"/>
  <c r="O161" i="1" s="1"/>
  <c r="N160" i="1"/>
  <c r="O160" i="1" s="1"/>
  <c r="N159" i="1"/>
  <c r="P159" i="1" s="1"/>
  <c r="N158" i="1"/>
  <c r="O158" i="1" s="1"/>
  <c r="N157" i="1"/>
  <c r="P157" i="1" s="1"/>
  <c r="N156" i="1"/>
  <c r="P156" i="1" s="1"/>
  <c r="N155" i="1"/>
  <c r="O155" i="1" s="1"/>
  <c r="N154" i="1"/>
  <c r="P154" i="1" s="1"/>
  <c r="N153" i="1"/>
  <c r="N152" i="1"/>
  <c r="O152" i="1" s="1"/>
  <c r="N151" i="1"/>
  <c r="P151" i="1" s="1"/>
  <c r="N150" i="1"/>
  <c r="N149" i="1"/>
  <c r="O149" i="1" s="1"/>
  <c r="N148" i="1"/>
  <c r="P148" i="1" s="1"/>
  <c r="N147" i="1"/>
  <c r="N146" i="1"/>
  <c r="P146" i="1" s="1"/>
  <c r="N145" i="1"/>
  <c r="P145" i="1" s="1"/>
  <c r="N144" i="1"/>
  <c r="P144" i="1" s="1"/>
  <c r="N143" i="1"/>
  <c r="O143" i="1" s="1"/>
  <c r="N142" i="1"/>
  <c r="P142" i="1" s="1"/>
  <c r="N141" i="1"/>
  <c r="O141" i="1" s="1"/>
  <c r="N140" i="1"/>
  <c r="P140" i="1" s="1"/>
  <c r="N139" i="1"/>
  <c r="P139" i="1" s="1"/>
  <c r="N138" i="1"/>
  <c r="N137" i="1"/>
  <c r="P137" i="1" s="1"/>
  <c r="N136" i="1"/>
  <c r="O136" i="1" s="1"/>
  <c r="N135" i="1"/>
  <c r="P135" i="1" s="1"/>
  <c r="N134" i="1"/>
  <c r="O134" i="1" s="1"/>
  <c r="N133" i="1"/>
  <c r="P133" i="1" s="1"/>
  <c r="N132" i="1"/>
  <c r="O132" i="1" s="1"/>
  <c r="N131" i="1"/>
  <c r="O131" i="1" s="1"/>
  <c r="N130" i="1"/>
  <c r="P130" i="1" s="1"/>
  <c r="N129" i="1"/>
  <c r="P129" i="1" s="1"/>
  <c r="N128" i="1"/>
  <c r="P128" i="1" s="1"/>
  <c r="N127" i="1"/>
  <c r="O127" i="1" s="1"/>
  <c r="N126" i="1"/>
  <c r="N125" i="1"/>
  <c r="P125" i="1" s="1"/>
  <c r="N124" i="1"/>
  <c r="P124" i="1" s="1"/>
  <c r="N123" i="1"/>
  <c r="O123" i="1" s="1"/>
  <c r="N122" i="1"/>
  <c r="P122" i="1" s="1"/>
  <c r="N121" i="1"/>
  <c r="P121" i="1" s="1"/>
  <c r="N120" i="1"/>
  <c r="P120" i="1" s="1"/>
  <c r="N119" i="1"/>
  <c r="O119" i="1" s="1"/>
  <c r="N118" i="1"/>
  <c r="P118" i="1" s="1"/>
  <c r="N117" i="1"/>
  <c r="P117" i="1" s="1"/>
  <c r="N116" i="1"/>
  <c r="O116" i="1" s="1"/>
  <c r="N115" i="1"/>
  <c r="O115" i="1" s="1"/>
  <c r="N114" i="1"/>
  <c r="P114" i="1" s="1"/>
  <c r="N113" i="1"/>
  <c r="P113" i="1" s="1"/>
  <c r="N112" i="1"/>
  <c r="P112" i="1" s="1"/>
  <c r="N111" i="1"/>
  <c r="O111" i="1" s="1"/>
  <c r="N110" i="1"/>
  <c r="O110" i="1" s="1"/>
  <c r="N109" i="1"/>
  <c r="O109" i="1" s="1"/>
  <c r="N108" i="1"/>
  <c r="P108" i="1" s="1"/>
  <c r="N107" i="1"/>
  <c r="O107" i="1" s="1"/>
  <c r="N106" i="1"/>
  <c r="P106" i="1" s="1"/>
  <c r="N105" i="1"/>
  <c r="O105" i="1" s="1"/>
  <c r="N104" i="1"/>
  <c r="P104" i="1" s="1"/>
  <c r="N103" i="1"/>
  <c r="P103" i="1" s="1"/>
  <c r="N102" i="1"/>
  <c r="P102" i="1" s="1"/>
  <c r="N101" i="1"/>
  <c r="O101" i="1" s="1"/>
  <c r="N100" i="1"/>
  <c r="O100" i="1" s="1"/>
  <c r="N99" i="1"/>
  <c r="P99" i="1" s="1"/>
  <c r="N98" i="1"/>
  <c r="P98" i="1" s="1"/>
  <c r="N97" i="1"/>
  <c r="P97" i="1" s="1"/>
  <c r="N96" i="1"/>
  <c r="O96" i="1" s="1"/>
  <c r="N95" i="1"/>
  <c r="O95" i="1" s="1"/>
  <c r="N94" i="1"/>
  <c r="P94" i="1" s="1"/>
  <c r="N93" i="1"/>
  <c r="O93" i="1" s="1"/>
  <c r="N92" i="1"/>
  <c r="O92" i="1" s="1"/>
  <c r="N91" i="1"/>
  <c r="P91" i="1" s="1"/>
  <c r="N90" i="1"/>
  <c r="P90" i="1" s="1"/>
  <c r="N89" i="1"/>
  <c r="P89" i="1" s="1"/>
  <c r="N88" i="1"/>
  <c r="P88" i="1" s="1"/>
  <c r="N87" i="1"/>
  <c r="O87" i="1" s="1"/>
  <c r="N86" i="1"/>
  <c r="P86" i="1" s="1"/>
  <c r="N85" i="1"/>
  <c r="P85" i="1" s="1"/>
  <c r="N84" i="1"/>
  <c r="P84" i="1" s="1"/>
  <c r="N83" i="1"/>
  <c r="O83" i="1" s="1"/>
  <c r="N82" i="1"/>
  <c r="P82" i="1" s="1"/>
  <c r="N81" i="1"/>
  <c r="P81" i="1" s="1"/>
  <c r="N80" i="1"/>
  <c r="O80" i="1" s="1"/>
  <c r="N79" i="1"/>
  <c r="P79" i="1" s="1"/>
  <c r="N78" i="1"/>
  <c r="P78" i="1" s="1"/>
  <c r="N77" i="1"/>
  <c r="P77" i="1" s="1"/>
  <c r="N76" i="1"/>
  <c r="P76" i="1" s="1"/>
  <c r="N75" i="1"/>
  <c r="O75" i="1" s="1"/>
  <c r="N74" i="1"/>
  <c r="O74" i="1" s="1"/>
  <c r="N73" i="1"/>
  <c r="O73" i="1" s="1"/>
  <c r="N72" i="1"/>
  <c r="P72" i="1" s="1"/>
  <c r="N71" i="1"/>
  <c r="O71" i="1" s="1"/>
  <c r="N70" i="1"/>
  <c r="O70" i="1" s="1"/>
  <c r="N69" i="1"/>
  <c r="O69" i="1" s="1"/>
  <c r="N68" i="1"/>
  <c r="P68" i="1" s="1"/>
  <c r="N67" i="1"/>
  <c r="P67" i="1" s="1"/>
  <c r="N66" i="1"/>
  <c r="P66" i="1" s="1"/>
  <c r="N65" i="1"/>
  <c r="O65" i="1" s="1"/>
  <c r="N64" i="1"/>
  <c r="P64" i="1" s="1"/>
  <c r="N63" i="1"/>
  <c r="P63" i="1" s="1"/>
  <c r="N62" i="1"/>
  <c r="P62" i="1" s="1"/>
  <c r="N61" i="1"/>
  <c r="P61" i="1" s="1"/>
  <c r="N60" i="1"/>
  <c r="O60" i="1" s="1"/>
  <c r="N59" i="1"/>
  <c r="O59" i="1" s="1"/>
  <c r="N58" i="1"/>
  <c r="O58" i="1" s="1"/>
  <c r="N57" i="1"/>
  <c r="P57" i="1" s="1"/>
  <c r="N56" i="1"/>
  <c r="P56" i="1" s="1"/>
  <c r="N55" i="1"/>
  <c r="O55" i="1" s="1"/>
  <c r="N54" i="1"/>
  <c r="P54" i="1" s="1"/>
  <c r="N53" i="1"/>
  <c r="O53" i="1" s="1"/>
  <c r="N52" i="1"/>
  <c r="P52" i="1" s="1"/>
  <c r="N51" i="1"/>
  <c r="P51" i="1" s="1"/>
  <c r="N50" i="1"/>
  <c r="P50" i="1" s="1"/>
  <c r="N49" i="1"/>
  <c r="P49" i="1" s="1"/>
  <c r="N48" i="1"/>
  <c r="P48" i="1" s="1"/>
  <c r="N47" i="1"/>
  <c r="O47" i="1" s="1"/>
  <c r="N46" i="1"/>
  <c r="P46" i="1" s="1"/>
  <c r="N45" i="1"/>
  <c r="P45" i="1" s="1"/>
  <c r="N44" i="1"/>
  <c r="P44" i="1" s="1"/>
  <c r="N43" i="1"/>
  <c r="O43" i="1" s="1"/>
  <c r="N42" i="1"/>
  <c r="P42" i="1" s="1"/>
  <c r="N41" i="1"/>
  <c r="O41" i="1" s="1"/>
  <c r="N40" i="1"/>
  <c r="P40" i="1" s="1"/>
  <c r="N39" i="1"/>
  <c r="P39" i="1" s="1"/>
  <c r="N38" i="1"/>
  <c r="P38" i="1" s="1"/>
  <c r="N37" i="1"/>
  <c r="P37" i="1" s="1"/>
  <c r="N36" i="1"/>
  <c r="P36" i="1" s="1"/>
  <c r="N35" i="1"/>
  <c r="O35" i="1" s="1"/>
  <c r="N34" i="1"/>
  <c r="O34" i="1" s="1"/>
  <c r="N33" i="1"/>
  <c r="P33" i="1" s="1"/>
  <c r="N32" i="1"/>
  <c r="P32" i="1" s="1"/>
  <c r="N31" i="1"/>
  <c r="O31" i="1" s="1"/>
  <c r="N30" i="1"/>
  <c r="P30" i="1" s="1"/>
  <c r="N29" i="1"/>
  <c r="O29" i="1" s="1"/>
  <c r="N28" i="1"/>
  <c r="P28" i="1" s="1"/>
  <c r="N27" i="1"/>
  <c r="P27" i="1" s="1"/>
  <c r="N26" i="1"/>
  <c r="P26" i="1" s="1"/>
  <c r="N25" i="1"/>
  <c r="P25" i="1" s="1"/>
  <c r="N24" i="1"/>
  <c r="P24" i="1" s="1"/>
  <c r="N23" i="1"/>
  <c r="O23" i="1" s="1"/>
  <c r="N22" i="1"/>
  <c r="O22" i="1" s="1"/>
  <c r="N21" i="1"/>
  <c r="P21" i="1" s="1"/>
  <c r="N20" i="1"/>
  <c r="P20" i="1" s="1"/>
  <c r="N19" i="1"/>
  <c r="O19" i="1" s="1"/>
  <c r="N18" i="1"/>
  <c r="P18" i="1" s="1"/>
  <c r="N17" i="1"/>
  <c r="O17" i="1" s="1"/>
  <c r="N16" i="1"/>
  <c r="P16" i="1" s="1"/>
  <c r="N15" i="1"/>
  <c r="P15" i="1" s="1"/>
  <c r="N14" i="1"/>
  <c r="P14" i="1" s="1"/>
  <c r="N13" i="1"/>
  <c r="P13" i="1" s="1"/>
  <c r="N12" i="1"/>
  <c r="P12" i="1" s="1"/>
  <c r="N11" i="1"/>
  <c r="O11" i="1" s="1"/>
  <c r="N10" i="1"/>
  <c r="P10" i="1" s="1"/>
  <c r="N9" i="1"/>
  <c r="P9" i="1" s="1"/>
  <c r="N8" i="1"/>
  <c r="P8" i="1" s="1"/>
  <c r="N7" i="1"/>
  <c r="O7" i="1" s="1"/>
  <c r="N6" i="1"/>
  <c r="P6" i="1" s="1"/>
  <c r="N5" i="1"/>
  <c r="O5" i="1" s="1"/>
  <c r="N4" i="1"/>
  <c r="P4" i="1" s="1"/>
  <c r="N3" i="1"/>
  <c r="P3" i="1" s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6" i="1"/>
  <c r="E157" i="1"/>
  <c r="E158" i="1"/>
  <c r="E159" i="1"/>
  <c r="E160" i="1"/>
  <c r="E161" i="1"/>
  <c r="E162" i="1"/>
  <c r="E163" i="1"/>
  <c r="E164" i="1"/>
  <c r="E165" i="1"/>
  <c r="E166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70" i="1"/>
  <c r="E471" i="1"/>
  <c r="E472" i="1"/>
  <c r="E473" i="1"/>
  <c r="E474" i="1"/>
  <c r="E475" i="1"/>
  <c r="E476" i="1"/>
  <c r="E477" i="1"/>
  <c r="E478" i="1"/>
  <c r="E479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P14" i="2"/>
  <c r="O14" i="2"/>
  <c r="U14" i="2" s="1"/>
  <c r="N14" i="2"/>
  <c r="P13" i="2"/>
  <c r="O13" i="2"/>
  <c r="N13" i="2"/>
  <c r="P12" i="2"/>
  <c r="O12" i="2"/>
  <c r="N12" i="2"/>
  <c r="P11" i="2"/>
  <c r="O11" i="2"/>
  <c r="N11" i="2"/>
  <c r="P10" i="2"/>
  <c r="O10" i="2"/>
  <c r="N10" i="2"/>
  <c r="P9" i="2"/>
  <c r="O9" i="2"/>
  <c r="N9" i="2"/>
  <c r="P8" i="2"/>
  <c r="O8" i="2"/>
  <c r="N8" i="2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33" i="1"/>
  <c r="B134" i="1"/>
  <c r="B595" i="1"/>
  <c r="B791" i="1"/>
  <c r="E2" i="1"/>
  <c r="N2" i="1"/>
  <c r="P2" i="1" s="1"/>
  <c r="V15" i="2" l="1"/>
  <c r="S15" i="2"/>
  <c r="D18" i="10"/>
  <c r="D19" i="10" s="1"/>
  <c r="R15" i="2"/>
  <c r="E18" i="10"/>
  <c r="E19" i="10" s="1"/>
  <c r="T15" i="2"/>
  <c r="C18" i="10"/>
  <c r="C19" i="10" s="1"/>
  <c r="S14" i="2"/>
  <c r="V14" i="2"/>
  <c r="AA479" i="7"/>
  <c r="AA202" i="7"/>
  <c r="R14" i="2"/>
  <c r="O1386" i="1"/>
  <c r="Q1386" i="1" s="1"/>
  <c r="R1386" i="1" s="1"/>
  <c r="P1500" i="1"/>
  <c r="Q1500" i="1" s="1"/>
  <c r="R1500" i="1" s="1"/>
  <c r="P747" i="1"/>
  <c r="Q747" i="1" s="1"/>
  <c r="R747" i="1" s="1"/>
  <c r="O1029" i="1"/>
  <c r="Q1029" i="1" s="1"/>
  <c r="R1029" i="1" s="1"/>
  <c r="P335" i="1"/>
  <c r="Q335" i="1" s="1"/>
  <c r="R335" i="1" s="1"/>
  <c r="O647" i="1"/>
  <c r="P53" i="1"/>
  <c r="P7" i="1"/>
  <c r="Q7" i="1" s="1"/>
  <c r="R7" i="1" s="1"/>
  <c r="O185" i="1"/>
  <c r="Q185" i="1" s="1"/>
  <c r="R185" i="1" s="1"/>
  <c r="P842" i="1"/>
  <c r="Q842" i="1" s="1"/>
  <c r="R842" i="1" s="1"/>
  <c r="P1095" i="1"/>
  <c r="Q1095" i="1" s="1"/>
  <c r="R1095" i="1" s="1"/>
  <c r="O1178" i="1"/>
  <c r="Q1178" i="1" s="1"/>
  <c r="R1178" i="1" s="1"/>
  <c r="P981" i="1"/>
  <c r="Q981" i="1" s="1"/>
  <c r="R981" i="1" s="1"/>
  <c r="O666" i="1"/>
  <c r="Q666" i="1" s="1"/>
  <c r="R666" i="1" s="1"/>
  <c r="P1317" i="1"/>
  <c r="Q1317" i="1" s="1"/>
  <c r="R1317" i="1" s="1"/>
  <c r="P372" i="1"/>
  <c r="Q372" i="1" s="1"/>
  <c r="R372" i="1" s="1"/>
  <c r="P634" i="1"/>
  <c r="Q634" i="1" s="1"/>
  <c r="R634" i="1" s="1"/>
  <c r="O1485" i="1"/>
  <c r="Q1485" i="1" s="1"/>
  <c r="R1485" i="1" s="1"/>
  <c r="O222" i="1"/>
  <c r="Q222" i="1" s="1"/>
  <c r="R222" i="1" s="1"/>
  <c r="O519" i="1"/>
  <c r="Q519" i="1" s="1"/>
  <c r="R519" i="1" s="1"/>
  <c r="O1203" i="1"/>
  <c r="Q1203" i="1" s="1"/>
  <c r="R1203" i="1" s="1"/>
  <c r="P22" i="1"/>
  <c r="Q22" i="1" s="1"/>
  <c r="R22" i="1" s="1"/>
  <c r="P731" i="1"/>
  <c r="Q731" i="1" s="1"/>
  <c r="R731" i="1" s="1"/>
  <c r="P341" i="1"/>
  <c r="Q341" i="1" s="1"/>
  <c r="R341" i="1" s="1"/>
  <c r="O469" i="1"/>
  <c r="Q469" i="1" s="1"/>
  <c r="R469" i="1" s="1"/>
  <c r="P687" i="1"/>
  <c r="Q687" i="1" s="1"/>
  <c r="R687" i="1" s="1"/>
  <c r="O710" i="1"/>
  <c r="Q710" i="1" s="1"/>
  <c r="R710" i="1" s="1"/>
  <c r="O965" i="1"/>
  <c r="Q965" i="1" s="1"/>
  <c r="R965" i="1" s="1"/>
  <c r="P1254" i="1"/>
  <c r="Q1254" i="1" s="1"/>
  <c r="R1254" i="1" s="1"/>
  <c r="O1265" i="1"/>
  <c r="Q1265" i="1" s="1"/>
  <c r="R1265" i="1" s="1"/>
  <c r="P1320" i="1"/>
  <c r="Q1320" i="1" s="1"/>
  <c r="R1320" i="1" s="1"/>
  <c r="P1461" i="1"/>
  <c r="Q1461" i="1" s="1"/>
  <c r="R1461" i="1" s="1"/>
  <c r="O1472" i="1"/>
  <c r="Q1472" i="1" s="1"/>
  <c r="R1472" i="1" s="1"/>
  <c r="O803" i="1"/>
  <c r="Q803" i="1" s="1"/>
  <c r="R803" i="1" s="1"/>
  <c r="P826" i="1"/>
  <c r="Q826" i="1" s="1"/>
  <c r="R826" i="1" s="1"/>
  <c r="O1023" i="1"/>
  <c r="Q1023" i="1" s="1"/>
  <c r="R1023" i="1" s="1"/>
  <c r="P1045" i="1"/>
  <c r="Q1045" i="1" s="1"/>
  <c r="R1045" i="1" s="1"/>
  <c r="P378" i="1"/>
  <c r="Q378" i="1" s="1"/>
  <c r="R378" i="1" s="1"/>
  <c r="O437" i="1"/>
  <c r="Q437" i="1" s="1"/>
  <c r="R437" i="1" s="1"/>
  <c r="P494" i="1"/>
  <c r="Q494" i="1" s="1"/>
  <c r="R494" i="1" s="1"/>
  <c r="P473" i="1"/>
  <c r="Q473" i="1" s="1"/>
  <c r="R473" i="1" s="1"/>
  <c r="P1248" i="1"/>
  <c r="Q1248" i="1" s="1"/>
  <c r="R1248" i="1" s="1"/>
  <c r="O256" i="1"/>
  <c r="Q256" i="1" s="1"/>
  <c r="R256" i="1" s="1"/>
  <c r="O267" i="1"/>
  <c r="Q267" i="1" s="1"/>
  <c r="R267" i="1" s="1"/>
  <c r="P337" i="1"/>
  <c r="Q337" i="1" s="1"/>
  <c r="R337" i="1" s="1"/>
  <c r="O497" i="1"/>
  <c r="Q497" i="1" s="1"/>
  <c r="R497" i="1" s="1"/>
  <c r="P961" i="1"/>
  <c r="Q961" i="1" s="1"/>
  <c r="R961" i="1" s="1"/>
  <c r="O1338" i="1"/>
  <c r="Q1338" i="1" s="1"/>
  <c r="R1338" i="1" s="1"/>
  <c r="O673" i="1"/>
  <c r="Q673" i="1" s="1"/>
  <c r="R673" i="1" s="1"/>
  <c r="P1273" i="1"/>
  <c r="Q1273" i="1" s="1"/>
  <c r="R1273" i="1" s="1"/>
  <c r="O1308" i="1"/>
  <c r="Q1308" i="1" s="1"/>
  <c r="R1308" i="1" s="1"/>
  <c r="O82" i="1"/>
  <c r="Q82" i="1" s="1"/>
  <c r="R82" i="1" s="1"/>
  <c r="O941" i="1"/>
  <c r="Q941" i="1" s="1"/>
  <c r="R941" i="1" s="1"/>
  <c r="P1218" i="1"/>
  <c r="Q1218" i="1" s="1"/>
  <c r="R1218" i="1" s="1"/>
  <c r="P111" i="1"/>
  <c r="Q111" i="1" s="1"/>
  <c r="R111" i="1" s="1"/>
  <c r="O122" i="1"/>
  <c r="Q122" i="1" s="1"/>
  <c r="R122" i="1" s="1"/>
  <c r="O541" i="1"/>
  <c r="Q541" i="1" s="1"/>
  <c r="R541" i="1" s="1"/>
  <c r="P574" i="1"/>
  <c r="Q574" i="1" s="1"/>
  <c r="R574" i="1" s="1"/>
  <c r="P925" i="1"/>
  <c r="Q925" i="1" s="1"/>
  <c r="R925" i="1" s="1"/>
  <c r="O935" i="1"/>
  <c r="Q935" i="1" s="1"/>
  <c r="R935" i="1" s="1"/>
  <c r="O1043" i="1"/>
  <c r="Q1043" i="1" s="1"/>
  <c r="R1043" i="1" s="1"/>
  <c r="P1100" i="1"/>
  <c r="Q1100" i="1" s="1"/>
  <c r="R1100" i="1" s="1"/>
  <c r="O1193" i="1"/>
  <c r="Q1193" i="1" s="1"/>
  <c r="R1193" i="1" s="1"/>
  <c r="O1213" i="1"/>
  <c r="Q1213" i="1" s="1"/>
  <c r="R1213" i="1" s="1"/>
  <c r="O354" i="1"/>
  <c r="Q354" i="1" s="1"/>
  <c r="R354" i="1" s="1"/>
  <c r="O384" i="1"/>
  <c r="Q384" i="1" s="1"/>
  <c r="R384" i="1" s="1"/>
  <c r="P653" i="1"/>
  <c r="Q653" i="1" s="1"/>
  <c r="R653" i="1" s="1"/>
  <c r="P1256" i="1"/>
  <c r="Q1256" i="1" s="1"/>
  <c r="R1256" i="1" s="1"/>
  <c r="P1329" i="1"/>
  <c r="Q1329" i="1" s="1"/>
  <c r="R1329" i="1" s="1"/>
  <c r="P158" i="1"/>
  <c r="Q158" i="1" s="1"/>
  <c r="R158" i="1" s="1"/>
  <c r="O926" i="1"/>
  <c r="Q926" i="1" s="1"/>
  <c r="R926" i="1" s="1"/>
  <c r="P1125" i="1"/>
  <c r="Q1125" i="1" s="1"/>
  <c r="R1125" i="1" s="1"/>
  <c r="O1214" i="1"/>
  <c r="Q1214" i="1" s="1"/>
  <c r="R1214" i="1" s="1"/>
  <c r="P170" i="1"/>
  <c r="Q170" i="1" s="1"/>
  <c r="R170" i="1" s="1"/>
  <c r="P179" i="1"/>
  <c r="Q179" i="1" s="1"/>
  <c r="R179" i="1" s="1"/>
  <c r="O279" i="1"/>
  <c r="Q279" i="1" s="1"/>
  <c r="R279" i="1" s="1"/>
  <c r="P766" i="1"/>
  <c r="Q766" i="1" s="1"/>
  <c r="R766" i="1" s="1"/>
  <c r="O858" i="1"/>
  <c r="Q858" i="1" s="1"/>
  <c r="R858" i="1" s="1"/>
  <c r="P980" i="1"/>
  <c r="Q980" i="1" s="1"/>
  <c r="R980" i="1" s="1"/>
  <c r="P1388" i="1"/>
  <c r="Q1388" i="1" s="1"/>
  <c r="R1388" i="1" s="1"/>
  <c r="O1398" i="1"/>
  <c r="Q1398" i="1" s="1"/>
  <c r="R1398" i="1" s="1"/>
  <c r="P58" i="1"/>
  <c r="Q58" i="1" s="1"/>
  <c r="R58" i="1" s="1"/>
  <c r="P160" i="1"/>
  <c r="Q160" i="1" s="1"/>
  <c r="R160" i="1" s="1"/>
  <c r="P270" i="1"/>
  <c r="Q270" i="1" s="1"/>
  <c r="R270" i="1" s="1"/>
  <c r="P939" i="1"/>
  <c r="Q939" i="1" s="1"/>
  <c r="R939" i="1" s="1"/>
  <c r="P1207" i="1"/>
  <c r="Q1207" i="1" s="1"/>
  <c r="R1207" i="1" s="1"/>
  <c r="P1216" i="1"/>
  <c r="Q1216" i="1" s="1"/>
  <c r="R1216" i="1" s="1"/>
  <c r="P1293" i="1"/>
  <c r="Q1293" i="1" s="1"/>
  <c r="R1293" i="1" s="1"/>
  <c r="P1409" i="1"/>
  <c r="Q1409" i="1" s="1"/>
  <c r="R1409" i="1" s="1"/>
  <c r="O172" i="1"/>
  <c r="Q172" i="1" s="1"/>
  <c r="R172" i="1" s="1"/>
  <c r="P281" i="1"/>
  <c r="Q281" i="1" s="1"/>
  <c r="R281" i="1" s="1"/>
  <c r="P349" i="1"/>
  <c r="Q349" i="1" s="1"/>
  <c r="R349" i="1" s="1"/>
  <c r="O413" i="1"/>
  <c r="Q413" i="1" s="1"/>
  <c r="R413" i="1" s="1"/>
  <c r="P558" i="1"/>
  <c r="Q558" i="1" s="1"/>
  <c r="R558" i="1" s="1"/>
  <c r="P616" i="1"/>
  <c r="Q616" i="1" s="1"/>
  <c r="R616" i="1" s="1"/>
  <c r="O1294" i="1"/>
  <c r="Q1294" i="1" s="1"/>
  <c r="R1294" i="1" s="1"/>
  <c r="P1369" i="1"/>
  <c r="Q1369" i="1" s="1"/>
  <c r="R1369" i="1" s="1"/>
  <c r="P1422" i="1"/>
  <c r="Q1422" i="1" s="1"/>
  <c r="R1422" i="1" s="1"/>
  <c r="O253" i="1"/>
  <c r="Q253" i="1" s="1"/>
  <c r="R253" i="1" s="1"/>
  <c r="O273" i="1"/>
  <c r="Q273" i="1" s="1"/>
  <c r="R273" i="1" s="1"/>
  <c r="O361" i="1"/>
  <c r="Q361" i="1" s="1"/>
  <c r="R361" i="1" s="1"/>
  <c r="O449" i="1"/>
  <c r="Q449" i="1" s="1"/>
  <c r="R449" i="1" s="1"/>
  <c r="O482" i="1"/>
  <c r="P629" i="1"/>
  <c r="Q629" i="1" s="1"/>
  <c r="R629" i="1" s="1"/>
  <c r="O1392" i="1"/>
  <c r="Q1392" i="1" s="1"/>
  <c r="R1392" i="1" s="1"/>
  <c r="P1296" i="1"/>
  <c r="Q1296" i="1" s="1"/>
  <c r="R1296" i="1" s="1"/>
  <c r="O64" i="1"/>
  <c r="Q64" i="1" s="1"/>
  <c r="R64" i="1" s="1"/>
  <c r="P74" i="1"/>
  <c r="Q74" i="1" s="1"/>
  <c r="R74" i="1" s="1"/>
  <c r="P196" i="1"/>
  <c r="Q196" i="1" s="1"/>
  <c r="R196" i="1" s="1"/>
  <c r="P227" i="1"/>
  <c r="Q227" i="1" s="1"/>
  <c r="R227" i="1" s="1"/>
  <c r="P345" i="1"/>
  <c r="Q345" i="1" s="1"/>
  <c r="R345" i="1" s="1"/>
  <c r="O362" i="1"/>
  <c r="Q362" i="1" s="1"/>
  <c r="R362" i="1" s="1"/>
  <c r="P465" i="1"/>
  <c r="Q465" i="1" s="1"/>
  <c r="R465" i="1" s="1"/>
  <c r="O493" i="1"/>
  <c r="Q493" i="1" s="1"/>
  <c r="R493" i="1" s="1"/>
  <c r="O521" i="1"/>
  <c r="Q521" i="1" s="1"/>
  <c r="R521" i="1" s="1"/>
  <c r="P597" i="1"/>
  <c r="Q597" i="1" s="1"/>
  <c r="R597" i="1" s="1"/>
  <c r="O725" i="1"/>
  <c r="Q725" i="1" s="1"/>
  <c r="R725" i="1" s="1"/>
  <c r="O813" i="1"/>
  <c r="Q813" i="1" s="1"/>
  <c r="R813" i="1" s="1"/>
  <c r="O963" i="1"/>
  <c r="Q963" i="1" s="1"/>
  <c r="R963" i="1" s="1"/>
  <c r="O1122" i="1"/>
  <c r="Q1122" i="1" s="1"/>
  <c r="R1122" i="1" s="1"/>
  <c r="P1194" i="1"/>
  <c r="Q1194" i="1" s="1"/>
  <c r="R1194" i="1" s="1"/>
  <c r="O1211" i="1"/>
  <c r="Q1211" i="1" s="1"/>
  <c r="R1211" i="1" s="1"/>
  <c r="O1229" i="1"/>
  <c r="Q1229" i="1" s="1"/>
  <c r="R1229" i="1" s="1"/>
  <c r="O1337" i="1"/>
  <c r="Q1337" i="1" s="1"/>
  <c r="R1337" i="1" s="1"/>
  <c r="O1367" i="1"/>
  <c r="Q1367" i="1" s="1"/>
  <c r="R1367" i="1" s="1"/>
  <c r="O1376" i="1"/>
  <c r="Q1376" i="1" s="1"/>
  <c r="R1376" i="1" s="1"/>
  <c r="O219" i="1"/>
  <c r="Q219" i="1" s="1"/>
  <c r="R219" i="1" s="1"/>
  <c r="O238" i="1"/>
  <c r="Q238" i="1" s="1"/>
  <c r="R238" i="1" s="1"/>
  <c r="O259" i="1"/>
  <c r="Q259" i="1" s="1"/>
  <c r="R259" i="1" s="1"/>
  <c r="P288" i="1"/>
  <c r="Q288" i="1" s="1"/>
  <c r="R288" i="1" s="1"/>
  <c r="O299" i="1"/>
  <c r="Q299" i="1" s="1"/>
  <c r="R299" i="1" s="1"/>
  <c r="O338" i="1"/>
  <c r="Q338" i="1" s="1"/>
  <c r="R338" i="1" s="1"/>
  <c r="P565" i="1"/>
  <c r="Q565" i="1" s="1"/>
  <c r="R565" i="1" s="1"/>
  <c r="O641" i="1"/>
  <c r="Q641" i="1" s="1"/>
  <c r="R641" i="1" s="1"/>
  <c r="P878" i="1"/>
  <c r="Q878" i="1" s="1"/>
  <c r="R878" i="1" s="1"/>
  <c r="O1006" i="1"/>
  <c r="O1037" i="1"/>
  <c r="Q1037" i="1" s="1"/>
  <c r="R1037" i="1" s="1"/>
  <c r="O1165" i="1"/>
  <c r="Q1165" i="1" s="1"/>
  <c r="R1165" i="1" s="1"/>
  <c r="O1250" i="1"/>
  <c r="Q1250" i="1" s="1"/>
  <c r="R1250" i="1" s="1"/>
  <c r="O1309" i="1"/>
  <c r="Q1309" i="1" s="1"/>
  <c r="R1309" i="1" s="1"/>
  <c r="P1328" i="1"/>
  <c r="Q1328" i="1" s="1"/>
  <c r="R1328" i="1" s="1"/>
  <c r="P1404" i="1"/>
  <c r="Q1404" i="1" s="1"/>
  <c r="R1404" i="1" s="1"/>
  <c r="O1490" i="1"/>
  <c r="Q1490" i="1" s="1"/>
  <c r="R1490" i="1" s="1"/>
  <c r="P34" i="1"/>
  <c r="Q34" i="1" s="1"/>
  <c r="R34" i="1" s="1"/>
  <c r="P109" i="1"/>
  <c r="Q109" i="1" s="1"/>
  <c r="R109" i="1" s="1"/>
  <c r="P319" i="1"/>
  <c r="Q319" i="1" s="1"/>
  <c r="R319" i="1" s="1"/>
  <c r="P355" i="1"/>
  <c r="Q355" i="1" s="1"/>
  <c r="R355" i="1" s="1"/>
  <c r="P484" i="1"/>
  <c r="Q484" i="1" s="1"/>
  <c r="R484" i="1" s="1"/>
  <c r="O513" i="1"/>
  <c r="Q513" i="1" s="1"/>
  <c r="R513" i="1" s="1"/>
  <c r="P759" i="1"/>
  <c r="Q759" i="1" s="1"/>
  <c r="R759" i="1" s="1"/>
  <c r="O824" i="1"/>
  <c r="Q824" i="1" s="1"/>
  <c r="R824" i="1" s="1"/>
  <c r="O1133" i="1"/>
  <c r="Q1133" i="1" s="1"/>
  <c r="R1133" i="1" s="1"/>
  <c r="P1205" i="1"/>
  <c r="Q1205" i="1" s="1"/>
  <c r="R1205" i="1" s="1"/>
  <c r="P1220" i="1"/>
  <c r="Q1220" i="1" s="1"/>
  <c r="R1220" i="1" s="1"/>
  <c r="P1230" i="1"/>
  <c r="Q1230" i="1" s="1"/>
  <c r="R1230" i="1" s="1"/>
  <c r="P1241" i="1"/>
  <c r="Q1241" i="1" s="1"/>
  <c r="R1241" i="1" s="1"/>
  <c r="P1301" i="1"/>
  <c r="Q1301" i="1" s="1"/>
  <c r="R1301" i="1" s="1"/>
  <c r="O1521" i="1"/>
  <c r="Q1521" i="1" s="1"/>
  <c r="R1521" i="1" s="1"/>
  <c r="O26" i="1"/>
  <c r="Q26" i="1" s="1"/>
  <c r="R26" i="1" s="1"/>
  <c r="P141" i="1"/>
  <c r="Q141" i="1" s="1"/>
  <c r="R141" i="1" s="1"/>
  <c r="P161" i="1"/>
  <c r="Q161" i="1" s="1"/>
  <c r="R161" i="1" s="1"/>
  <c r="P211" i="1"/>
  <c r="Q211" i="1" s="1"/>
  <c r="R211" i="1" s="1"/>
  <c r="O300" i="1"/>
  <c r="P364" i="1"/>
  <c r="Q364" i="1" s="1"/>
  <c r="R364" i="1" s="1"/>
  <c r="P382" i="1"/>
  <c r="Q382" i="1" s="1"/>
  <c r="R382" i="1" s="1"/>
  <c r="O391" i="1"/>
  <c r="Q391" i="1" s="1"/>
  <c r="R391" i="1" s="1"/>
  <c r="O477" i="1"/>
  <c r="Q477" i="1" s="1"/>
  <c r="R477" i="1" s="1"/>
  <c r="P504" i="1"/>
  <c r="Q504" i="1" s="1"/>
  <c r="R504" i="1" s="1"/>
  <c r="O986" i="1"/>
  <c r="Q986" i="1" s="1"/>
  <c r="R986" i="1" s="1"/>
  <c r="P1039" i="1"/>
  <c r="Q1039" i="1" s="1"/>
  <c r="R1039" i="1" s="1"/>
  <c r="P1146" i="1"/>
  <c r="Q1146" i="1" s="1"/>
  <c r="R1146" i="1" s="1"/>
  <c r="O1157" i="1"/>
  <c r="P1252" i="1"/>
  <c r="Q1252" i="1" s="1"/>
  <c r="R1252" i="1" s="1"/>
  <c r="P1512" i="1"/>
  <c r="Q1512" i="1" s="1"/>
  <c r="R1512" i="1" s="1"/>
  <c r="O1522" i="1"/>
  <c r="Q1522" i="1" s="1"/>
  <c r="R1522" i="1" s="1"/>
  <c r="P19" i="1"/>
  <c r="Q19" i="1" s="1"/>
  <c r="R19" i="1" s="1"/>
  <c r="O312" i="1"/>
  <c r="Q312" i="1" s="1"/>
  <c r="R312" i="1" s="1"/>
  <c r="P580" i="1"/>
  <c r="Q580" i="1" s="1"/>
  <c r="R580" i="1" s="1"/>
  <c r="O797" i="1"/>
  <c r="Q797" i="1" s="1"/>
  <c r="R797" i="1" s="1"/>
  <c r="P817" i="1"/>
  <c r="Q817" i="1" s="1"/>
  <c r="R817" i="1" s="1"/>
  <c r="O894" i="1"/>
  <c r="Q894" i="1" s="1"/>
  <c r="R894" i="1" s="1"/>
  <c r="P1352" i="1"/>
  <c r="Q1352" i="1" s="1"/>
  <c r="R1352" i="1" s="1"/>
  <c r="P1419" i="1"/>
  <c r="Q1419" i="1" s="1"/>
  <c r="R1419" i="1" s="1"/>
  <c r="P1494" i="1"/>
  <c r="Q1494" i="1" s="1"/>
  <c r="R1494" i="1" s="1"/>
  <c r="P1041" i="1"/>
  <c r="Q1041" i="1" s="1"/>
  <c r="R1041" i="1" s="1"/>
  <c r="P1107" i="1"/>
  <c r="Q1107" i="1" s="1"/>
  <c r="R1107" i="1" s="1"/>
  <c r="P1363" i="1"/>
  <c r="Q1363" i="1" s="1"/>
  <c r="R1363" i="1" s="1"/>
  <c r="P1372" i="1"/>
  <c r="Q1372" i="1" s="1"/>
  <c r="R1372" i="1" s="1"/>
  <c r="P1400" i="1"/>
  <c r="Q1400" i="1" s="1"/>
  <c r="R1400" i="1" s="1"/>
  <c r="P29" i="1"/>
  <c r="Q29" i="1" s="1"/>
  <c r="R29" i="1" s="1"/>
  <c r="P92" i="1"/>
  <c r="Q92" i="1" s="1"/>
  <c r="R92" i="1" s="1"/>
  <c r="P123" i="1"/>
  <c r="Q123" i="1" s="1"/>
  <c r="R123" i="1" s="1"/>
  <c r="O184" i="1"/>
  <c r="Q184" i="1" s="1"/>
  <c r="R184" i="1" s="1"/>
  <c r="O193" i="1"/>
  <c r="Q193" i="1" s="1"/>
  <c r="R193" i="1" s="1"/>
  <c r="P224" i="1"/>
  <c r="Q224" i="1" s="1"/>
  <c r="R224" i="1" s="1"/>
  <c r="O234" i="1"/>
  <c r="O265" i="1"/>
  <c r="Q265" i="1" s="1"/>
  <c r="R265" i="1" s="1"/>
  <c r="P367" i="1"/>
  <c r="P429" i="1"/>
  <c r="Q429" i="1" s="1"/>
  <c r="R429" i="1" s="1"/>
  <c r="O471" i="1"/>
  <c r="Q471" i="1" s="1"/>
  <c r="R471" i="1" s="1"/>
  <c r="P604" i="1"/>
  <c r="Q604" i="1" s="1"/>
  <c r="R604" i="1" s="1"/>
  <c r="P862" i="1"/>
  <c r="Q862" i="1" s="1"/>
  <c r="R862" i="1" s="1"/>
  <c r="O1180" i="1"/>
  <c r="Q1180" i="1" s="1"/>
  <c r="R1180" i="1" s="1"/>
  <c r="O1209" i="1"/>
  <c r="Q1209" i="1" s="1"/>
  <c r="R1209" i="1" s="1"/>
  <c r="O1486" i="1"/>
  <c r="Q1486" i="1" s="1"/>
  <c r="R1486" i="1" s="1"/>
  <c r="P1088" i="1"/>
  <c r="Q1088" i="1" s="1"/>
  <c r="R1088" i="1" s="1"/>
  <c r="P1120" i="1"/>
  <c r="Q1120" i="1" s="1"/>
  <c r="R1120" i="1" s="1"/>
  <c r="O1171" i="1"/>
  <c r="Q1171" i="1" s="1"/>
  <c r="R1171" i="1" s="1"/>
  <c r="O1354" i="1"/>
  <c r="Q1354" i="1" s="1"/>
  <c r="R1354" i="1" s="1"/>
  <c r="P1401" i="1"/>
  <c r="Q1401" i="1" s="1"/>
  <c r="R1401" i="1" s="1"/>
  <c r="P41" i="1"/>
  <c r="Q41" i="1" s="1"/>
  <c r="R41" i="1" s="1"/>
  <c r="P73" i="1"/>
  <c r="Q73" i="1" s="1"/>
  <c r="R73" i="1" s="1"/>
  <c r="P136" i="1"/>
  <c r="Q136" i="1" s="1"/>
  <c r="R136" i="1" s="1"/>
  <c r="P1497" i="1"/>
  <c r="Q1497" i="1" s="1"/>
  <c r="R1497" i="1" s="1"/>
  <c r="O12" i="1"/>
  <c r="Q12" i="1" s="1"/>
  <c r="R12" i="1" s="1"/>
  <c r="P35" i="1"/>
  <c r="Q35" i="1" s="1"/>
  <c r="R35" i="1" s="1"/>
  <c r="P75" i="1"/>
  <c r="Q75" i="1" s="1"/>
  <c r="R75" i="1" s="1"/>
  <c r="P134" i="1"/>
  <c r="Q134" i="1" s="1"/>
  <c r="R134" i="1" s="1"/>
  <c r="O142" i="1"/>
  <c r="Q142" i="1" s="1"/>
  <c r="R142" i="1" s="1"/>
  <c r="O151" i="1"/>
  <c r="Q151" i="1" s="1"/>
  <c r="R151" i="1" s="1"/>
  <c r="O202" i="1"/>
  <c r="Q202" i="1" s="1"/>
  <c r="R202" i="1" s="1"/>
  <c r="O243" i="1"/>
  <c r="Q243" i="1" s="1"/>
  <c r="R243" i="1" s="1"/>
  <c r="P251" i="1"/>
  <c r="Q251" i="1" s="1"/>
  <c r="R251" i="1" s="1"/>
  <c r="O277" i="1"/>
  <c r="Q277" i="1" s="1"/>
  <c r="R277" i="1" s="1"/>
  <c r="P293" i="1"/>
  <c r="Q293" i="1" s="1"/>
  <c r="R293" i="1" s="1"/>
  <c r="P308" i="1"/>
  <c r="Q308" i="1" s="1"/>
  <c r="R308" i="1" s="1"/>
  <c r="P332" i="1"/>
  <c r="Q332" i="1" s="1"/>
  <c r="R332" i="1" s="1"/>
  <c r="P359" i="1"/>
  <c r="Q359" i="1" s="1"/>
  <c r="R359" i="1" s="1"/>
  <c r="P458" i="1"/>
  <c r="Q458" i="1" s="1"/>
  <c r="R458" i="1" s="1"/>
  <c r="O529" i="1"/>
  <c r="Q529" i="1" s="1"/>
  <c r="R529" i="1" s="1"/>
  <c r="P538" i="1"/>
  <c r="Q538" i="1" s="1"/>
  <c r="R538" i="1" s="1"/>
  <c r="P544" i="1"/>
  <c r="Q544" i="1" s="1"/>
  <c r="R544" i="1" s="1"/>
  <c r="O659" i="1"/>
  <c r="Q659" i="1" s="1"/>
  <c r="R659" i="1" s="1"/>
  <c r="O702" i="1"/>
  <c r="Q702" i="1" s="1"/>
  <c r="R702" i="1" s="1"/>
  <c r="P777" i="1"/>
  <c r="O795" i="1"/>
  <c r="Q795" i="1" s="1"/>
  <c r="R795" i="1" s="1"/>
  <c r="O810" i="1"/>
  <c r="Q810" i="1" s="1"/>
  <c r="R810" i="1" s="1"/>
  <c r="O846" i="1"/>
  <c r="Q846" i="1" s="1"/>
  <c r="R846" i="1" s="1"/>
  <c r="O881" i="1"/>
  <c r="Q881" i="1" s="1"/>
  <c r="R881" i="1" s="1"/>
  <c r="O890" i="1"/>
  <c r="Q890" i="1" s="1"/>
  <c r="R890" i="1" s="1"/>
  <c r="O897" i="1"/>
  <c r="Q897" i="1" s="1"/>
  <c r="R897" i="1" s="1"/>
  <c r="P904" i="1"/>
  <c r="Q904" i="1" s="1"/>
  <c r="R904" i="1" s="1"/>
  <c r="O913" i="1"/>
  <c r="Q913" i="1" s="1"/>
  <c r="R913" i="1" s="1"/>
  <c r="O923" i="1"/>
  <c r="Q923" i="1" s="1"/>
  <c r="R923" i="1" s="1"/>
  <c r="O929" i="1"/>
  <c r="Q929" i="1" s="1"/>
  <c r="R929" i="1" s="1"/>
  <c r="O937" i="1"/>
  <c r="Q937" i="1" s="1"/>
  <c r="R937" i="1" s="1"/>
  <c r="O977" i="1"/>
  <c r="Q977" i="1" s="1"/>
  <c r="R977" i="1" s="1"/>
  <c r="O984" i="1"/>
  <c r="Q984" i="1" s="1"/>
  <c r="R984" i="1" s="1"/>
  <c r="P991" i="1"/>
  <c r="Q991" i="1" s="1"/>
  <c r="R991" i="1" s="1"/>
  <c r="P1160" i="1"/>
  <c r="Q1160" i="1" s="1"/>
  <c r="R1160" i="1" s="1"/>
  <c r="O1197" i="1"/>
  <c r="Q1197" i="1" s="1"/>
  <c r="R1197" i="1" s="1"/>
  <c r="O1245" i="1"/>
  <c r="Q1245" i="1" s="1"/>
  <c r="R1245" i="1" s="1"/>
  <c r="O1260" i="1"/>
  <c r="Q1260" i="1" s="1"/>
  <c r="R1260" i="1" s="1"/>
  <c r="O1267" i="1"/>
  <c r="Q1267" i="1" s="1"/>
  <c r="R1267" i="1" s="1"/>
  <c r="O1305" i="1"/>
  <c r="Q1305" i="1" s="1"/>
  <c r="R1305" i="1" s="1"/>
  <c r="P1312" i="1"/>
  <c r="Q1312" i="1" s="1"/>
  <c r="R1312" i="1" s="1"/>
  <c r="O1341" i="1"/>
  <c r="Q1341" i="1" s="1"/>
  <c r="R1341" i="1" s="1"/>
  <c r="P1351" i="1"/>
  <c r="Q1351" i="1" s="1"/>
  <c r="R1351" i="1" s="1"/>
  <c r="O1365" i="1"/>
  <c r="Q1365" i="1" s="1"/>
  <c r="R1365" i="1" s="1"/>
  <c r="P1395" i="1"/>
  <c r="Q1395" i="1" s="1"/>
  <c r="R1395" i="1" s="1"/>
  <c r="O1402" i="1"/>
  <c r="Q1402" i="1" s="1"/>
  <c r="R1402" i="1" s="1"/>
  <c r="O1430" i="1"/>
  <c r="Q1430" i="1" s="1"/>
  <c r="R1430" i="1" s="1"/>
  <c r="O1438" i="1"/>
  <c r="Q1438" i="1" s="1"/>
  <c r="R1438" i="1" s="1"/>
  <c r="P1480" i="1"/>
  <c r="Q1480" i="1" s="1"/>
  <c r="R1480" i="1" s="1"/>
  <c r="O42" i="1"/>
  <c r="Q42" i="1" s="1"/>
  <c r="R42" i="1" s="1"/>
  <c r="O112" i="1"/>
  <c r="Q112" i="1" s="1"/>
  <c r="R112" i="1" s="1"/>
  <c r="O180" i="1"/>
  <c r="Q180" i="1" s="1"/>
  <c r="R180" i="1" s="1"/>
  <c r="P187" i="1"/>
  <c r="Q187" i="1" s="1"/>
  <c r="R187" i="1" s="1"/>
  <c r="O220" i="1"/>
  <c r="Q220" i="1" s="1"/>
  <c r="R220" i="1" s="1"/>
  <c r="P301" i="1"/>
  <c r="Q301" i="1" s="1"/>
  <c r="R301" i="1" s="1"/>
  <c r="O323" i="1"/>
  <c r="Q323" i="1" s="1"/>
  <c r="R323" i="1" s="1"/>
  <c r="O353" i="1"/>
  <c r="Q353" i="1" s="1"/>
  <c r="R353" i="1" s="1"/>
  <c r="O365" i="1"/>
  <c r="Q365" i="1" s="1"/>
  <c r="R365" i="1" s="1"/>
  <c r="O385" i="1"/>
  <c r="Q385" i="1" s="1"/>
  <c r="R385" i="1" s="1"/>
  <c r="O425" i="1"/>
  <c r="Q425" i="1" s="1"/>
  <c r="R425" i="1" s="1"/>
  <c r="O483" i="1"/>
  <c r="Q483" i="1" s="1"/>
  <c r="R483" i="1" s="1"/>
  <c r="O491" i="1"/>
  <c r="Q491" i="1" s="1"/>
  <c r="R491" i="1" s="1"/>
  <c r="O506" i="1"/>
  <c r="Q506" i="1" s="1"/>
  <c r="R506" i="1" s="1"/>
  <c r="O522" i="1"/>
  <c r="Q522" i="1" s="1"/>
  <c r="R522" i="1" s="1"/>
  <c r="O591" i="1"/>
  <c r="Q591" i="1" s="1"/>
  <c r="R591" i="1" s="1"/>
  <c r="P635" i="1"/>
  <c r="Q635" i="1" s="1"/>
  <c r="R635" i="1" s="1"/>
  <c r="P760" i="1"/>
  <c r="Q760" i="1" s="1"/>
  <c r="R760" i="1" s="1"/>
  <c r="P804" i="1"/>
  <c r="Q804" i="1" s="1"/>
  <c r="R804" i="1" s="1"/>
  <c r="O969" i="1"/>
  <c r="Q969" i="1" s="1"/>
  <c r="R969" i="1" s="1"/>
  <c r="O999" i="1"/>
  <c r="Q999" i="1" s="1"/>
  <c r="R999" i="1" s="1"/>
  <c r="O1017" i="1"/>
  <c r="Q1017" i="1" s="1"/>
  <c r="R1017" i="1" s="1"/>
  <c r="P1024" i="1"/>
  <c r="Q1024" i="1" s="1"/>
  <c r="R1024" i="1" s="1"/>
  <c r="P1040" i="1"/>
  <c r="Q1040" i="1" s="1"/>
  <c r="R1040" i="1" s="1"/>
  <c r="O1046" i="1"/>
  <c r="Q1046" i="1" s="1"/>
  <c r="R1046" i="1" s="1"/>
  <c r="O1076" i="1"/>
  <c r="Q1076" i="1" s="1"/>
  <c r="R1076" i="1" s="1"/>
  <c r="O1089" i="1"/>
  <c r="Q1089" i="1" s="1"/>
  <c r="R1089" i="1" s="1"/>
  <c r="O1113" i="1"/>
  <c r="P1142" i="1"/>
  <c r="Q1142" i="1" s="1"/>
  <c r="R1142" i="1" s="1"/>
  <c r="O1167" i="1"/>
  <c r="Q1167" i="1" s="1"/>
  <c r="R1167" i="1" s="1"/>
  <c r="P1181" i="1"/>
  <c r="Q1181" i="1" s="1"/>
  <c r="R1181" i="1" s="1"/>
  <c r="O1206" i="1"/>
  <c r="Q1206" i="1" s="1"/>
  <c r="R1206" i="1" s="1"/>
  <c r="O1212" i="1"/>
  <c r="Q1212" i="1" s="1"/>
  <c r="R1212" i="1" s="1"/>
  <c r="O1217" i="1"/>
  <c r="Q1217" i="1" s="1"/>
  <c r="R1217" i="1" s="1"/>
  <c r="O1231" i="1"/>
  <c r="Q1231" i="1" s="1"/>
  <c r="R1231" i="1" s="1"/>
  <c r="O1239" i="1"/>
  <c r="Q1239" i="1" s="1"/>
  <c r="R1239" i="1" s="1"/>
  <c r="O1253" i="1"/>
  <c r="Q1253" i="1" s="1"/>
  <c r="R1253" i="1" s="1"/>
  <c r="O1292" i="1"/>
  <c r="Q1292" i="1" s="1"/>
  <c r="R1292" i="1" s="1"/>
  <c r="O1297" i="1"/>
  <c r="Q1297" i="1" s="1"/>
  <c r="R1297" i="1" s="1"/>
  <c r="O1319" i="1"/>
  <c r="Q1319" i="1" s="1"/>
  <c r="R1319" i="1" s="1"/>
  <c r="O1464" i="1"/>
  <c r="Q1464" i="1" s="1"/>
  <c r="R1464" i="1" s="1"/>
  <c r="P1473" i="1"/>
  <c r="Q1473" i="1" s="1"/>
  <c r="R1473" i="1" s="1"/>
  <c r="P1503" i="1"/>
  <c r="Q1503" i="1" s="1"/>
  <c r="R1503" i="1" s="1"/>
  <c r="O36" i="1"/>
  <c r="Q36" i="1" s="1"/>
  <c r="R36" i="1" s="1"/>
  <c r="O52" i="1"/>
  <c r="Q52" i="1" s="1"/>
  <c r="R52" i="1" s="1"/>
  <c r="P60" i="1"/>
  <c r="Q60" i="1" s="1"/>
  <c r="R60" i="1" s="1"/>
  <c r="P70" i="1"/>
  <c r="Q70" i="1" s="1"/>
  <c r="R70" i="1" s="1"/>
  <c r="O121" i="1"/>
  <c r="Q121" i="1" s="1"/>
  <c r="R121" i="1" s="1"/>
  <c r="O135" i="1"/>
  <c r="Q135" i="1" s="1"/>
  <c r="R135" i="1" s="1"/>
  <c r="P143" i="1"/>
  <c r="Q143" i="1" s="1"/>
  <c r="R143" i="1" s="1"/>
  <c r="P152" i="1"/>
  <c r="Q152" i="1" s="1"/>
  <c r="R152" i="1" s="1"/>
  <c r="P167" i="1"/>
  <c r="Q167" i="1" s="1"/>
  <c r="R167" i="1" s="1"/>
  <c r="P213" i="1"/>
  <c r="Q213" i="1" s="1"/>
  <c r="R213" i="1" s="1"/>
  <c r="O229" i="1"/>
  <c r="Q229" i="1" s="1"/>
  <c r="R229" i="1" s="1"/>
  <c r="O244" i="1"/>
  <c r="Q244" i="1" s="1"/>
  <c r="R244" i="1" s="1"/>
  <c r="P261" i="1"/>
  <c r="Q261" i="1" s="1"/>
  <c r="R261" i="1" s="1"/>
  <c r="P287" i="1"/>
  <c r="Q287" i="1" s="1"/>
  <c r="R287" i="1" s="1"/>
  <c r="O309" i="1"/>
  <c r="Q309" i="1" s="1"/>
  <c r="R309" i="1" s="1"/>
  <c r="P316" i="1"/>
  <c r="Q316" i="1" s="1"/>
  <c r="R316" i="1" s="1"/>
  <c r="P340" i="1"/>
  <c r="Q340" i="1" s="1"/>
  <c r="R340" i="1" s="1"/>
  <c r="O347" i="1"/>
  <c r="Q347" i="1" s="1"/>
  <c r="R347" i="1" s="1"/>
  <c r="O373" i="1"/>
  <c r="Q373" i="1" s="1"/>
  <c r="R373" i="1" s="1"/>
  <c r="P380" i="1"/>
  <c r="Q380" i="1" s="1"/>
  <c r="R380" i="1" s="1"/>
  <c r="O442" i="1"/>
  <c r="Q442" i="1" s="1"/>
  <c r="R442" i="1" s="1"/>
  <c r="P468" i="1"/>
  <c r="Q468" i="1" s="1"/>
  <c r="R468" i="1" s="1"/>
  <c r="O498" i="1"/>
  <c r="O539" i="1"/>
  <c r="Q539" i="1" s="1"/>
  <c r="R539" i="1" s="1"/>
  <c r="O545" i="1"/>
  <c r="Q545" i="1" s="1"/>
  <c r="R545" i="1" s="1"/>
  <c r="O555" i="1"/>
  <c r="Q555" i="1" s="1"/>
  <c r="R555" i="1" s="1"/>
  <c r="P573" i="1"/>
  <c r="Q573" i="1" s="1"/>
  <c r="R573" i="1" s="1"/>
  <c r="O677" i="1"/>
  <c r="Q677" i="1" s="1"/>
  <c r="R677" i="1" s="1"/>
  <c r="O695" i="1"/>
  <c r="Q695" i="1" s="1"/>
  <c r="R695" i="1" s="1"/>
  <c r="O711" i="1"/>
  <c r="Q711" i="1" s="1"/>
  <c r="R711" i="1" s="1"/>
  <c r="O746" i="1"/>
  <c r="Q746" i="1" s="1"/>
  <c r="R746" i="1" s="1"/>
  <c r="P778" i="1"/>
  <c r="Q778" i="1" s="1"/>
  <c r="R778" i="1" s="1"/>
  <c r="O857" i="1"/>
  <c r="Q857" i="1" s="1"/>
  <c r="R857" i="1" s="1"/>
  <c r="P898" i="1"/>
  <c r="Q898" i="1" s="1"/>
  <c r="R898" i="1" s="1"/>
  <c r="O924" i="1"/>
  <c r="Q924" i="1" s="1"/>
  <c r="R924" i="1" s="1"/>
  <c r="P946" i="1"/>
  <c r="Q946" i="1" s="1"/>
  <c r="R946" i="1" s="1"/>
  <c r="O962" i="1"/>
  <c r="Q962" i="1" s="1"/>
  <c r="R962" i="1" s="1"/>
  <c r="O992" i="1"/>
  <c r="Q992" i="1" s="1"/>
  <c r="R992" i="1" s="1"/>
  <c r="P1084" i="1"/>
  <c r="Q1084" i="1" s="1"/>
  <c r="R1084" i="1" s="1"/>
  <c r="O1097" i="1"/>
  <c r="Q1097" i="1" s="1"/>
  <c r="R1097" i="1" s="1"/>
  <c r="O1121" i="1"/>
  <c r="Q1121" i="1" s="1"/>
  <c r="R1121" i="1" s="1"/>
  <c r="O1135" i="1"/>
  <c r="Q1135" i="1" s="1"/>
  <c r="R1135" i="1" s="1"/>
  <c r="O1152" i="1"/>
  <c r="Q1152" i="1" s="1"/>
  <c r="R1152" i="1" s="1"/>
  <c r="O1175" i="1"/>
  <c r="Q1175" i="1" s="1"/>
  <c r="R1175" i="1" s="1"/>
  <c r="O1225" i="1"/>
  <c r="Q1225" i="1" s="1"/>
  <c r="R1225" i="1" s="1"/>
  <c r="O1261" i="1"/>
  <c r="Q1261" i="1" s="1"/>
  <c r="R1261" i="1" s="1"/>
  <c r="O1284" i="1"/>
  <c r="Q1284" i="1" s="1"/>
  <c r="R1284" i="1" s="1"/>
  <c r="P1313" i="1"/>
  <c r="P1359" i="1"/>
  <c r="Q1359" i="1" s="1"/>
  <c r="R1359" i="1" s="1"/>
  <c r="O1389" i="1"/>
  <c r="Q1389" i="1" s="1"/>
  <c r="R1389" i="1" s="1"/>
  <c r="O1448" i="1"/>
  <c r="Q1448" i="1" s="1"/>
  <c r="R1448" i="1" s="1"/>
  <c r="O1458" i="1"/>
  <c r="Q1458" i="1" s="1"/>
  <c r="R1458" i="1" s="1"/>
  <c r="O188" i="1"/>
  <c r="Q188" i="1" s="1"/>
  <c r="R188" i="1" s="1"/>
  <c r="P416" i="1"/>
  <c r="Q416" i="1" s="1"/>
  <c r="R416" i="1" s="1"/>
  <c r="P434" i="1"/>
  <c r="Q434" i="1" s="1"/>
  <c r="R434" i="1" s="1"/>
  <c r="P460" i="1"/>
  <c r="Q460" i="1" s="1"/>
  <c r="R460" i="1" s="1"/>
  <c r="O507" i="1"/>
  <c r="Q507" i="1" s="1"/>
  <c r="R507" i="1" s="1"/>
  <c r="P516" i="1"/>
  <c r="Q516" i="1" s="1"/>
  <c r="R516" i="1" s="1"/>
  <c r="P592" i="1"/>
  <c r="Q592" i="1" s="1"/>
  <c r="R592" i="1" s="1"/>
  <c r="P610" i="1"/>
  <c r="Q610" i="1" s="1"/>
  <c r="R610" i="1" s="1"/>
  <c r="O737" i="1"/>
  <c r="Q737" i="1" s="1"/>
  <c r="R737" i="1" s="1"/>
  <c r="O761" i="1"/>
  <c r="Q761" i="1" s="1"/>
  <c r="R761" i="1" s="1"/>
  <c r="O957" i="1"/>
  <c r="Q957" i="1" s="1"/>
  <c r="R957" i="1" s="1"/>
  <c r="P1000" i="1"/>
  <c r="Q1000" i="1" s="1"/>
  <c r="R1000" i="1" s="1"/>
  <c r="O1034" i="1"/>
  <c r="Q1034" i="1" s="1"/>
  <c r="R1034" i="1" s="1"/>
  <c r="O1127" i="1"/>
  <c r="Q1127" i="1" s="1"/>
  <c r="R1127" i="1" s="1"/>
  <c r="O1162" i="1"/>
  <c r="Q1162" i="1" s="1"/>
  <c r="R1162" i="1" s="1"/>
  <c r="P1182" i="1"/>
  <c r="Q1182" i="1" s="1"/>
  <c r="R1182" i="1" s="1"/>
  <c r="P1232" i="1"/>
  <c r="Q1232" i="1" s="1"/>
  <c r="R1232" i="1" s="1"/>
  <c r="O1269" i="1"/>
  <c r="Q1269" i="1" s="1"/>
  <c r="R1269" i="1" s="1"/>
  <c r="P1276" i="1"/>
  <c r="Q1276" i="1" s="1"/>
  <c r="R1276" i="1" s="1"/>
  <c r="P1432" i="1"/>
  <c r="Q1432" i="1" s="1"/>
  <c r="R1432" i="1" s="1"/>
  <c r="O1474" i="1"/>
  <c r="Q1474" i="1" s="1"/>
  <c r="R1474" i="1" s="1"/>
  <c r="P1482" i="1"/>
  <c r="Q1482" i="1" s="1"/>
  <c r="R1482" i="1" s="1"/>
  <c r="O30" i="1"/>
  <c r="Q30" i="1" s="1"/>
  <c r="R30" i="1" s="1"/>
  <c r="O79" i="1"/>
  <c r="Q79" i="1" s="1"/>
  <c r="R79" i="1" s="1"/>
  <c r="P87" i="1"/>
  <c r="Q87" i="1" s="1"/>
  <c r="R87" i="1" s="1"/>
  <c r="O130" i="1"/>
  <c r="Q130" i="1" s="1"/>
  <c r="R130" i="1" s="1"/>
  <c r="O145" i="1"/>
  <c r="Q145" i="1" s="1"/>
  <c r="R145" i="1" s="1"/>
  <c r="O154" i="1"/>
  <c r="Q154" i="1" s="1"/>
  <c r="R154" i="1" s="1"/>
  <c r="O169" i="1"/>
  <c r="Q169" i="1" s="1"/>
  <c r="R169" i="1" s="1"/>
  <c r="O175" i="1"/>
  <c r="Q175" i="1" s="1"/>
  <c r="R175" i="1" s="1"/>
  <c r="P230" i="1"/>
  <c r="Q230" i="1" s="1"/>
  <c r="R230" i="1" s="1"/>
  <c r="O239" i="1"/>
  <c r="Q239" i="1" s="1"/>
  <c r="R239" i="1" s="1"/>
  <c r="O245" i="1"/>
  <c r="Q245" i="1" s="1"/>
  <c r="R245" i="1" s="1"/>
  <c r="P318" i="1"/>
  <c r="Q318" i="1" s="1"/>
  <c r="R318" i="1" s="1"/>
  <c r="O381" i="1"/>
  <c r="Q381" i="1" s="1"/>
  <c r="R381" i="1" s="1"/>
  <c r="P454" i="1"/>
  <c r="Q454" i="1" s="1"/>
  <c r="R454" i="1" s="1"/>
  <c r="P500" i="1"/>
  <c r="Q500" i="1" s="1"/>
  <c r="R500" i="1" s="1"/>
  <c r="P540" i="1"/>
  <c r="Q540" i="1" s="1"/>
  <c r="R540" i="1" s="1"/>
  <c r="P557" i="1"/>
  <c r="Q557" i="1" s="1"/>
  <c r="R557" i="1" s="1"/>
  <c r="O593" i="1"/>
  <c r="Q593" i="1" s="1"/>
  <c r="R593" i="1" s="1"/>
  <c r="P611" i="1"/>
  <c r="Q611" i="1" s="1"/>
  <c r="R611" i="1" s="1"/>
  <c r="P621" i="1"/>
  <c r="Q621" i="1" s="1"/>
  <c r="R621" i="1" s="1"/>
  <c r="P637" i="1"/>
  <c r="Q637" i="1" s="1"/>
  <c r="R637" i="1" s="1"/>
  <c r="O662" i="1"/>
  <c r="Q662" i="1" s="1"/>
  <c r="R662" i="1" s="1"/>
  <c r="O678" i="1"/>
  <c r="Q678" i="1" s="1"/>
  <c r="R678" i="1" s="1"/>
  <c r="P706" i="1"/>
  <c r="Q706" i="1" s="1"/>
  <c r="R706" i="1" s="1"/>
  <c r="O722" i="1"/>
  <c r="Q722" i="1" s="1"/>
  <c r="R722" i="1" s="1"/>
  <c r="O738" i="1"/>
  <c r="Q738" i="1" s="1"/>
  <c r="R738" i="1" s="1"/>
  <c r="O807" i="1"/>
  <c r="Q807" i="1" s="1"/>
  <c r="R807" i="1" s="1"/>
  <c r="O831" i="1"/>
  <c r="Q831" i="1" s="1"/>
  <c r="R831" i="1" s="1"/>
  <c r="O867" i="1"/>
  <c r="Q867" i="1" s="1"/>
  <c r="R867" i="1" s="1"/>
  <c r="P885" i="1"/>
  <c r="Q885" i="1" s="1"/>
  <c r="R885" i="1" s="1"/>
  <c r="O893" i="1"/>
  <c r="Q893" i="1" s="1"/>
  <c r="R893" i="1" s="1"/>
  <c r="P900" i="1"/>
  <c r="Q900" i="1" s="1"/>
  <c r="R900" i="1" s="1"/>
  <c r="P917" i="1"/>
  <c r="Q917" i="1" s="1"/>
  <c r="R917" i="1" s="1"/>
  <c r="O958" i="1"/>
  <c r="Q958" i="1" s="1"/>
  <c r="R958" i="1" s="1"/>
  <c r="O1078" i="1"/>
  <c r="Q1078" i="1" s="1"/>
  <c r="R1078" i="1" s="1"/>
  <c r="O1086" i="1"/>
  <c r="Q1086" i="1" s="1"/>
  <c r="R1086" i="1" s="1"/>
  <c r="O1116" i="1"/>
  <c r="Q1116" i="1" s="1"/>
  <c r="R1116" i="1" s="1"/>
  <c r="O1137" i="1"/>
  <c r="Q1137" i="1" s="1"/>
  <c r="R1137" i="1" s="1"/>
  <c r="O1145" i="1"/>
  <c r="Q1145" i="1" s="1"/>
  <c r="R1145" i="1" s="1"/>
  <c r="O1170" i="1"/>
  <c r="Q1170" i="1" s="1"/>
  <c r="R1170" i="1" s="1"/>
  <c r="O1233" i="1"/>
  <c r="Q1233" i="1" s="1"/>
  <c r="R1233" i="1" s="1"/>
  <c r="O1270" i="1"/>
  <c r="Q1270" i="1" s="1"/>
  <c r="R1270" i="1" s="1"/>
  <c r="P1277" i="1"/>
  <c r="Q1277" i="1" s="1"/>
  <c r="R1277" i="1" s="1"/>
  <c r="O1286" i="1"/>
  <c r="Q1286" i="1" s="1"/>
  <c r="R1286" i="1" s="1"/>
  <c r="O1361" i="1"/>
  <c r="Q1361" i="1" s="1"/>
  <c r="R1361" i="1" s="1"/>
  <c r="O1374" i="1"/>
  <c r="Q1374" i="1" s="1"/>
  <c r="R1374" i="1" s="1"/>
  <c r="O1390" i="1"/>
  <c r="Q1390" i="1" s="1"/>
  <c r="R1390" i="1" s="1"/>
  <c r="O1442" i="1"/>
  <c r="Q1442" i="1" s="1"/>
  <c r="R1442" i="1" s="1"/>
  <c r="O1450" i="1"/>
  <c r="Q1450" i="1" s="1"/>
  <c r="R1450" i="1" s="1"/>
  <c r="P1483" i="1"/>
  <c r="Q1483" i="1" s="1"/>
  <c r="R1483" i="1" s="1"/>
  <c r="O1514" i="1"/>
  <c r="Q1514" i="1" s="1"/>
  <c r="R1514" i="1" s="1"/>
  <c r="O8" i="1"/>
  <c r="Q8" i="1" s="1"/>
  <c r="R8" i="1" s="1"/>
  <c r="P23" i="1"/>
  <c r="Q23" i="1" s="1"/>
  <c r="R23" i="1" s="1"/>
  <c r="O38" i="1"/>
  <c r="Q38" i="1" s="1"/>
  <c r="R38" i="1" s="1"/>
  <c r="P115" i="1"/>
  <c r="Q115" i="1" s="1"/>
  <c r="R115" i="1" s="1"/>
  <c r="P190" i="1"/>
  <c r="Q190" i="1" s="1"/>
  <c r="R190" i="1" s="1"/>
  <c r="P216" i="1"/>
  <c r="Q216" i="1" s="1"/>
  <c r="R216" i="1" s="1"/>
  <c r="O289" i="1"/>
  <c r="Q289" i="1" s="1"/>
  <c r="R289" i="1" s="1"/>
  <c r="P368" i="1"/>
  <c r="Q368" i="1" s="1"/>
  <c r="R368" i="1" s="1"/>
  <c r="P398" i="1"/>
  <c r="Q398" i="1" s="1"/>
  <c r="R398" i="1" s="1"/>
  <c r="O462" i="1"/>
  <c r="Q462" i="1" s="1"/>
  <c r="R462" i="1" s="1"/>
  <c r="P485" i="1"/>
  <c r="Q485" i="1" s="1"/>
  <c r="R485" i="1" s="1"/>
  <c r="P525" i="1"/>
  <c r="Q525" i="1" s="1"/>
  <c r="R525" i="1" s="1"/>
  <c r="P688" i="1"/>
  <c r="Q688" i="1" s="1"/>
  <c r="R688" i="1" s="1"/>
  <c r="O713" i="1"/>
  <c r="Q713" i="1" s="1"/>
  <c r="R713" i="1" s="1"/>
  <c r="P756" i="1"/>
  <c r="Q756" i="1" s="1"/>
  <c r="R756" i="1" s="1"/>
  <c r="P781" i="1"/>
  <c r="Q781" i="1" s="1"/>
  <c r="R781" i="1" s="1"/>
  <c r="O973" i="1"/>
  <c r="Q973" i="1" s="1"/>
  <c r="R973" i="1" s="1"/>
  <c r="P987" i="1"/>
  <c r="Q987" i="1" s="1"/>
  <c r="R987" i="1" s="1"/>
  <c r="O995" i="1"/>
  <c r="Q995" i="1" s="1"/>
  <c r="R995" i="1" s="1"/>
  <c r="P1011" i="1"/>
  <c r="Q1011" i="1" s="1"/>
  <c r="R1011" i="1" s="1"/>
  <c r="O1020" i="1"/>
  <c r="Q1020" i="1" s="1"/>
  <c r="R1020" i="1" s="1"/>
  <c r="P1050" i="1"/>
  <c r="Q1050" i="1" s="1"/>
  <c r="R1050" i="1" s="1"/>
  <c r="O1070" i="1"/>
  <c r="Q1070" i="1" s="1"/>
  <c r="R1070" i="1" s="1"/>
  <c r="P1092" i="1"/>
  <c r="Q1092" i="1" s="1"/>
  <c r="R1092" i="1" s="1"/>
  <c r="O1123" i="1"/>
  <c r="Q1123" i="1" s="1"/>
  <c r="R1123" i="1" s="1"/>
  <c r="O1177" i="1"/>
  <c r="Q1177" i="1" s="1"/>
  <c r="R1177" i="1" s="1"/>
  <c r="P1184" i="1"/>
  <c r="Q1184" i="1" s="1"/>
  <c r="R1184" i="1" s="1"/>
  <c r="P1219" i="1"/>
  <c r="Q1219" i="1" s="1"/>
  <c r="R1219" i="1" s="1"/>
  <c r="O1242" i="1"/>
  <c r="Q1242" i="1" s="1"/>
  <c r="R1242" i="1" s="1"/>
  <c r="O1249" i="1"/>
  <c r="Q1249" i="1" s="1"/>
  <c r="R1249" i="1" s="1"/>
  <c r="P1316" i="1"/>
  <c r="Q1316" i="1" s="1"/>
  <c r="R1316" i="1" s="1"/>
  <c r="P1353" i="1"/>
  <c r="Q1353" i="1" s="1"/>
  <c r="R1353" i="1" s="1"/>
  <c r="P1368" i="1"/>
  <c r="Q1368" i="1" s="1"/>
  <c r="R1368" i="1" s="1"/>
  <c r="O1416" i="1"/>
  <c r="Q1416" i="1" s="1"/>
  <c r="R1416" i="1" s="1"/>
  <c r="O1434" i="1"/>
  <c r="Q1434" i="1" s="1"/>
  <c r="R1434" i="1" s="1"/>
  <c r="O1460" i="1"/>
  <c r="Q1460" i="1" s="1"/>
  <c r="R1460" i="1" s="1"/>
  <c r="O1476" i="1"/>
  <c r="Q1476" i="1" s="1"/>
  <c r="R1476" i="1" s="1"/>
  <c r="O1426" i="1"/>
  <c r="Q1426" i="1" s="1"/>
  <c r="R1426" i="1" s="1"/>
  <c r="O1508" i="1"/>
  <c r="Q1508" i="1" s="1"/>
  <c r="R1508" i="1" s="1"/>
  <c r="P1515" i="1"/>
  <c r="O18" i="1"/>
  <c r="Q18" i="1" s="1"/>
  <c r="R18" i="1" s="1"/>
  <c r="O24" i="1"/>
  <c r="Q24" i="1" s="1"/>
  <c r="R24" i="1" s="1"/>
  <c r="P47" i="1"/>
  <c r="Q47" i="1" s="1"/>
  <c r="R47" i="1" s="1"/>
  <c r="O56" i="1"/>
  <c r="Q56" i="1" s="1"/>
  <c r="R56" i="1" s="1"/>
  <c r="P80" i="1"/>
  <c r="Q80" i="1" s="1"/>
  <c r="R80" i="1" s="1"/>
  <c r="P100" i="1"/>
  <c r="Q100" i="1" s="1"/>
  <c r="R100" i="1" s="1"/>
  <c r="P116" i="1"/>
  <c r="Q116" i="1" s="1"/>
  <c r="R116" i="1" s="1"/>
  <c r="P131" i="1"/>
  <c r="Q131" i="1" s="1"/>
  <c r="R131" i="1" s="1"/>
  <c r="O156" i="1"/>
  <c r="Q156" i="1" s="1"/>
  <c r="R156" i="1" s="1"/>
  <c r="P177" i="1"/>
  <c r="Q177" i="1" s="1"/>
  <c r="R177" i="1" s="1"/>
  <c r="O209" i="1"/>
  <c r="Q209" i="1" s="1"/>
  <c r="R209" i="1" s="1"/>
  <c r="O217" i="1"/>
  <c r="Q217" i="1" s="1"/>
  <c r="R217" i="1" s="1"/>
  <c r="O240" i="1"/>
  <c r="Q240" i="1" s="1"/>
  <c r="R240" i="1" s="1"/>
  <c r="P306" i="1"/>
  <c r="Q306" i="1" s="1"/>
  <c r="R306" i="1" s="1"/>
  <c r="O343" i="1"/>
  <c r="Q343" i="1" s="1"/>
  <c r="R343" i="1" s="1"/>
  <c r="P377" i="1"/>
  <c r="Q377" i="1" s="1"/>
  <c r="R377" i="1" s="1"/>
  <c r="O390" i="1"/>
  <c r="Q390" i="1" s="1"/>
  <c r="R390" i="1" s="1"/>
  <c r="P550" i="1"/>
  <c r="Q550" i="1" s="1"/>
  <c r="R550" i="1" s="1"/>
  <c r="P623" i="1"/>
  <c r="Q623" i="1" s="1"/>
  <c r="R623" i="1" s="1"/>
  <c r="O639" i="1"/>
  <c r="Q639" i="1" s="1"/>
  <c r="R639" i="1" s="1"/>
  <c r="P723" i="1"/>
  <c r="Q723" i="1" s="1"/>
  <c r="R723" i="1" s="1"/>
  <c r="O765" i="1"/>
  <c r="Q765" i="1" s="1"/>
  <c r="R765" i="1" s="1"/>
  <c r="O815" i="1"/>
  <c r="Q815" i="1" s="1"/>
  <c r="R815" i="1" s="1"/>
  <c r="O861" i="1"/>
  <c r="Q861" i="1" s="1"/>
  <c r="R861" i="1" s="1"/>
  <c r="O902" i="1"/>
  <c r="Q902" i="1" s="1"/>
  <c r="R902" i="1" s="1"/>
  <c r="O951" i="1"/>
  <c r="Q951" i="1" s="1"/>
  <c r="R951" i="1" s="1"/>
  <c r="O960" i="1"/>
  <c r="Q960" i="1" s="1"/>
  <c r="R960" i="1" s="1"/>
  <c r="O996" i="1"/>
  <c r="Q996" i="1" s="1"/>
  <c r="R996" i="1" s="1"/>
  <c r="O1021" i="1"/>
  <c r="Q1021" i="1" s="1"/>
  <c r="R1021" i="1" s="1"/>
  <c r="P1061" i="1"/>
  <c r="Q1061" i="1" s="1"/>
  <c r="R1061" i="1" s="1"/>
  <c r="O1087" i="1"/>
  <c r="Q1087" i="1" s="1"/>
  <c r="R1087" i="1" s="1"/>
  <c r="P1093" i="1"/>
  <c r="Q1093" i="1" s="1"/>
  <c r="R1093" i="1" s="1"/>
  <c r="O1110" i="1"/>
  <c r="Q1110" i="1" s="1"/>
  <c r="R1110" i="1" s="1"/>
  <c r="O1124" i="1"/>
  <c r="Q1124" i="1" s="1"/>
  <c r="R1124" i="1" s="1"/>
  <c r="P1131" i="1"/>
  <c r="Q1131" i="1" s="1"/>
  <c r="R1131" i="1" s="1"/>
  <c r="O10" i="1"/>
  <c r="Q10" i="1" s="1"/>
  <c r="R10" i="1" s="1"/>
  <c r="O40" i="1"/>
  <c r="Q40" i="1" s="1"/>
  <c r="R40" i="1" s="1"/>
  <c r="P110" i="1"/>
  <c r="Q110" i="1" s="1"/>
  <c r="R110" i="1" s="1"/>
  <c r="O124" i="1"/>
  <c r="Q124" i="1" s="1"/>
  <c r="R124" i="1" s="1"/>
  <c r="P171" i="1"/>
  <c r="Q171" i="1" s="1"/>
  <c r="R171" i="1" s="1"/>
  <c r="P192" i="1"/>
  <c r="Q192" i="1" s="1"/>
  <c r="R192" i="1" s="1"/>
  <c r="P266" i="1"/>
  <c r="Q266" i="1" s="1"/>
  <c r="R266" i="1" s="1"/>
  <c r="O291" i="1"/>
  <c r="Q291" i="1" s="1"/>
  <c r="R291" i="1" s="1"/>
  <c r="P313" i="1"/>
  <c r="Q313" i="1" s="1"/>
  <c r="R313" i="1" s="1"/>
  <c r="P320" i="1"/>
  <c r="Q320" i="1" s="1"/>
  <c r="R320" i="1" s="1"/>
  <c r="O350" i="1"/>
  <c r="Q350" i="1" s="1"/>
  <c r="R350" i="1" s="1"/>
  <c r="P412" i="1"/>
  <c r="Q412" i="1" s="1"/>
  <c r="R412" i="1" s="1"/>
  <c r="O430" i="1"/>
  <c r="Q430" i="1" s="1"/>
  <c r="R430" i="1" s="1"/>
  <c r="P448" i="1"/>
  <c r="Q448" i="1" s="1"/>
  <c r="R448" i="1" s="1"/>
  <c r="O457" i="1"/>
  <c r="Q457" i="1" s="1"/>
  <c r="R457" i="1" s="1"/>
  <c r="P472" i="1"/>
  <c r="Q472" i="1" s="1"/>
  <c r="R472" i="1" s="1"/>
  <c r="P512" i="1"/>
  <c r="Q512" i="1" s="1"/>
  <c r="R512" i="1" s="1"/>
  <c r="P527" i="1"/>
  <c r="Q527" i="1" s="1"/>
  <c r="R527" i="1" s="1"/>
  <c r="P536" i="1"/>
  <c r="Q536" i="1" s="1"/>
  <c r="R536" i="1" s="1"/>
  <c r="P569" i="1"/>
  <c r="Q569" i="1" s="1"/>
  <c r="R569" i="1" s="1"/>
  <c r="O589" i="1"/>
  <c r="Q589" i="1" s="1"/>
  <c r="R589" i="1" s="1"/>
  <c r="O605" i="1"/>
  <c r="Q605" i="1" s="1"/>
  <c r="R605" i="1" s="1"/>
  <c r="O665" i="1"/>
  <c r="Q665" i="1" s="1"/>
  <c r="R665" i="1" s="1"/>
  <c r="O775" i="1"/>
  <c r="Q775" i="1" s="1"/>
  <c r="R775" i="1" s="1"/>
  <c r="O783" i="1"/>
  <c r="Q783" i="1" s="1"/>
  <c r="R783" i="1" s="1"/>
  <c r="P793" i="1"/>
  <c r="Q793" i="1" s="1"/>
  <c r="R793" i="1" s="1"/>
  <c r="O809" i="1"/>
  <c r="Q809" i="1" s="1"/>
  <c r="R809" i="1" s="1"/>
  <c r="O825" i="1"/>
  <c r="Q825" i="1" s="1"/>
  <c r="R825" i="1" s="1"/>
  <c r="P879" i="1"/>
  <c r="Q879" i="1" s="1"/>
  <c r="R879" i="1" s="1"/>
  <c r="O895" i="1"/>
  <c r="Q895" i="1" s="1"/>
  <c r="R895" i="1" s="1"/>
  <c r="O912" i="1"/>
  <c r="Q912" i="1" s="1"/>
  <c r="R912" i="1" s="1"/>
  <c r="O927" i="1"/>
  <c r="Q927" i="1" s="1"/>
  <c r="R927" i="1" s="1"/>
  <c r="O936" i="1"/>
  <c r="Q936" i="1" s="1"/>
  <c r="R936" i="1" s="1"/>
  <c r="O975" i="1"/>
  <c r="Q975" i="1" s="1"/>
  <c r="R975" i="1" s="1"/>
  <c r="P982" i="1"/>
  <c r="Q982" i="1" s="1"/>
  <c r="R982" i="1" s="1"/>
  <c r="O1005" i="1"/>
  <c r="Q1005" i="1" s="1"/>
  <c r="R1005" i="1" s="1"/>
  <c r="O1038" i="1"/>
  <c r="Q1038" i="1" s="1"/>
  <c r="R1038" i="1" s="1"/>
  <c r="O1052" i="1"/>
  <c r="Q1052" i="1" s="1"/>
  <c r="R1052" i="1" s="1"/>
  <c r="O1081" i="1"/>
  <c r="Q1081" i="1" s="1"/>
  <c r="R1081" i="1" s="1"/>
  <c r="O1101" i="1"/>
  <c r="Q1101" i="1" s="1"/>
  <c r="R1101" i="1" s="1"/>
  <c r="P1119" i="1"/>
  <c r="Q1119" i="1" s="1"/>
  <c r="R1119" i="1" s="1"/>
  <c r="O1140" i="1"/>
  <c r="Q1140" i="1" s="1"/>
  <c r="R1140" i="1" s="1"/>
  <c r="P1243" i="1"/>
  <c r="Q1243" i="1" s="1"/>
  <c r="R1243" i="1" s="1"/>
  <c r="O1280" i="1"/>
  <c r="Q1280" i="1" s="1"/>
  <c r="R1280" i="1" s="1"/>
  <c r="P1289" i="1"/>
  <c r="Q1289" i="1" s="1"/>
  <c r="R1289" i="1" s="1"/>
  <c r="P1444" i="1"/>
  <c r="Q1444" i="1" s="1"/>
  <c r="R1444" i="1" s="1"/>
  <c r="P1471" i="1"/>
  <c r="Q1471" i="1" s="1"/>
  <c r="R1471" i="1" s="1"/>
  <c r="O1509" i="1"/>
  <c r="Q1509" i="1" s="1"/>
  <c r="R1509" i="1" s="1"/>
  <c r="P560" i="1"/>
  <c r="Q560" i="1" s="1"/>
  <c r="R560" i="1" s="1"/>
  <c r="P658" i="1"/>
  <c r="Q658" i="1" s="1"/>
  <c r="R658" i="1" s="1"/>
  <c r="O674" i="1"/>
  <c r="Q674" i="1" s="1"/>
  <c r="R674" i="1" s="1"/>
  <c r="O701" i="1"/>
  <c r="Q701" i="1" s="1"/>
  <c r="R701" i="1" s="1"/>
  <c r="O716" i="1"/>
  <c r="Q716" i="1" s="1"/>
  <c r="R716" i="1" s="1"/>
  <c r="O749" i="1"/>
  <c r="Q749" i="1" s="1"/>
  <c r="R749" i="1" s="1"/>
  <c r="P854" i="1"/>
  <c r="Q854" i="1" s="1"/>
  <c r="R854" i="1" s="1"/>
  <c r="P990" i="1"/>
  <c r="Q990" i="1" s="1"/>
  <c r="R990" i="1" s="1"/>
  <c r="O997" i="1"/>
  <c r="Q997" i="1" s="1"/>
  <c r="R997" i="1" s="1"/>
  <c r="P1030" i="1"/>
  <c r="Q1030" i="1" s="1"/>
  <c r="R1030" i="1" s="1"/>
  <c r="O1111" i="1"/>
  <c r="Q1111" i="1" s="1"/>
  <c r="R1111" i="1" s="1"/>
  <c r="O1166" i="1"/>
  <c r="Q1166" i="1" s="1"/>
  <c r="R1166" i="1" s="1"/>
  <c r="P1196" i="1"/>
  <c r="Q1196" i="1" s="1"/>
  <c r="R1196" i="1" s="1"/>
  <c r="O1237" i="1"/>
  <c r="Q1237" i="1" s="1"/>
  <c r="R1237" i="1" s="1"/>
  <c r="P1266" i="1"/>
  <c r="Q1266" i="1" s="1"/>
  <c r="R1266" i="1" s="1"/>
  <c r="O1318" i="1"/>
  <c r="Q1318" i="1" s="1"/>
  <c r="R1318" i="1" s="1"/>
  <c r="P1324" i="1"/>
  <c r="Q1324" i="1" s="1"/>
  <c r="R1324" i="1" s="1"/>
  <c r="O1340" i="1"/>
  <c r="Q1340" i="1" s="1"/>
  <c r="R1340" i="1" s="1"/>
  <c r="O1350" i="1"/>
  <c r="Q1350" i="1" s="1"/>
  <c r="R1350" i="1" s="1"/>
  <c r="P1364" i="1"/>
  <c r="Q1364" i="1" s="1"/>
  <c r="R1364" i="1" s="1"/>
  <c r="O1370" i="1"/>
  <c r="Q1370" i="1" s="1"/>
  <c r="R1370" i="1" s="1"/>
  <c r="O1377" i="1"/>
  <c r="Q1377" i="1" s="1"/>
  <c r="R1377" i="1" s="1"/>
  <c r="P1479" i="1"/>
  <c r="Q1479" i="1" s="1"/>
  <c r="R1479" i="1" s="1"/>
  <c r="P195" i="1"/>
  <c r="O195" i="1"/>
  <c r="O215" i="1"/>
  <c r="P215" i="1"/>
  <c r="O376" i="1"/>
  <c r="P376" i="1"/>
  <c r="P389" i="1"/>
  <c r="O389" i="1"/>
  <c r="O418" i="1"/>
  <c r="P418" i="1"/>
  <c r="O444" i="1"/>
  <c r="P444" i="1"/>
  <c r="P579" i="1"/>
  <c r="O579" i="1"/>
  <c r="P613" i="1"/>
  <c r="O613" i="1"/>
  <c r="O720" i="1"/>
  <c r="P720" i="1"/>
  <c r="P1053" i="1"/>
  <c r="O1053" i="1"/>
  <c r="P1064" i="1"/>
  <c r="O1064" i="1"/>
  <c r="O1075" i="1"/>
  <c r="P1075" i="1"/>
  <c r="O46" i="1"/>
  <c r="Q46" i="1" s="1"/>
  <c r="R46" i="1" s="1"/>
  <c r="O62" i="1"/>
  <c r="Q62" i="1" s="1"/>
  <c r="R62" i="1" s="1"/>
  <c r="P69" i="1"/>
  <c r="Q69" i="1" s="1"/>
  <c r="R69" i="1" s="1"/>
  <c r="O86" i="1"/>
  <c r="Q86" i="1" s="1"/>
  <c r="R86" i="1" s="1"/>
  <c r="O91" i="1"/>
  <c r="Q91" i="1" s="1"/>
  <c r="R91" i="1" s="1"/>
  <c r="O97" i="1"/>
  <c r="Q97" i="1" s="1"/>
  <c r="R97" i="1" s="1"/>
  <c r="O102" i="1"/>
  <c r="Q102" i="1" s="1"/>
  <c r="R102" i="1" s="1"/>
  <c r="O114" i="1"/>
  <c r="Q114" i="1" s="1"/>
  <c r="R114" i="1" s="1"/>
  <c r="P149" i="1"/>
  <c r="Q149" i="1" s="1"/>
  <c r="R149" i="1" s="1"/>
  <c r="P182" i="1"/>
  <c r="Q182" i="1" s="1"/>
  <c r="R182" i="1" s="1"/>
  <c r="O274" i="1"/>
  <c r="Q274" i="1" s="1"/>
  <c r="R274" i="1" s="1"/>
  <c r="P419" i="1"/>
  <c r="O419" i="1"/>
  <c r="P445" i="1"/>
  <c r="O445" i="1"/>
  <c r="P461" i="1"/>
  <c r="Q461" i="1" s="1"/>
  <c r="R461" i="1" s="1"/>
  <c r="P561" i="1"/>
  <c r="O561" i="1"/>
  <c r="P827" i="1"/>
  <c r="O827" i="1"/>
  <c r="O837" i="1"/>
  <c r="P837" i="1"/>
  <c r="O873" i="1"/>
  <c r="P873" i="1"/>
  <c r="P945" i="1"/>
  <c r="O945" i="1"/>
  <c r="P1134" i="1"/>
  <c r="O1134" i="1"/>
  <c r="P1334" i="1"/>
  <c r="O1334" i="1"/>
  <c r="O183" i="1"/>
  <c r="P183" i="1"/>
  <c r="P223" i="1"/>
  <c r="O223" i="1"/>
  <c r="O330" i="1"/>
  <c r="P330" i="1"/>
  <c r="O344" i="1"/>
  <c r="P344" i="1"/>
  <c r="P357" i="1"/>
  <c r="O357" i="1"/>
  <c r="O370" i="1"/>
  <c r="P370" i="1"/>
  <c r="O400" i="1"/>
  <c r="P400" i="1"/>
  <c r="P530" i="1"/>
  <c r="O530" i="1"/>
  <c r="O562" i="1"/>
  <c r="P562" i="1"/>
  <c r="O696" i="1"/>
  <c r="P696" i="1"/>
  <c r="O769" i="1"/>
  <c r="P769" i="1"/>
  <c r="O796" i="1"/>
  <c r="P796" i="1"/>
  <c r="P914" i="1"/>
  <c r="O914" i="1"/>
  <c r="O930" i="1"/>
  <c r="P930" i="1"/>
  <c r="P938" i="1"/>
  <c r="O938" i="1"/>
  <c r="Q53" i="1"/>
  <c r="R53" i="1" s="1"/>
  <c r="O103" i="1"/>
  <c r="Q103" i="1" s="1"/>
  <c r="R103" i="1" s="1"/>
  <c r="P127" i="1"/>
  <c r="Q127" i="1" s="1"/>
  <c r="R127" i="1" s="1"/>
  <c r="P132" i="1"/>
  <c r="Q132" i="1" s="1"/>
  <c r="R132" i="1" s="1"/>
  <c r="P203" i="1"/>
  <c r="Q203" i="1" s="1"/>
  <c r="R203" i="1" s="1"/>
  <c r="O252" i="1"/>
  <c r="P252" i="1"/>
  <c r="P275" i="1"/>
  <c r="O275" i="1"/>
  <c r="P314" i="1"/>
  <c r="Q314" i="1" s="1"/>
  <c r="R314" i="1" s="1"/>
  <c r="P322" i="1"/>
  <c r="O322" i="1"/>
  <c r="P331" i="1"/>
  <c r="O331" i="1"/>
  <c r="P401" i="1"/>
  <c r="O401" i="1"/>
  <c r="P531" i="1"/>
  <c r="O531" i="1"/>
  <c r="P563" i="1"/>
  <c r="O563" i="1"/>
  <c r="O656" i="1"/>
  <c r="P656" i="1"/>
  <c r="O697" i="1"/>
  <c r="P697" i="1"/>
  <c r="P276" i="1"/>
  <c r="O276" i="1"/>
  <c r="O478" i="1"/>
  <c r="P478" i="1"/>
  <c r="P501" i="1"/>
  <c r="O501" i="1"/>
  <c r="P509" i="1"/>
  <c r="O509" i="1"/>
  <c r="O598" i="1"/>
  <c r="P598" i="1"/>
  <c r="P689" i="1"/>
  <c r="O689" i="1"/>
  <c r="P771" i="1"/>
  <c r="O771" i="1"/>
  <c r="P789" i="1"/>
  <c r="O789" i="1"/>
  <c r="P821" i="1"/>
  <c r="O821" i="1"/>
  <c r="P830" i="1"/>
  <c r="O830" i="1"/>
  <c r="P866" i="1"/>
  <c r="O866" i="1"/>
  <c r="P899" i="1"/>
  <c r="O899" i="1"/>
  <c r="O1009" i="1"/>
  <c r="P1009" i="1"/>
  <c r="P1057" i="1"/>
  <c r="O1057" i="1"/>
  <c r="O14" i="1"/>
  <c r="Q14" i="1" s="1"/>
  <c r="R14" i="1" s="1"/>
  <c r="O98" i="1"/>
  <c r="Q98" i="1" s="1"/>
  <c r="R98" i="1" s="1"/>
  <c r="O128" i="1"/>
  <c r="Q128" i="1" s="1"/>
  <c r="R128" i="1" s="1"/>
  <c r="O133" i="1"/>
  <c r="Q133" i="1" s="1"/>
  <c r="R133" i="1" s="1"/>
  <c r="O140" i="1"/>
  <c r="Q140" i="1" s="1"/>
  <c r="R140" i="1" s="1"/>
  <c r="O164" i="1"/>
  <c r="Q164" i="1" s="1"/>
  <c r="R164" i="1" s="1"/>
  <c r="P178" i="1"/>
  <c r="O178" i="1"/>
  <c r="P191" i="1"/>
  <c r="Q191" i="1" s="1"/>
  <c r="R191" i="1" s="1"/>
  <c r="O204" i="1"/>
  <c r="Q204" i="1" s="1"/>
  <c r="R204" i="1" s="1"/>
  <c r="P218" i="1"/>
  <c r="O218" i="1"/>
  <c r="O283" i="1"/>
  <c r="Q283" i="1" s="1"/>
  <c r="R283" i="1" s="1"/>
  <c r="P296" i="1"/>
  <c r="Q296" i="1" s="1"/>
  <c r="R296" i="1" s="1"/>
  <c r="P438" i="1"/>
  <c r="Q438" i="1" s="1"/>
  <c r="R438" i="1" s="1"/>
  <c r="O479" i="1"/>
  <c r="P479" i="1"/>
  <c r="P556" i="1"/>
  <c r="O556" i="1"/>
  <c r="O599" i="1"/>
  <c r="P599" i="1"/>
  <c r="P625" i="1"/>
  <c r="Q625" i="1" s="1"/>
  <c r="R625" i="1" s="1"/>
  <c r="P763" i="1"/>
  <c r="O763" i="1"/>
  <c r="O790" i="1"/>
  <c r="P790" i="1"/>
  <c r="O822" i="1"/>
  <c r="P822" i="1"/>
  <c r="P849" i="1"/>
  <c r="O849" i="1"/>
  <c r="P972" i="1"/>
  <c r="O972" i="1"/>
  <c r="P994" i="1"/>
  <c r="O994" i="1"/>
  <c r="P1035" i="1"/>
  <c r="O1035" i="1"/>
  <c r="O1459" i="1"/>
  <c r="P1459" i="1"/>
  <c r="O4" i="1"/>
  <c r="Q4" i="1" s="1"/>
  <c r="R4" i="1" s="1"/>
  <c r="O20" i="1"/>
  <c r="Q20" i="1" s="1"/>
  <c r="R20" i="1" s="1"/>
  <c r="P31" i="1"/>
  <c r="Q31" i="1" s="1"/>
  <c r="R31" i="1" s="1"/>
  <c r="O48" i="1"/>
  <c r="Q48" i="1" s="1"/>
  <c r="R48" i="1" s="1"/>
  <c r="O54" i="1"/>
  <c r="Q54" i="1" s="1"/>
  <c r="R54" i="1" s="1"/>
  <c r="P59" i="1"/>
  <c r="Q59" i="1" s="1"/>
  <c r="R59" i="1" s="1"/>
  <c r="P65" i="1"/>
  <c r="Q65" i="1" s="1"/>
  <c r="R65" i="1" s="1"/>
  <c r="O76" i="1"/>
  <c r="Q76" i="1" s="1"/>
  <c r="R76" i="1" s="1"/>
  <c r="O88" i="1"/>
  <c r="Q88" i="1" s="1"/>
  <c r="R88" i="1" s="1"/>
  <c r="P93" i="1"/>
  <c r="Q93" i="1" s="1"/>
  <c r="R93" i="1" s="1"/>
  <c r="P105" i="1"/>
  <c r="Q105" i="1" s="1"/>
  <c r="R105" i="1" s="1"/>
  <c r="O146" i="1"/>
  <c r="Q146" i="1" s="1"/>
  <c r="R146" i="1" s="1"/>
  <c r="P225" i="1"/>
  <c r="Q225" i="1" s="1"/>
  <c r="R225" i="1" s="1"/>
  <c r="O262" i="1"/>
  <c r="Q262" i="1" s="1"/>
  <c r="R262" i="1" s="1"/>
  <c r="O290" i="1"/>
  <c r="Q290" i="1" s="1"/>
  <c r="R290" i="1" s="1"/>
  <c r="P333" i="1"/>
  <c r="O333" i="1"/>
  <c r="P431" i="1"/>
  <c r="O431" i="1"/>
  <c r="P495" i="1"/>
  <c r="O495" i="1"/>
  <c r="O534" i="1"/>
  <c r="P534" i="1"/>
  <c r="P617" i="1"/>
  <c r="Q617" i="1" s="1"/>
  <c r="R617" i="1" s="1"/>
  <c r="P649" i="1"/>
  <c r="Q649" i="1" s="1"/>
  <c r="R649" i="1" s="1"/>
  <c r="O708" i="1"/>
  <c r="P708" i="1"/>
  <c r="O850" i="1"/>
  <c r="P850" i="1"/>
  <c r="P909" i="1"/>
  <c r="O909" i="1"/>
  <c r="P1425" i="1"/>
  <c r="O1425" i="1"/>
  <c r="O153" i="1"/>
  <c r="P153" i="1"/>
  <c r="O212" i="1"/>
  <c r="P212" i="1"/>
  <c r="O284" i="1"/>
  <c r="P284" i="1"/>
  <c r="P311" i="1"/>
  <c r="O311" i="1"/>
  <c r="P317" i="1"/>
  <c r="O317" i="1"/>
  <c r="P334" i="1"/>
  <c r="O334" i="1"/>
  <c r="P394" i="1"/>
  <c r="O394" i="1"/>
  <c r="O432" i="1"/>
  <c r="P432" i="1"/>
  <c r="O503" i="1"/>
  <c r="P503" i="1"/>
  <c r="O683" i="1"/>
  <c r="P683" i="1"/>
  <c r="P709" i="1"/>
  <c r="O709" i="1"/>
  <c r="O724" i="1"/>
  <c r="P724" i="1"/>
  <c r="O732" i="1"/>
  <c r="P732" i="1"/>
  <c r="P758" i="1"/>
  <c r="O758" i="1"/>
  <c r="P910" i="1"/>
  <c r="O910" i="1"/>
  <c r="P950" i="1"/>
  <c r="O950" i="1"/>
  <c r="P1278" i="1"/>
  <c r="O1278" i="1"/>
  <c r="P5" i="1"/>
  <c r="Q5" i="1" s="1"/>
  <c r="R5" i="1" s="1"/>
  <c r="O16" i="1"/>
  <c r="Q16" i="1" s="1"/>
  <c r="R16" i="1" s="1"/>
  <c r="O32" i="1"/>
  <c r="Q32" i="1" s="1"/>
  <c r="R32" i="1" s="1"/>
  <c r="P43" i="1"/>
  <c r="Q43" i="1" s="1"/>
  <c r="R43" i="1" s="1"/>
  <c r="O66" i="1"/>
  <c r="Q66" i="1" s="1"/>
  <c r="R66" i="1" s="1"/>
  <c r="O94" i="1"/>
  <c r="Q94" i="1" s="1"/>
  <c r="R94" i="1" s="1"/>
  <c r="O106" i="1"/>
  <c r="Q106" i="1" s="1"/>
  <c r="R106" i="1" s="1"/>
  <c r="P147" i="1"/>
  <c r="O147" i="1"/>
  <c r="O199" i="1"/>
  <c r="Q199" i="1" s="1"/>
  <c r="R199" i="1" s="1"/>
  <c r="O206" i="1"/>
  <c r="Q206" i="1" s="1"/>
  <c r="R206" i="1" s="1"/>
  <c r="O226" i="1"/>
  <c r="Q226" i="1" s="1"/>
  <c r="R226" i="1" s="1"/>
  <c r="O246" i="1"/>
  <c r="P246" i="1"/>
  <c r="P285" i="1"/>
  <c r="O285" i="1"/>
  <c r="O305" i="1"/>
  <c r="P305" i="1"/>
  <c r="P360" i="1"/>
  <c r="Q360" i="1" s="1"/>
  <c r="R360" i="1" s="1"/>
  <c r="P366" i="1"/>
  <c r="O366" i="1"/>
  <c r="P433" i="1"/>
  <c r="O433" i="1"/>
  <c r="P450" i="1"/>
  <c r="O450" i="1"/>
  <c r="P520" i="1"/>
  <c r="O520" i="1"/>
  <c r="O585" i="1"/>
  <c r="P585" i="1"/>
  <c r="O642" i="1"/>
  <c r="P642" i="1"/>
  <c r="P974" i="1"/>
  <c r="O974" i="1"/>
  <c r="O988" i="1"/>
  <c r="P988" i="1"/>
  <c r="P286" i="1"/>
  <c r="O286" i="1"/>
  <c r="P325" i="1"/>
  <c r="O325" i="1"/>
  <c r="P386" i="1"/>
  <c r="O386" i="1"/>
  <c r="P567" i="1"/>
  <c r="O567" i="1"/>
  <c r="O586" i="1"/>
  <c r="P586" i="1"/>
  <c r="O717" i="1"/>
  <c r="P717" i="1"/>
  <c r="O744" i="1"/>
  <c r="P744" i="1"/>
  <c r="O843" i="1"/>
  <c r="P843" i="1"/>
  <c r="P887" i="1"/>
  <c r="O887" i="1"/>
  <c r="O6" i="1"/>
  <c r="Q6" i="1" s="1"/>
  <c r="R6" i="1" s="1"/>
  <c r="P11" i="1"/>
  <c r="Q11" i="1" s="1"/>
  <c r="R11" i="1" s="1"/>
  <c r="P17" i="1"/>
  <c r="Q17" i="1" s="1"/>
  <c r="R17" i="1" s="1"/>
  <c r="O28" i="1"/>
  <c r="Q28" i="1" s="1"/>
  <c r="R28" i="1" s="1"/>
  <c r="O44" i="1"/>
  <c r="Q44" i="1" s="1"/>
  <c r="R44" i="1" s="1"/>
  <c r="P55" i="1"/>
  <c r="Q55" i="1" s="1"/>
  <c r="R55" i="1" s="1"/>
  <c r="O67" i="1"/>
  <c r="Q67" i="1" s="1"/>
  <c r="R67" i="1" s="1"/>
  <c r="O78" i="1"/>
  <c r="Q78" i="1" s="1"/>
  <c r="R78" i="1" s="1"/>
  <c r="O118" i="1"/>
  <c r="Q118" i="1" s="1"/>
  <c r="R118" i="1" s="1"/>
  <c r="O148" i="1"/>
  <c r="Q148" i="1" s="1"/>
  <c r="R148" i="1" s="1"/>
  <c r="P208" i="1"/>
  <c r="O208" i="1"/>
  <c r="P241" i="1"/>
  <c r="O241" i="1"/>
  <c r="P326" i="1"/>
  <c r="O326" i="1"/>
  <c r="P426" i="1"/>
  <c r="O426" i="1"/>
  <c r="P474" i="1"/>
  <c r="O474" i="1"/>
  <c r="O551" i="1"/>
  <c r="P551" i="1"/>
  <c r="O568" i="1"/>
  <c r="P568" i="1"/>
  <c r="O587" i="1"/>
  <c r="P587" i="1"/>
  <c r="P686" i="1"/>
  <c r="O686" i="1"/>
  <c r="O750" i="1"/>
  <c r="P750" i="1"/>
  <c r="O816" i="1"/>
  <c r="P816" i="1"/>
  <c r="P834" i="1"/>
  <c r="O834" i="1"/>
  <c r="P870" i="1"/>
  <c r="O870" i="1"/>
  <c r="O1387" i="1"/>
  <c r="P1387" i="1"/>
  <c r="O50" i="1"/>
  <c r="Q50" i="1" s="1"/>
  <c r="R50" i="1" s="1"/>
  <c r="O85" i="1"/>
  <c r="Q85" i="1" s="1"/>
  <c r="R85" i="1" s="1"/>
  <c r="O90" i="1"/>
  <c r="Q90" i="1" s="1"/>
  <c r="R90" i="1" s="1"/>
  <c r="P96" i="1"/>
  <c r="Q96" i="1" s="1"/>
  <c r="R96" i="1" s="1"/>
  <c r="P101" i="1"/>
  <c r="Q101" i="1" s="1"/>
  <c r="R101" i="1" s="1"/>
  <c r="P155" i="1"/>
  <c r="Q155" i="1" s="1"/>
  <c r="R155" i="1" s="1"/>
  <c r="P194" i="1"/>
  <c r="Q194" i="1" s="1"/>
  <c r="R194" i="1" s="1"/>
  <c r="P201" i="1"/>
  <c r="Q201" i="1" s="1"/>
  <c r="R201" i="1" s="1"/>
  <c r="O214" i="1"/>
  <c r="Q214" i="1" s="1"/>
  <c r="R214" i="1" s="1"/>
  <c r="O221" i="1"/>
  <c r="Q221" i="1" s="1"/>
  <c r="R221" i="1" s="1"/>
  <c r="O228" i="1"/>
  <c r="P228" i="1"/>
  <c r="P258" i="1"/>
  <c r="O258" i="1"/>
  <c r="O443" i="1"/>
  <c r="P443" i="1"/>
  <c r="O552" i="1"/>
  <c r="P552" i="1"/>
  <c r="P745" i="1"/>
  <c r="Q745" i="1" s="1"/>
  <c r="R745" i="1" s="1"/>
  <c r="Q777" i="1"/>
  <c r="R777" i="1" s="1"/>
  <c r="O784" i="1"/>
  <c r="P784" i="1"/>
  <c r="P953" i="1"/>
  <c r="O953" i="1"/>
  <c r="P1159" i="1"/>
  <c r="O1159" i="1"/>
  <c r="O908" i="1"/>
  <c r="P908" i="1"/>
  <c r="P915" i="1"/>
  <c r="O915" i="1"/>
  <c r="P993" i="1"/>
  <c r="O993" i="1"/>
  <c r="O1033" i="1"/>
  <c r="P1033" i="1"/>
  <c r="P1065" i="1"/>
  <c r="O1065" i="1"/>
  <c r="O1255" i="1"/>
  <c r="P1255" i="1"/>
  <c r="P1356" i="1"/>
  <c r="O1356" i="1"/>
  <c r="P1449" i="1"/>
  <c r="O1449" i="1"/>
  <c r="O719" i="1"/>
  <c r="P719" i="1"/>
  <c r="O944" i="1"/>
  <c r="P944" i="1"/>
  <c r="O1010" i="1"/>
  <c r="P1010" i="1"/>
  <c r="O1026" i="1"/>
  <c r="P1026" i="1"/>
  <c r="P1056" i="1"/>
  <c r="O1056" i="1"/>
  <c r="P1067" i="1"/>
  <c r="O1067" i="1"/>
  <c r="P1112" i="1"/>
  <c r="O1112" i="1"/>
  <c r="P1141" i="1"/>
  <c r="O1141" i="1"/>
  <c r="O1236" i="1"/>
  <c r="P1236" i="1"/>
  <c r="O852" i="1"/>
  <c r="P852" i="1"/>
  <c r="O966" i="1"/>
  <c r="P966" i="1"/>
  <c r="O1028" i="1"/>
  <c r="P1028" i="1"/>
  <c r="O1288" i="1"/>
  <c r="P1288" i="1"/>
  <c r="P1410" i="1"/>
  <c r="O1410" i="1"/>
  <c r="O1443" i="1"/>
  <c r="P1443" i="1"/>
  <c r="Q234" i="1"/>
  <c r="R234" i="1" s="1"/>
  <c r="P264" i="1"/>
  <c r="Q264" i="1" s="1"/>
  <c r="R264" i="1" s="1"/>
  <c r="P280" i="1"/>
  <c r="Q280" i="1" s="1"/>
  <c r="R280" i="1" s="1"/>
  <c r="O321" i="1"/>
  <c r="Q321" i="1" s="1"/>
  <c r="R321" i="1" s="1"/>
  <c r="P352" i="1"/>
  <c r="Q352" i="1" s="1"/>
  <c r="R352" i="1" s="1"/>
  <c r="P396" i="1"/>
  <c r="Q396" i="1" s="1"/>
  <c r="R396" i="1" s="1"/>
  <c r="O409" i="1"/>
  <c r="Q409" i="1" s="1"/>
  <c r="R409" i="1" s="1"/>
  <c r="O414" i="1"/>
  <c r="Q414" i="1" s="1"/>
  <c r="R414" i="1" s="1"/>
  <c r="O421" i="1"/>
  <c r="Q421" i="1" s="1"/>
  <c r="R421" i="1" s="1"/>
  <c r="P428" i="1"/>
  <c r="Q428" i="1" s="1"/>
  <c r="R428" i="1" s="1"/>
  <c r="O439" i="1"/>
  <c r="Q439" i="1" s="1"/>
  <c r="R439" i="1" s="1"/>
  <c r="P470" i="1"/>
  <c r="Q470" i="1" s="1"/>
  <c r="R470" i="1" s="1"/>
  <c r="P526" i="1"/>
  <c r="Q526" i="1" s="1"/>
  <c r="R526" i="1" s="1"/>
  <c r="P546" i="1"/>
  <c r="Q546" i="1" s="1"/>
  <c r="R546" i="1" s="1"/>
  <c r="O553" i="1"/>
  <c r="Q553" i="1" s="1"/>
  <c r="R553" i="1" s="1"/>
  <c r="P575" i="1"/>
  <c r="Q575" i="1" s="1"/>
  <c r="R575" i="1" s="1"/>
  <c r="O581" i="1"/>
  <c r="Q581" i="1" s="1"/>
  <c r="R581" i="1" s="1"/>
  <c r="O601" i="1"/>
  <c r="Q601" i="1" s="1"/>
  <c r="R601" i="1" s="1"/>
  <c r="P606" i="1"/>
  <c r="Q606" i="1" s="1"/>
  <c r="R606" i="1" s="1"/>
  <c r="O663" i="1"/>
  <c r="Q663" i="1" s="1"/>
  <c r="R663" i="1" s="1"/>
  <c r="O675" i="1"/>
  <c r="Q675" i="1" s="1"/>
  <c r="R675" i="1" s="1"/>
  <c r="O680" i="1"/>
  <c r="Q680" i="1" s="1"/>
  <c r="R680" i="1" s="1"/>
  <c r="O692" i="1"/>
  <c r="Q692" i="1" s="1"/>
  <c r="R692" i="1" s="1"/>
  <c r="O703" i="1"/>
  <c r="Q703" i="1" s="1"/>
  <c r="R703" i="1" s="1"/>
  <c r="O714" i="1"/>
  <c r="Q714" i="1" s="1"/>
  <c r="R714" i="1" s="1"/>
  <c r="O739" i="1"/>
  <c r="Q739" i="1" s="1"/>
  <c r="R739" i="1" s="1"/>
  <c r="O845" i="1"/>
  <c r="Q845" i="1" s="1"/>
  <c r="R845" i="1" s="1"/>
  <c r="O859" i="1"/>
  <c r="Q859" i="1" s="1"/>
  <c r="R859" i="1" s="1"/>
  <c r="O874" i="1"/>
  <c r="P874" i="1"/>
  <c r="O1012" i="1"/>
  <c r="P1012" i="1"/>
  <c r="P1042" i="1"/>
  <c r="O1042" i="1"/>
  <c r="P1085" i="1"/>
  <c r="O1085" i="1"/>
  <c r="Q1106" i="1"/>
  <c r="R1106" i="1" s="1"/>
  <c r="O1420" i="1"/>
  <c r="P1420" i="1"/>
  <c r="O1470" i="1"/>
  <c r="Q1470" i="1" s="1"/>
  <c r="R1470" i="1" s="1"/>
  <c r="O1491" i="1"/>
  <c r="P1491" i="1"/>
  <c r="Q300" i="1"/>
  <c r="R300" i="1" s="1"/>
  <c r="P480" i="1"/>
  <c r="Q480" i="1" s="1"/>
  <c r="R480" i="1" s="1"/>
  <c r="Q498" i="1"/>
  <c r="R498" i="1" s="1"/>
  <c r="P564" i="1"/>
  <c r="Q564" i="1" s="1"/>
  <c r="R564" i="1" s="1"/>
  <c r="O627" i="1"/>
  <c r="Q627" i="1" s="1"/>
  <c r="R627" i="1" s="1"/>
  <c r="O645" i="1"/>
  <c r="Q645" i="1" s="1"/>
  <c r="R645" i="1" s="1"/>
  <c r="O651" i="1"/>
  <c r="Q651" i="1" s="1"/>
  <c r="R651" i="1" s="1"/>
  <c r="O698" i="1"/>
  <c r="Q698" i="1" s="1"/>
  <c r="R698" i="1" s="1"/>
  <c r="P733" i="1"/>
  <c r="Q733" i="1" s="1"/>
  <c r="R733" i="1" s="1"/>
  <c r="P752" i="1"/>
  <c r="O752" i="1"/>
  <c r="P772" i="1"/>
  <c r="Q772" i="1" s="1"/>
  <c r="R772" i="1" s="1"/>
  <c r="O785" i="1"/>
  <c r="Q785" i="1" s="1"/>
  <c r="R785" i="1" s="1"/>
  <c r="O799" i="1"/>
  <c r="Q799" i="1" s="1"/>
  <c r="R799" i="1" s="1"/>
  <c r="O806" i="1"/>
  <c r="Q806" i="1" s="1"/>
  <c r="R806" i="1" s="1"/>
  <c r="P875" i="1"/>
  <c r="O875" i="1"/>
  <c r="O882" i="1"/>
  <c r="Q882" i="1" s="1"/>
  <c r="R882" i="1" s="1"/>
  <c r="P933" i="1"/>
  <c r="Q933" i="1" s="1"/>
  <c r="R933" i="1" s="1"/>
  <c r="P1153" i="1"/>
  <c r="O1153" i="1"/>
  <c r="O1198" i="1"/>
  <c r="Q1198" i="1" s="1"/>
  <c r="R1198" i="1" s="1"/>
  <c r="O1224" i="1"/>
  <c r="Q1224" i="1" s="1"/>
  <c r="R1224" i="1" s="1"/>
  <c r="P1381" i="1"/>
  <c r="Q1381" i="1" s="1"/>
  <c r="R1381" i="1" s="1"/>
  <c r="P1454" i="1"/>
  <c r="O1454" i="1"/>
  <c r="P734" i="1"/>
  <c r="O734" i="1"/>
  <c r="P839" i="1"/>
  <c r="O839" i="1"/>
  <c r="P1322" i="1"/>
  <c r="O1322" i="1"/>
  <c r="O1437" i="1"/>
  <c r="Q1437" i="1" s="1"/>
  <c r="R1437" i="1" s="1"/>
  <c r="O397" i="1"/>
  <c r="Q397" i="1" s="1"/>
  <c r="R397" i="1" s="1"/>
  <c r="O402" i="1"/>
  <c r="Q402" i="1" s="1"/>
  <c r="R402" i="1" s="1"/>
  <c r="O441" i="1"/>
  <c r="Q441" i="1" s="1"/>
  <c r="R441" i="1" s="1"/>
  <c r="P446" i="1"/>
  <c r="Q446" i="1" s="1"/>
  <c r="R446" i="1" s="1"/>
  <c r="P476" i="1"/>
  <c r="Q476" i="1" s="1"/>
  <c r="R476" i="1" s="1"/>
  <c r="O481" i="1"/>
  <c r="Q481" i="1" s="1"/>
  <c r="R481" i="1" s="1"/>
  <c r="O505" i="1"/>
  <c r="Q505" i="1" s="1"/>
  <c r="R505" i="1" s="1"/>
  <c r="O517" i="1"/>
  <c r="Q517" i="1" s="1"/>
  <c r="R517" i="1" s="1"/>
  <c r="O533" i="1"/>
  <c r="Q533" i="1" s="1"/>
  <c r="R533" i="1" s="1"/>
  <c r="O543" i="1"/>
  <c r="Q543" i="1" s="1"/>
  <c r="R543" i="1" s="1"/>
  <c r="O554" i="1"/>
  <c r="Q554" i="1" s="1"/>
  <c r="R554" i="1" s="1"/>
  <c r="O577" i="1"/>
  <c r="Q577" i="1" s="1"/>
  <c r="R577" i="1" s="1"/>
  <c r="O615" i="1"/>
  <c r="Q615" i="1" s="1"/>
  <c r="R615" i="1" s="1"/>
  <c r="P646" i="1"/>
  <c r="Q646" i="1" s="1"/>
  <c r="R646" i="1" s="1"/>
  <c r="O652" i="1"/>
  <c r="Q652" i="1" s="1"/>
  <c r="R652" i="1" s="1"/>
  <c r="P672" i="1"/>
  <c r="Q672" i="1" s="1"/>
  <c r="R672" i="1" s="1"/>
  <c r="O681" i="1"/>
  <c r="Q681" i="1" s="1"/>
  <c r="R681" i="1" s="1"/>
  <c r="O699" i="1"/>
  <c r="Q699" i="1" s="1"/>
  <c r="R699" i="1" s="1"/>
  <c r="O728" i="1"/>
  <c r="Q728" i="1" s="1"/>
  <c r="R728" i="1" s="1"/>
  <c r="O742" i="1"/>
  <c r="P742" i="1"/>
  <c r="O753" i="1"/>
  <c r="Q753" i="1" s="1"/>
  <c r="R753" i="1" s="1"/>
  <c r="O773" i="1"/>
  <c r="Q773" i="1" s="1"/>
  <c r="R773" i="1" s="1"/>
  <c r="O819" i="1"/>
  <c r="Q819" i="1" s="1"/>
  <c r="R819" i="1" s="1"/>
  <c r="P891" i="1"/>
  <c r="Q891" i="1" s="1"/>
  <c r="R891" i="1" s="1"/>
  <c r="O921" i="1"/>
  <c r="Q921" i="1" s="1"/>
  <c r="R921" i="1" s="1"/>
  <c r="O1022" i="1"/>
  <c r="P1022" i="1"/>
  <c r="P1176" i="1"/>
  <c r="O1176" i="1"/>
  <c r="O1268" i="1"/>
  <c r="P1268" i="1"/>
  <c r="P1362" i="1"/>
  <c r="O1362" i="1"/>
  <c r="P282" i="1"/>
  <c r="Q282" i="1" s="1"/>
  <c r="R282" i="1" s="1"/>
  <c r="O295" i="1"/>
  <c r="Q295" i="1" s="1"/>
  <c r="R295" i="1" s="1"/>
  <c r="O453" i="1"/>
  <c r="Q453" i="1" s="1"/>
  <c r="R453" i="1" s="1"/>
  <c r="P528" i="1"/>
  <c r="Q528" i="1" s="1"/>
  <c r="R528" i="1" s="1"/>
  <c r="O603" i="1"/>
  <c r="Q603" i="1" s="1"/>
  <c r="R603" i="1" s="1"/>
  <c r="P609" i="1"/>
  <c r="Q609" i="1" s="1"/>
  <c r="R609" i="1" s="1"/>
  <c r="P622" i="1"/>
  <c r="Q622" i="1" s="1"/>
  <c r="R622" i="1" s="1"/>
  <c r="P628" i="1"/>
  <c r="Q628" i="1" s="1"/>
  <c r="R628" i="1" s="1"/>
  <c r="P664" i="1"/>
  <c r="Q664" i="1" s="1"/>
  <c r="R664" i="1" s="1"/>
  <c r="O735" i="1"/>
  <c r="Q735" i="1" s="1"/>
  <c r="R735" i="1" s="1"/>
  <c r="P787" i="1"/>
  <c r="O787" i="1"/>
  <c r="O801" i="1"/>
  <c r="Q801" i="1" s="1"/>
  <c r="R801" i="1" s="1"/>
  <c r="O855" i="1"/>
  <c r="Q855" i="1" s="1"/>
  <c r="R855" i="1" s="1"/>
  <c r="P905" i="1"/>
  <c r="O905" i="1"/>
  <c r="P922" i="1"/>
  <c r="O922" i="1"/>
  <c r="P948" i="1"/>
  <c r="Q948" i="1" s="1"/>
  <c r="R948" i="1" s="1"/>
  <c r="Q1006" i="1"/>
  <c r="R1006" i="1" s="1"/>
  <c r="P1016" i="1"/>
  <c r="O1016" i="1"/>
  <c r="O1247" i="1"/>
  <c r="Q1247" i="1" s="1"/>
  <c r="R1247" i="1" s="1"/>
  <c r="O1283" i="1"/>
  <c r="Q1283" i="1" s="1"/>
  <c r="R1283" i="1" s="1"/>
  <c r="O1304" i="1"/>
  <c r="Q1304" i="1" s="1"/>
  <c r="R1304" i="1" s="1"/>
  <c r="O1414" i="1"/>
  <c r="Q1414" i="1" s="1"/>
  <c r="R1414" i="1" s="1"/>
  <c r="P1431" i="1"/>
  <c r="Q1431" i="1" s="1"/>
  <c r="R1431" i="1" s="1"/>
  <c r="Q647" i="1"/>
  <c r="R647" i="1" s="1"/>
  <c r="P833" i="1"/>
  <c r="O833" i="1"/>
  <c r="P869" i="1"/>
  <c r="O869" i="1"/>
  <c r="P949" i="1"/>
  <c r="O949" i="1"/>
  <c r="P971" i="1"/>
  <c r="O971" i="1"/>
  <c r="P985" i="1"/>
  <c r="O985" i="1"/>
  <c r="P1510" i="1"/>
  <c r="O1510" i="1"/>
  <c r="O1498" i="1"/>
  <c r="Q1498" i="1" s="1"/>
  <c r="R1498" i="1" s="1"/>
  <c r="O1518" i="1"/>
  <c r="Q1518" i="1" s="1"/>
  <c r="R1518" i="1" s="1"/>
  <c r="O1506" i="1"/>
  <c r="Q1506" i="1" s="1"/>
  <c r="R1506" i="1" s="1"/>
  <c r="O1524" i="1"/>
  <c r="Q1524" i="1" s="1"/>
  <c r="R1524" i="1" s="1"/>
  <c r="P1008" i="1"/>
  <c r="Q1008" i="1" s="1"/>
  <c r="R1008" i="1" s="1"/>
  <c r="O1188" i="1"/>
  <c r="Q1188" i="1" s="1"/>
  <c r="R1188" i="1" s="1"/>
  <c r="P1200" i="1"/>
  <c r="Q1200" i="1" s="1"/>
  <c r="R1200" i="1" s="1"/>
  <c r="O1274" i="1"/>
  <c r="Q1274" i="1" s="1"/>
  <c r="R1274" i="1" s="1"/>
  <c r="P1300" i="1"/>
  <c r="Q1300" i="1" s="1"/>
  <c r="R1300" i="1" s="1"/>
  <c r="P1348" i="1"/>
  <c r="Q1348" i="1" s="1"/>
  <c r="R1348" i="1" s="1"/>
  <c r="P1357" i="1"/>
  <c r="Q1357" i="1" s="1"/>
  <c r="R1357" i="1" s="1"/>
  <c r="P1384" i="1"/>
  <c r="Q1384" i="1" s="1"/>
  <c r="R1384" i="1" s="1"/>
  <c r="P1411" i="1"/>
  <c r="Q1411" i="1" s="1"/>
  <c r="R1411" i="1" s="1"/>
  <c r="P1455" i="1"/>
  <c r="Q1455" i="1" s="1"/>
  <c r="R1455" i="1" s="1"/>
  <c r="O1466" i="1"/>
  <c r="Q1466" i="1" s="1"/>
  <c r="R1466" i="1" s="1"/>
  <c r="Q1113" i="1"/>
  <c r="R1113" i="1" s="1"/>
  <c r="O1077" i="1"/>
  <c r="Q1077" i="1" s="1"/>
  <c r="R1077" i="1" s="1"/>
  <c r="O1098" i="1"/>
  <c r="Q1098" i="1" s="1"/>
  <c r="R1098" i="1" s="1"/>
  <c r="O1109" i="1"/>
  <c r="Q1109" i="1" s="1"/>
  <c r="R1109" i="1" s="1"/>
  <c r="O1139" i="1"/>
  <c r="Q1139" i="1" s="1"/>
  <c r="R1139" i="1" s="1"/>
  <c r="P1148" i="1"/>
  <c r="Q1148" i="1" s="1"/>
  <c r="R1148" i="1" s="1"/>
  <c r="O1173" i="1"/>
  <c r="Q1173" i="1" s="1"/>
  <c r="R1173" i="1" s="1"/>
  <c r="O1189" i="1"/>
  <c r="Q1189" i="1" s="1"/>
  <c r="R1189" i="1" s="1"/>
  <c r="O1195" i="1"/>
  <c r="Q1195" i="1" s="1"/>
  <c r="R1195" i="1" s="1"/>
  <c r="O1201" i="1"/>
  <c r="Q1201" i="1" s="1"/>
  <c r="R1201" i="1" s="1"/>
  <c r="O1238" i="1"/>
  <c r="Q1238" i="1" s="1"/>
  <c r="R1238" i="1" s="1"/>
  <c r="P1275" i="1"/>
  <c r="Q1275" i="1" s="1"/>
  <c r="R1275" i="1" s="1"/>
  <c r="O1281" i="1"/>
  <c r="Q1281" i="1" s="1"/>
  <c r="R1281" i="1" s="1"/>
  <c r="O1285" i="1"/>
  <c r="Q1285" i="1" s="1"/>
  <c r="R1285" i="1" s="1"/>
  <c r="O1310" i="1"/>
  <c r="Q1310" i="1" s="1"/>
  <c r="R1310" i="1" s="1"/>
  <c r="O1330" i="1"/>
  <c r="Q1330" i="1" s="1"/>
  <c r="R1330" i="1" s="1"/>
  <c r="P1349" i="1"/>
  <c r="Q1349" i="1" s="1"/>
  <c r="R1349" i="1" s="1"/>
  <c r="P1373" i="1"/>
  <c r="Q1373" i="1" s="1"/>
  <c r="R1373" i="1" s="1"/>
  <c r="O1378" i="1"/>
  <c r="Q1378" i="1" s="1"/>
  <c r="R1378" i="1" s="1"/>
  <c r="P1385" i="1"/>
  <c r="Q1385" i="1" s="1"/>
  <c r="R1385" i="1" s="1"/>
  <c r="O1406" i="1"/>
  <c r="Q1406" i="1" s="1"/>
  <c r="R1406" i="1" s="1"/>
  <c r="O1412" i="1"/>
  <c r="Q1412" i="1" s="1"/>
  <c r="R1412" i="1" s="1"/>
  <c r="O1428" i="1"/>
  <c r="Q1428" i="1" s="1"/>
  <c r="R1428" i="1" s="1"/>
  <c r="O1440" i="1"/>
  <c r="Q1440" i="1" s="1"/>
  <c r="R1440" i="1" s="1"/>
  <c r="O1446" i="1"/>
  <c r="Q1446" i="1" s="1"/>
  <c r="R1446" i="1" s="1"/>
  <c r="P1456" i="1"/>
  <c r="Q1456" i="1" s="1"/>
  <c r="R1456" i="1" s="1"/>
  <c r="O1488" i="1"/>
  <c r="Q1488" i="1" s="1"/>
  <c r="R1488" i="1" s="1"/>
  <c r="P1507" i="1"/>
  <c r="Q1507" i="1" s="1"/>
  <c r="R1507" i="1" s="1"/>
  <c r="O1520" i="1"/>
  <c r="Q1520" i="1" s="1"/>
  <c r="R1520" i="1" s="1"/>
  <c r="O1290" i="1"/>
  <c r="Q1290" i="1" s="1"/>
  <c r="R1290" i="1" s="1"/>
  <c r="O1306" i="1"/>
  <c r="Q1306" i="1" s="1"/>
  <c r="R1306" i="1" s="1"/>
  <c r="O1343" i="1"/>
  <c r="Q1343" i="1" s="1"/>
  <c r="R1343" i="1" s="1"/>
  <c r="P1396" i="1"/>
  <c r="Q1396" i="1" s="1"/>
  <c r="R1396" i="1" s="1"/>
  <c r="P1417" i="1"/>
  <c r="Q1417" i="1" s="1"/>
  <c r="R1417" i="1" s="1"/>
  <c r="P1423" i="1"/>
  <c r="Q1423" i="1" s="1"/>
  <c r="R1423" i="1" s="1"/>
  <c r="P1467" i="1"/>
  <c r="Q1467" i="1" s="1"/>
  <c r="R1467" i="1" s="1"/>
  <c r="O1478" i="1"/>
  <c r="Q1478" i="1" s="1"/>
  <c r="R1478" i="1" s="1"/>
  <c r="O1526" i="1"/>
  <c r="Q1526" i="1" s="1"/>
  <c r="R1526" i="1" s="1"/>
  <c r="O1094" i="1"/>
  <c r="Q1094" i="1" s="1"/>
  <c r="R1094" i="1" s="1"/>
  <c r="O1099" i="1"/>
  <c r="Q1099" i="1" s="1"/>
  <c r="R1099" i="1" s="1"/>
  <c r="P1104" i="1"/>
  <c r="Q1104" i="1" s="1"/>
  <c r="R1104" i="1" s="1"/>
  <c r="O1115" i="1"/>
  <c r="Q1115" i="1" s="1"/>
  <c r="R1115" i="1" s="1"/>
  <c r="P1132" i="1"/>
  <c r="Q1132" i="1" s="1"/>
  <c r="R1132" i="1" s="1"/>
  <c r="O1136" i="1"/>
  <c r="Q1136" i="1" s="1"/>
  <c r="R1136" i="1" s="1"/>
  <c r="O1144" i="1"/>
  <c r="Q1144" i="1" s="1"/>
  <c r="R1144" i="1" s="1"/>
  <c r="O1158" i="1"/>
  <c r="Q1158" i="1" s="1"/>
  <c r="R1158" i="1" s="1"/>
  <c r="P1164" i="1"/>
  <c r="Q1164" i="1" s="1"/>
  <c r="R1164" i="1" s="1"/>
  <c r="P1169" i="1"/>
  <c r="Q1169" i="1" s="1"/>
  <c r="R1169" i="1" s="1"/>
  <c r="O1202" i="1"/>
  <c r="Q1202" i="1" s="1"/>
  <c r="R1202" i="1" s="1"/>
  <c r="O1234" i="1"/>
  <c r="Q1234" i="1" s="1"/>
  <c r="R1234" i="1" s="1"/>
  <c r="P1272" i="1"/>
  <c r="Q1272" i="1" s="1"/>
  <c r="R1272" i="1" s="1"/>
  <c r="O1282" i="1"/>
  <c r="Q1282" i="1" s="1"/>
  <c r="R1282" i="1" s="1"/>
  <c r="O1321" i="1"/>
  <c r="Q1321" i="1" s="1"/>
  <c r="R1321" i="1" s="1"/>
  <c r="O1332" i="1"/>
  <c r="Q1332" i="1" s="1"/>
  <c r="R1332" i="1" s="1"/>
  <c r="O1344" i="1"/>
  <c r="Q1344" i="1" s="1"/>
  <c r="R1344" i="1" s="1"/>
  <c r="O1380" i="1"/>
  <c r="Q1380" i="1" s="1"/>
  <c r="R1380" i="1" s="1"/>
  <c r="P1408" i="1"/>
  <c r="Q1408" i="1" s="1"/>
  <c r="R1408" i="1" s="1"/>
  <c r="O1413" i="1"/>
  <c r="Q1413" i="1" s="1"/>
  <c r="R1413" i="1" s="1"/>
  <c r="O1418" i="1"/>
  <c r="Q1418" i="1" s="1"/>
  <c r="R1418" i="1" s="1"/>
  <c r="O1424" i="1"/>
  <c r="Q1424" i="1" s="1"/>
  <c r="R1424" i="1" s="1"/>
  <c r="O1436" i="1"/>
  <c r="Q1436" i="1" s="1"/>
  <c r="R1436" i="1" s="1"/>
  <c r="P1447" i="1"/>
  <c r="Q1447" i="1" s="1"/>
  <c r="R1447" i="1" s="1"/>
  <c r="O1452" i="1"/>
  <c r="Q1452" i="1" s="1"/>
  <c r="R1452" i="1" s="1"/>
  <c r="O1462" i="1"/>
  <c r="Q1462" i="1" s="1"/>
  <c r="R1462" i="1" s="1"/>
  <c r="P1468" i="1"/>
  <c r="Q1468" i="1" s="1"/>
  <c r="R1468" i="1" s="1"/>
  <c r="O1484" i="1"/>
  <c r="Q1484" i="1" s="1"/>
  <c r="R1484" i="1" s="1"/>
  <c r="O1496" i="1"/>
  <c r="Q1496" i="1" s="1"/>
  <c r="R1496" i="1" s="1"/>
  <c r="O1502" i="1"/>
  <c r="Q1502" i="1" s="1"/>
  <c r="R1502" i="1" s="1"/>
  <c r="P1527" i="1"/>
  <c r="Q1527" i="1" s="1"/>
  <c r="R1527" i="1" s="1"/>
  <c r="O741" i="1"/>
  <c r="P741" i="1"/>
  <c r="O3" i="1"/>
  <c r="Q3" i="1" s="1"/>
  <c r="R3" i="1" s="1"/>
  <c r="O15" i="1"/>
  <c r="Q15" i="1" s="1"/>
  <c r="R15" i="1" s="1"/>
  <c r="O27" i="1"/>
  <c r="Q27" i="1" s="1"/>
  <c r="R27" i="1" s="1"/>
  <c r="O39" i="1"/>
  <c r="Q39" i="1" s="1"/>
  <c r="R39" i="1" s="1"/>
  <c r="O51" i="1"/>
  <c r="Q51" i="1" s="1"/>
  <c r="R51" i="1" s="1"/>
  <c r="O63" i="1"/>
  <c r="Q63" i="1" s="1"/>
  <c r="R63" i="1" s="1"/>
  <c r="O68" i="1"/>
  <c r="Q68" i="1" s="1"/>
  <c r="R68" i="1" s="1"/>
  <c r="O81" i="1"/>
  <c r="Q81" i="1" s="1"/>
  <c r="R81" i="1" s="1"/>
  <c r="O99" i="1"/>
  <c r="Q99" i="1" s="1"/>
  <c r="R99" i="1" s="1"/>
  <c r="O104" i="1"/>
  <c r="Q104" i="1" s="1"/>
  <c r="R104" i="1" s="1"/>
  <c r="O117" i="1"/>
  <c r="Q117" i="1" s="1"/>
  <c r="R117" i="1" s="1"/>
  <c r="O144" i="1"/>
  <c r="Q144" i="1" s="1"/>
  <c r="R144" i="1" s="1"/>
  <c r="O173" i="1"/>
  <c r="Q173" i="1" s="1"/>
  <c r="R173" i="1" s="1"/>
  <c r="O176" i="1"/>
  <c r="Q176" i="1" s="1"/>
  <c r="R176" i="1" s="1"/>
  <c r="O231" i="1"/>
  <c r="Q231" i="1" s="1"/>
  <c r="R231" i="1" s="1"/>
  <c r="P235" i="1"/>
  <c r="O235" i="1"/>
  <c r="P249" i="1"/>
  <c r="Q249" i="1" s="1"/>
  <c r="R249" i="1" s="1"/>
  <c r="P271" i="1"/>
  <c r="O271" i="1"/>
  <c r="P329" i="1"/>
  <c r="O329" i="1"/>
  <c r="O13" i="1"/>
  <c r="Q13" i="1" s="1"/>
  <c r="R13" i="1" s="1"/>
  <c r="O25" i="1"/>
  <c r="Q25" i="1" s="1"/>
  <c r="R25" i="1" s="1"/>
  <c r="O37" i="1"/>
  <c r="Q37" i="1" s="1"/>
  <c r="R37" i="1" s="1"/>
  <c r="O49" i="1"/>
  <c r="Q49" i="1" s="1"/>
  <c r="R49" i="1" s="1"/>
  <c r="O61" i="1"/>
  <c r="Q61" i="1" s="1"/>
  <c r="R61" i="1" s="1"/>
  <c r="P71" i="1"/>
  <c r="Q71" i="1" s="1"/>
  <c r="R71" i="1" s="1"/>
  <c r="O84" i="1"/>
  <c r="Q84" i="1" s="1"/>
  <c r="R84" i="1" s="1"/>
  <c r="O89" i="1"/>
  <c r="Q89" i="1" s="1"/>
  <c r="R89" i="1" s="1"/>
  <c r="P107" i="1"/>
  <c r="Q107" i="1" s="1"/>
  <c r="R107" i="1" s="1"/>
  <c r="O120" i="1"/>
  <c r="Q120" i="1" s="1"/>
  <c r="R120" i="1" s="1"/>
  <c r="O125" i="1"/>
  <c r="Q125" i="1" s="1"/>
  <c r="R125" i="1" s="1"/>
  <c r="O139" i="1"/>
  <c r="Q139" i="1" s="1"/>
  <c r="R139" i="1" s="1"/>
  <c r="P150" i="1"/>
  <c r="O150" i="1"/>
  <c r="O159" i="1"/>
  <c r="Q159" i="1" s="1"/>
  <c r="R159" i="1" s="1"/>
  <c r="P165" i="1"/>
  <c r="Q165" i="1" s="1"/>
  <c r="R165" i="1" s="1"/>
  <c r="O168" i="1"/>
  <c r="Q168" i="1" s="1"/>
  <c r="R168" i="1" s="1"/>
  <c r="O197" i="1"/>
  <c r="Q197" i="1" s="1"/>
  <c r="R197" i="1" s="1"/>
  <c r="O200" i="1"/>
  <c r="Q200" i="1" s="1"/>
  <c r="R200" i="1" s="1"/>
  <c r="O236" i="1"/>
  <c r="P236" i="1"/>
  <c r="O242" i="1"/>
  <c r="Q242" i="1" s="1"/>
  <c r="R242" i="1" s="1"/>
  <c r="P263" i="1"/>
  <c r="Q263" i="1" s="1"/>
  <c r="R263" i="1" s="1"/>
  <c r="O278" i="1"/>
  <c r="Q278" i="1" s="1"/>
  <c r="R278" i="1" s="1"/>
  <c r="P292" i="1"/>
  <c r="Q292" i="1" s="1"/>
  <c r="R292" i="1" s="1"/>
  <c r="O297" i="1"/>
  <c r="Q297" i="1" s="1"/>
  <c r="R297" i="1" s="1"/>
  <c r="P324" i="1"/>
  <c r="O324" i="1"/>
  <c r="P162" i="1"/>
  <c r="O162" i="1"/>
  <c r="O272" i="1"/>
  <c r="P272" i="1"/>
  <c r="P594" i="1"/>
  <c r="O594" i="1"/>
  <c r="P174" i="1"/>
  <c r="O174" i="1"/>
  <c r="P189" i="1"/>
  <c r="Q189" i="1" s="1"/>
  <c r="R189" i="1" s="1"/>
  <c r="P232" i="1"/>
  <c r="Q232" i="1" s="1"/>
  <c r="R232" i="1" s="1"/>
  <c r="P250" i="1"/>
  <c r="Q250" i="1" s="1"/>
  <c r="R250" i="1" s="1"/>
  <c r="O257" i="1"/>
  <c r="Q257" i="1" s="1"/>
  <c r="R257" i="1" s="1"/>
  <c r="P260" i="1"/>
  <c r="Q260" i="1" s="1"/>
  <c r="R260" i="1" s="1"/>
  <c r="O392" i="1"/>
  <c r="P392" i="1"/>
  <c r="O404" i="1"/>
  <c r="P404" i="1"/>
  <c r="P186" i="1"/>
  <c r="O186" i="1"/>
  <c r="P298" i="1"/>
  <c r="O298" i="1"/>
  <c r="O582" i="1"/>
  <c r="P582" i="1"/>
  <c r="O9" i="1"/>
  <c r="Q9" i="1" s="1"/>
  <c r="R9" i="1" s="1"/>
  <c r="O21" i="1"/>
  <c r="Q21" i="1" s="1"/>
  <c r="R21" i="1" s="1"/>
  <c r="O33" i="1"/>
  <c r="Q33" i="1" s="1"/>
  <c r="R33" i="1" s="1"/>
  <c r="O45" i="1"/>
  <c r="Q45" i="1" s="1"/>
  <c r="R45" i="1" s="1"/>
  <c r="O57" i="1"/>
  <c r="Q57" i="1" s="1"/>
  <c r="R57" i="1" s="1"/>
  <c r="O72" i="1"/>
  <c r="Q72" i="1" s="1"/>
  <c r="R72" i="1" s="1"/>
  <c r="O77" i="1"/>
  <c r="Q77" i="1" s="1"/>
  <c r="R77" i="1" s="1"/>
  <c r="P95" i="1"/>
  <c r="Q95" i="1" s="1"/>
  <c r="R95" i="1" s="1"/>
  <c r="O108" i="1"/>
  <c r="Q108" i="1" s="1"/>
  <c r="R108" i="1" s="1"/>
  <c r="O113" i="1"/>
  <c r="Q113" i="1" s="1"/>
  <c r="R113" i="1" s="1"/>
  <c r="P126" i="1"/>
  <c r="O126" i="1"/>
  <c r="O129" i="1"/>
  <c r="Q129" i="1" s="1"/>
  <c r="R129" i="1" s="1"/>
  <c r="O137" i="1"/>
  <c r="Q137" i="1" s="1"/>
  <c r="R137" i="1" s="1"/>
  <c r="O157" i="1"/>
  <c r="Q157" i="1" s="1"/>
  <c r="R157" i="1" s="1"/>
  <c r="O163" i="1"/>
  <c r="Q163" i="1" s="1"/>
  <c r="R163" i="1" s="1"/>
  <c r="O166" i="1"/>
  <c r="Q166" i="1" s="1"/>
  <c r="R166" i="1" s="1"/>
  <c r="P198" i="1"/>
  <c r="O198" i="1"/>
  <c r="O207" i="1"/>
  <c r="Q207" i="1" s="1"/>
  <c r="R207" i="1" s="1"/>
  <c r="P233" i="1"/>
  <c r="Q233" i="1" s="1"/>
  <c r="R233" i="1" s="1"/>
  <c r="O237" i="1"/>
  <c r="Q237" i="1" s="1"/>
  <c r="R237" i="1" s="1"/>
  <c r="O247" i="1"/>
  <c r="Q247" i="1" s="1"/>
  <c r="R247" i="1" s="1"/>
  <c r="P254" i="1"/>
  <c r="Q254" i="1" s="1"/>
  <c r="R254" i="1" s="1"/>
  <c r="P268" i="1"/>
  <c r="Q268" i="1" s="1"/>
  <c r="R268" i="1" s="1"/>
  <c r="P294" i="1"/>
  <c r="Q294" i="1" s="1"/>
  <c r="R294" i="1" s="1"/>
  <c r="P302" i="1"/>
  <c r="Q302" i="1" s="1"/>
  <c r="R302" i="1" s="1"/>
  <c r="O356" i="1"/>
  <c r="P356" i="1"/>
  <c r="P467" i="1"/>
  <c r="O467" i="1"/>
  <c r="P210" i="1"/>
  <c r="O210" i="1"/>
  <c r="P346" i="1"/>
  <c r="O346" i="1"/>
  <c r="O181" i="1"/>
  <c r="Q181" i="1" s="1"/>
  <c r="R181" i="1" s="1"/>
  <c r="P269" i="1"/>
  <c r="Q269" i="1" s="1"/>
  <c r="R269" i="1" s="1"/>
  <c r="P303" i="1"/>
  <c r="O303" i="1"/>
  <c r="P255" i="1"/>
  <c r="O255" i="1"/>
  <c r="P83" i="1"/>
  <c r="Q83" i="1" s="1"/>
  <c r="R83" i="1" s="1"/>
  <c r="P119" i="1"/>
  <c r="Q119" i="1" s="1"/>
  <c r="R119" i="1" s="1"/>
  <c r="P138" i="1"/>
  <c r="O138" i="1"/>
  <c r="O205" i="1"/>
  <c r="Q205" i="1" s="1"/>
  <c r="R205" i="1" s="1"/>
  <c r="P339" i="1"/>
  <c r="O339" i="1"/>
  <c r="P374" i="1"/>
  <c r="O374" i="1"/>
  <c r="P455" i="1"/>
  <c r="O455" i="1"/>
  <c r="O492" i="1"/>
  <c r="P492" i="1"/>
  <c r="P508" i="1"/>
  <c r="O508" i="1"/>
  <c r="P542" i="1"/>
  <c r="O542" i="1"/>
  <c r="O572" i="1"/>
  <c r="P572" i="1"/>
  <c r="P618" i="1"/>
  <c r="O618" i="1"/>
  <c r="O730" i="1"/>
  <c r="P730" i="1"/>
  <c r="P983" i="1"/>
  <c r="O983" i="1"/>
  <c r="P363" i="1"/>
  <c r="O363" i="1"/>
  <c r="O596" i="1"/>
  <c r="P596" i="1"/>
  <c r="P336" i="1"/>
  <c r="Q336" i="1" s="1"/>
  <c r="R336" i="1" s="1"/>
  <c r="Q367" i="1"/>
  <c r="R367" i="1" s="1"/>
  <c r="P371" i="1"/>
  <c r="Q371" i="1" s="1"/>
  <c r="R371" i="1" s="1"/>
  <c r="P375" i="1"/>
  <c r="O375" i="1"/>
  <c r="P393" i="1"/>
  <c r="Q393" i="1" s="1"/>
  <c r="R393" i="1" s="1"/>
  <c r="O405" i="1"/>
  <c r="Q405" i="1" s="1"/>
  <c r="R405" i="1" s="1"/>
  <c r="O417" i="1"/>
  <c r="Q417" i="1" s="1"/>
  <c r="R417" i="1" s="1"/>
  <c r="P486" i="1"/>
  <c r="O486" i="1"/>
  <c r="O584" i="1"/>
  <c r="P584" i="1"/>
  <c r="O620" i="1"/>
  <c r="P620" i="1"/>
  <c r="P630" i="1"/>
  <c r="Q630" i="1" s="1"/>
  <c r="R630" i="1" s="1"/>
  <c r="P549" i="1"/>
  <c r="O549" i="1"/>
  <c r="O608" i="1"/>
  <c r="P608" i="1"/>
  <c r="O654" i="1"/>
  <c r="P654" i="1"/>
  <c r="O524" i="1"/>
  <c r="P524" i="1"/>
  <c r="O632" i="1"/>
  <c r="P632" i="1"/>
  <c r="O661" i="1"/>
  <c r="P661" i="1"/>
  <c r="P315" i="1"/>
  <c r="O315" i="1"/>
  <c r="P327" i="1"/>
  <c r="O327" i="1"/>
  <c r="O379" i="1"/>
  <c r="Q379" i="1" s="1"/>
  <c r="R379" i="1" s="1"/>
  <c r="P383" i="1"/>
  <c r="Q383" i="1" s="1"/>
  <c r="R383" i="1" s="1"/>
  <c r="O406" i="1"/>
  <c r="Q406" i="1" s="1"/>
  <c r="R406" i="1" s="1"/>
  <c r="P410" i="1"/>
  <c r="Q410" i="1" s="1"/>
  <c r="R410" i="1" s="1"/>
  <c r="P422" i="1"/>
  <c r="Q422" i="1" s="1"/>
  <c r="R422" i="1" s="1"/>
  <c r="P510" i="1"/>
  <c r="O510" i="1"/>
  <c r="O644" i="1"/>
  <c r="P644" i="1"/>
  <c r="P351" i="1"/>
  <c r="O351" i="1"/>
  <c r="P435" i="1"/>
  <c r="O435" i="1"/>
  <c r="P463" i="1"/>
  <c r="O463" i="1"/>
  <c r="P638" i="1"/>
  <c r="O638" i="1"/>
  <c r="P667" i="1"/>
  <c r="O667" i="1"/>
  <c r="O304" i="1"/>
  <c r="Q304" i="1" s="1"/>
  <c r="R304" i="1" s="1"/>
  <c r="O307" i="1"/>
  <c r="Q307" i="1" s="1"/>
  <c r="R307" i="1" s="1"/>
  <c r="P358" i="1"/>
  <c r="Q358" i="1" s="1"/>
  <c r="R358" i="1" s="1"/>
  <c r="O395" i="1"/>
  <c r="Q395" i="1" s="1"/>
  <c r="R395" i="1" s="1"/>
  <c r="P399" i="1"/>
  <c r="O399" i="1"/>
  <c r="P407" i="1"/>
  <c r="Q407" i="1" s="1"/>
  <c r="R407" i="1" s="1"/>
  <c r="P411" i="1"/>
  <c r="O411" i="1"/>
  <c r="O452" i="1"/>
  <c r="P452" i="1"/>
  <c r="O464" i="1"/>
  <c r="P464" i="1"/>
  <c r="P489" i="1"/>
  <c r="O489" i="1"/>
  <c r="P248" i="1"/>
  <c r="Q248" i="1" s="1"/>
  <c r="R248" i="1" s="1"/>
  <c r="O310" i="1"/>
  <c r="Q310" i="1" s="1"/>
  <c r="R310" i="1" s="1"/>
  <c r="P328" i="1"/>
  <c r="Q328" i="1" s="1"/>
  <c r="R328" i="1" s="1"/>
  <c r="P348" i="1"/>
  <c r="Q348" i="1" s="1"/>
  <c r="R348" i="1" s="1"/>
  <c r="P369" i="1"/>
  <c r="O369" i="1"/>
  <c r="P415" i="1"/>
  <c r="O415" i="1"/>
  <c r="O427" i="1"/>
  <c r="Q427" i="1" s="1"/>
  <c r="R427" i="1" s="1"/>
  <c r="O490" i="1"/>
  <c r="P490" i="1"/>
  <c r="P496" i="1"/>
  <c r="O496" i="1"/>
  <c r="O420" i="1"/>
  <c r="P420" i="1"/>
  <c r="P475" i="1"/>
  <c r="O475" i="1"/>
  <c r="P640" i="1"/>
  <c r="O640" i="1"/>
  <c r="P342" i="1"/>
  <c r="Q342" i="1" s="1"/>
  <c r="R342" i="1" s="1"/>
  <c r="P388" i="1"/>
  <c r="Q388" i="1" s="1"/>
  <c r="R388" i="1" s="1"/>
  <c r="O403" i="1"/>
  <c r="Q403" i="1" s="1"/>
  <c r="R403" i="1" s="1"/>
  <c r="P408" i="1"/>
  <c r="Q408" i="1" s="1"/>
  <c r="R408" i="1" s="1"/>
  <c r="P424" i="1"/>
  <c r="Q424" i="1" s="1"/>
  <c r="R424" i="1" s="1"/>
  <c r="P436" i="1"/>
  <c r="Q436" i="1" s="1"/>
  <c r="R436" i="1" s="1"/>
  <c r="O440" i="1"/>
  <c r="P440" i="1"/>
  <c r="P466" i="1"/>
  <c r="O466" i="1"/>
  <c r="P532" i="1"/>
  <c r="Q532" i="1" s="1"/>
  <c r="R532" i="1" s="1"/>
  <c r="P570" i="1"/>
  <c r="O570" i="1"/>
  <c r="O670" i="1"/>
  <c r="P670" i="1"/>
  <c r="P788" i="1"/>
  <c r="O788" i="1"/>
  <c r="P736" i="1"/>
  <c r="O736" i="1"/>
  <c r="P794" i="1"/>
  <c r="O794" i="1"/>
  <c r="P847" i="1"/>
  <c r="O847" i="1"/>
  <c r="P523" i="1"/>
  <c r="O523" i="1"/>
  <c r="P559" i="1"/>
  <c r="O559" i="1"/>
  <c r="P932" i="1"/>
  <c r="O932" i="1"/>
  <c r="O943" i="1"/>
  <c r="P943" i="1"/>
  <c r="O967" i="1"/>
  <c r="P967" i="1"/>
  <c r="O447" i="1"/>
  <c r="Q447" i="1" s="1"/>
  <c r="R447" i="1" s="1"/>
  <c r="P514" i="1"/>
  <c r="Q514" i="1" s="1"/>
  <c r="R514" i="1" s="1"/>
  <c r="O566" i="1"/>
  <c r="Q566" i="1" s="1"/>
  <c r="R566" i="1" s="1"/>
  <c r="P583" i="1"/>
  <c r="O583" i="1"/>
  <c r="O590" i="1"/>
  <c r="Q590" i="1" s="1"/>
  <c r="R590" i="1" s="1"/>
  <c r="P607" i="1"/>
  <c r="O607" i="1"/>
  <c r="O614" i="1"/>
  <c r="Q614" i="1" s="1"/>
  <c r="R614" i="1" s="1"/>
  <c r="P631" i="1"/>
  <c r="O631" i="1"/>
  <c r="P669" i="1"/>
  <c r="Q669" i="1" s="1"/>
  <c r="R669" i="1" s="1"/>
  <c r="P712" i="1"/>
  <c r="O712" i="1"/>
  <c r="P727" i="1"/>
  <c r="O727" i="1"/>
  <c r="P800" i="1"/>
  <c r="O800" i="1"/>
  <c r="O903" i="1"/>
  <c r="P903" i="1"/>
  <c r="P511" i="1"/>
  <c r="O511" i="1"/>
  <c r="P456" i="1"/>
  <c r="Q456" i="1" s="1"/>
  <c r="R456" i="1" s="1"/>
  <c r="O487" i="1"/>
  <c r="Q487" i="1" s="1"/>
  <c r="R487" i="1" s="1"/>
  <c r="P502" i="1"/>
  <c r="Q502" i="1" s="1"/>
  <c r="R502" i="1" s="1"/>
  <c r="O515" i="1"/>
  <c r="Q515" i="1" s="1"/>
  <c r="R515" i="1" s="1"/>
  <c r="O537" i="1"/>
  <c r="Q537" i="1" s="1"/>
  <c r="R537" i="1" s="1"/>
  <c r="P684" i="1"/>
  <c r="Q684" i="1" s="1"/>
  <c r="R684" i="1" s="1"/>
  <c r="O694" i="1"/>
  <c r="P694" i="1"/>
  <c r="O387" i="1"/>
  <c r="Q387" i="1" s="1"/>
  <c r="R387" i="1" s="1"/>
  <c r="O423" i="1"/>
  <c r="Q423" i="1" s="1"/>
  <c r="R423" i="1" s="1"/>
  <c r="O459" i="1"/>
  <c r="Q459" i="1" s="1"/>
  <c r="R459" i="1" s="1"/>
  <c r="O499" i="1"/>
  <c r="Q499" i="1" s="1"/>
  <c r="R499" i="1" s="1"/>
  <c r="O518" i="1"/>
  <c r="Q518" i="1" s="1"/>
  <c r="R518" i="1" s="1"/>
  <c r="P547" i="1"/>
  <c r="O547" i="1"/>
  <c r="O657" i="1"/>
  <c r="Q657" i="1" s="1"/>
  <c r="R657" i="1" s="1"/>
  <c r="P748" i="1"/>
  <c r="O748" i="1"/>
  <c r="P764" i="1"/>
  <c r="O764" i="1"/>
  <c r="O838" i="1"/>
  <c r="P838" i="1"/>
  <c r="P844" i="1"/>
  <c r="O844" i="1"/>
  <c r="Q482" i="1"/>
  <c r="R482" i="1" s="1"/>
  <c r="P770" i="1"/>
  <c r="O770" i="1"/>
  <c r="P823" i="1"/>
  <c r="O823" i="1"/>
  <c r="O451" i="1"/>
  <c r="Q451" i="1" s="1"/>
  <c r="R451" i="1" s="1"/>
  <c r="P488" i="1"/>
  <c r="Q488" i="1" s="1"/>
  <c r="R488" i="1" s="1"/>
  <c r="P548" i="1"/>
  <c r="Q548" i="1" s="1"/>
  <c r="R548" i="1" s="1"/>
  <c r="P571" i="1"/>
  <c r="O571" i="1"/>
  <c r="O578" i="1"/>
  <c r="Q578" i="1" s="1"/>
  <c r="R578" i="1" s="1"/>
  <c r="P595" i="1"/>
  <c r="O595" i="1"/>
  <c r="O602" i="1"/>
  <c r="Q602" i="1" s="1"/>
  <c r="R602" i="1" s="1"/>
  <c r="P619" i="1"/>
  <c r="O619" i="1"/>
  <c r="O626" i="1"/>
  <c r="Q626" i="1" s="1"/>
  <c r="R626" i="1" s="1"/>
  <c r="O633" i="1"/>
  <c r="Q633" i="1" s="1"/>
  <c r="R633" i="1" s="1"/>
  <c r="P700" i="1"/>
  <c r="O700" i="1"/>
  <c r="P705" i="1"/>
  <c r="Q705" i="1" s="1"/>
  <c r="R705" i="1" s="1"/>
  <c r="P776" i="1"/>
  <c r="O776" i="1"/>
  <c r="P782" i="1"/>
  <c r="O782" i="1"/>
  <c r="O840" i="1"/>
  <c r="P840" i="1"/>
  <c r="P851" i="1"/>
  <c r="O851" i="1"/>
  <c r="P535" i="1"/>
  <c r="O535" i="1"/>
  <c r="P650" i="1"/>
  <c r="O650" i="1"/>
  <c r="P676" i="1"/>
  <c r="O676" i="1"/>
  <c r="P691" i="1"/>
  <c r="O691" i="1"/>
  <c r="P755" i="1"/>
  <c r="Q755" i="1" s="1"/>
  <c r="R755" i="1" s="1"/>
  <c r="O814" i="1"/>
  <c r="P814" i="1"/>
  <c r="P947" i="1"/>
  <c r="O947" i="1"/>
  <c r="P918" i="1"/>
  <c r="O918" i="1"/>
  <c r="P978" i="1"/>
  <c r="O978" i="1"/>
  <c r="P1015" i="1"/>
  <c r="O1015" i="1"/>
  <c r="O767" i="1"/>
  <c r="Q767" i="1" s="1"/>
  <c r="R767" i="1" s="1"/>
  <c r="O779" i="1"/>
  <c r="Q779" i="1" s="1"/>
  <c r="R779" i="1" s="1"/>
  <c r="O791" i="1"/>
  <c r="Q791" i="1" s="1"/>
  <c r="R791" i="1" s="1"/>
  <c r="P820" i="1"/>
  <c r="Q820" i="1" s="1"/>
  <c r="R820" i="1" s="1"/>
  <c r="P841" i="1"/>
  <c r="Q841" i="1" s="1"/>
  <c r="R841" i="1" s="1"/>
  <c r="O848" i="1"/>
  <c r="Q848" i="1" s="1"/>
  <c r="R848" i="1" s="1"/>
  <c r="P886" i="1"/>
  <c r="Q886" i="1" s="1"/>
  <c r="R886" i="1" s="1"/>
  <c r="O919" i="1"/>
  <c r="P919" i="1"/>
  <c r="O979" i="1"/>
  <c r="P979" i="1"/>
  <c r="P1025" i="1"/>
  <c r="O1025" i="1"/>
  <c r="O1071" i="1"/>
  <c r="P1071" i="1"/>
  <c r="P954" i="1"/>
  <c r="O954" i="1"/>
  <c r="O989" i="1"/>
  <c r="P989" i="1"/>
  <c r="P998" i="1"/>
  <c r="O998" i="1"/>
  <c r="P920" i="1"/>
  <c r="O920" i="1"/>
  <c r="O928" i="1"/>
  <c r="P928" i="1"/>
  <c r="O964" i="1"/>
  <c r="P964" i="1"/>
  <c r="P856" i="1"/>
  <c r="O856" i="1"/>
  <c r="O883" i="1"/>
  <c r="Q883" i="1" s="1"/>
  <c r="R883" i="1" s="1"/>
  <c r="P896" i="1"/>
  <c r="O896" i="1"/>
  <c r="P1074" i="1"/>
  <c r="O1074" i="1"/>
  <c r="O643" i="1"/>
  <c r="Q643" i="1" s="1"/>
  <c r="R643" i="1" s="1"/>
  <c r="O655" i="1"/>
  <c r="Q655" i="1" s="1"/>
  <c r="R655" i="1" s="1"/>
  <c r="O668" i="1"/>
  <c r="Q668" i="1" s="1"/>
  <c r="R668" i="1" s="1"/>
  <c r="O690" i="1"/>
  <c r="Q690" i="1" s="1"/>
  <c r="R690" i="1" s="1"/>
  <c r="O704" i="1"/>
  <c r="Q704" i="1" s="1"/>
  <c r="R704" i="1" s="1"/>
  <c r="O726" i="1"/>
  <c r="Q726" i="1" s="1"/>
  <c r="R726" i="1" s="1"/>
  <c r="O740" i="1"/>
  <c r="Q740" i="1" s="1"/>
  <c r="R740" i="1" s="1"/>
  <c r="O762" i="1"/>
  <c r="Q762" i="1" s="1"/>
  <c r="R762" i="1" s="1"/>
  <c r="P768" i="1"/>
  <c r="Q768" i="1" s="1"/>
  <c r="R768" i="1" s="1"/>
  <c r="O774" i="1"/>
  <c r="Q774" i="1" s="1"/>
  <c r="R774" i="1" s="1"/>
  <c r="P780" i="1"/>
  <c r="Q780" i="1" s="1"/>
  <c r="R780" i="1" s="1"/>
  <c r="O786" i="1"/>
  <c r="Q786" i="1" s="1"/>
  <c r="R786" i="1" s="1"/>
  <c r="P792" i="1"/>
  <c r="Q792" i="1" s="1"/>
  <c r="R792" i="1" s="1"/>
  <c r="O798" i="1"/>
  <c r="Q798" i="1" s="1"/>
  <c r="R798" i="1" s="1"/>
  <c r="P808" i="1"/>
  <c r="Q808" i="1" s="1"/>
  <c r="R808" i="1" s="1"/>
  <c r="O811" i="1"/>
  <c r="Q811" i="1" s="1"/>
  <c r="R811" i="1" s="1"/>
  <c r="O818" i="1"/>
  <c r="Q818" i="1" s="1"/>
  <c r="R818" i="1" s="1"/>
  <c r="P828" i="1"/>
  <c r="Q828" i="1" s="1"/>
  <c r="R828" i="1" s="1"/>
  <c r="O835" i="1"/>
  <c r="Q835" i="1" s="1"/>
  <c r="R835" i="1" s="1"/>
  <c r="O863" i="1"/>
  <c r="Q863" i="1" s="1"/>
  <c r="R863" i="1" s="1"/>
  <c r="O871" i="1"/>
  <c r="Q871" i="1" s="1"/>
  <c r="R871" i="1" s="1"/>
  <c r="P892" i="1"/>
  <c r="O892" i="1"/>
  <c r="P956" i="1"/>
  <c r="O956" i="1"/>
  <c r="P1066" i="1"/>
  <c r="O1066" i="1"/>
  <c r="O576" i="1"/>
  <c r="Q576" i="1" s="1"/>
  <c r="R576" i="1" s="1"/>
  <c r="O588" i="1"/>
  <c r="Q588" i="1" s="1"/>
  <c r="R588" i="1" s="1"/>
  <c r="O600" i="1"/>
  <c r="Q600" i="1" s="1"/>
  <c r="R600" i="1" s="1"/>
  <c r="O612" i="1"/>
  <c r="Q612" i="1" s="1"/>
  <c r="R612" i="1" s="1"/>
  <c r="O624" i="1"/>
  <c r="Q624" i="1" s="1"/>
  <c r="R624" i="1" s="1"/>
  <c r="O636" i="1"/>
  <c r="Q636" i="1" s="1"/>
  <c r="R636" i="1" s="1"/>
  <c r="O648" i="1"/>
  <c r="Q648" i="1" s="1"/>
  <c r="R648" i="1" s="1"/>
  <c r="O660" i="1"/>
  <c r="Q660" i="1" s="1"/>
  <c r="R660" i="1" s="1"/>
  <c r="O671" i="1"/>
  <c r="Q671" i="1" s="1"/>
  <c r="R671" i="1" s="1"/>
  <c r="O679" i="1"/>
  <c r="Q679" i="1" s="1"/>
  <c r="R679" i="1" s="1"/>
  <c r="P682" i="1"/>
  <c r="Q682" i="1" s="1"/>
  <c r="R682" i="1" s="1"/>
  <c r="O685" i="1"/>
  <c r="Q685" i="1" s="1"/>
  <c r="R685" i="1" s="1"/>
  <c r="O693" i="1"/>
  <c r="Q693" i="1" s="1"/>
  <c r="R693" i="1" s="1"/>
  <c r="O707" i="1"/>
  <c r="Q707" i="1" s="1"/>
  <c r="R707" i="1" s="1"/>
  <c r="O715" i="1"/>
  <c r="Q715" i="1" s="1"/>
  <c r="R715" i="1" s="1"/>
  <c r="P718" i="1"/>
  <c r="Q718" i="1" s="1"/>
  <c r="R718" i="1" s="1"/>
  <c r="O721" i="1"/>
  <c r="Q721" i="1" s="1"/>
  <c r="R721" i="1" s="1"/>
  <c r="O729" i="1"/>
  <c r="Q729" i="1" s="1"/>
  <c r="R729" i="1" s="1"/>
  <c r="O743" i="1"/>
  <c r="Q743" i="1" s="1"/>
  <c r="R743" i="1" s="1"/>
  <c r="O751" i="1"/>
  <c r="Q751" i="1" s="1"/>
  <c r="R751" i="1" s="1"/>
  <c r="P754" i="1"/>
  <c r="Q754" i="1" s="1"/>
  <c r="R754" i="1" s="1"/>
  <c r="O757" i="1"/>
  <c r="Q757" i="1" s="1"/>
  <c r="R757" i="1" s="1"/>
  <c r="P805" i="1"/>
  <c r="Q805" i="1" s="1"/>
  <c r="R805" i="1" s="1"/>
  <c r="P832" i="1"/>
  <c r="O832" i="1"/>
  <c r="P853" i="1"/>
  <c r="Q853" i="1" s="1"/>
  <c r="R853" i="1" s="1"/>
  <c r="O860" i="1"/>
  <c r="Q860" i="1" s="1"/>
  <c r="R860" i="1" s="1"/>
  <c r="P880" i="1"/>
  <c r="O880" i="1"/>
  <c r="P884" i="1"/>
  <c r="O884" i="1"/>
  <c r="P888" i="1"/>
  <c r="Q888" i="1" s="1"/>
  <c r="R888" i="1" s="1"/>
  <c r="P906" i="1"/>
  <c r="O906" i="1"/>
  <c r="O940" i="1"/>
  <c r="P940" i="1"/>
  <c r="P1054" i="1"/>
  <c r="O1054" i="1"/>
  <c r="P868" i="1"/>
  <c r="O868" i="1"/>
  <c r="P872" i="1"/>
  <c r="O872" i="1"/>
  <c r="P876" i="1"/>
  <c r="Q876" i="1" s="1"/>
  <c r="R876" i="1" s="1"/>
  <c r="O907" i="1"/>
  <c r="P907" i="1"/>
  <c r="P911" i="1"/>
  <c r="O911" i="1"/>
  <c r="O916" i="1"/>
  <c r="P916" i="1"/>
  <c r="O1001" i="1"/>
  <c r="P1001" i="1"/>
  <c r="P802" i="1"/>
  <c r="Q802" i="1" s="1"/>
  <c r="R802" i="1" s="1"/>
  <c r="O812" i="1"/>
  <c r="Q812" i="1" s="1"/>
  <c r="R812" i="1" s="1"/>
  <c r="P829" i="1"/>
  <c r="Q829" i="1" s="1"/>
  <c r="R829" i="1" s="1"/>
  <c r="O836" i="1"/>
  <c r="Q836" i="1" s="1"/>
  <c r="R836" i="1" s="1"/>
  <c r="P864" i="1"/>
  <c r="Q864" i="1" s="1"/>
  <c r="R864" i="1" s="1"/>
  <c r="O931" i="1"/>
  <c r="P931" i="1"/>
  <c r="O976" i="1"/>
  <c r="P976" i="1"/>
  <c r="P1044" i="1"/>
  <c r="O1044" i="1"/>
  <c r="P1069" i="1"/>
  <c r="O1069" i="1"/>
  <c r="P865" i="1"/>
  <c r="O865" i="1"/>
  <c r="P942" i="1"/>
  <c r="O942" i="1"/>
  <c r="P968" i="1"/>
  <c r="O968" i="1"/>
  <c r="P1013" i="1"/>
  <c r="O1013" i="1"/>
  <c r="O1060" i="1"/>
  <c r="P1060" i="1"/>
  <c r="P1143" i="1"/>
  <c r="O1143" i="1"/>
  <c r="Q1157" i="1"/>
  <c r="R1157" i="1" s="1"/>
  <c r="P1263" i="1"/>
  <c r="O1263" i="1"/>
  <c r="P1314" i="1"/>
  <c r="O1314" i="1"/>
  <c r="O877" i="1"/>
  <c r="Q877" i="1" s="1"/>
  <c r="R877" i="1" s="1"/>
  <c r="O889" i="1"/>
  <c r="Q889" i="1" s="1"/>
  <c r="R889" i="1" s="1"/>
  <c r="O901" i="1"/>
  <c r="Q901" i="1" s="1"/>
  <c r="R901" i="1" s="1"/>
  <c r="O934" i="1"/>
  <c r="Q934" i="1" s="1"/>
  <c r="R934" i="1" s="1"/>
  <c r="O970" i="1"/>
  <c r="Q970" i="1" s="1"/>
  <c r="R970" i="1" s="1"/>
  <c r="O1002" i="1"/>
  <c r="Q1002" i="1" s="1"/>
  <c r="R1002" i="1" s="1"/>
  <c r="P1014" i="1"/>
  <c r="O1014" i="1"/>
  <c r="P1055" i="1"/>
  <c r="O1055" i="1"/>
  <c r="O1079" i="1"/>
  <c r="Q1079" i="1" s="1"/>
  <c r="R1079" i="1" s="1"/>
  <c r="O959" i="1"/>
  <c r="Q959" i="1" s="1"/>
  <c r="R959" i="1" s="1"/>
  <c r="P1018" i="1"/>
  <c r="O1018" i="1"/>
  <c r="P1051" i="1"/>
  <c r="O1051" i="1"/>
  <c r="P1080" i="1"/>
  <c r="O1080" i="1"/>
  <c r="P1151" i="1"/>
  <c r="O1151" i="1"/>
  <c r="P1258" i="1"/>
  <c r="O1258" i="1"/>
  <c r="P1019" i="1"/>
  <c r="O1019" i="1"/>
  <c r="P1062" i="1"/>
  <c r="O1062" i="1"/>
  <c r="P1190" i="1"/>
  <c r="O1190" i="1"/>
  <c r="P1003" i="1"/>
  <c r="Q1003" i="1" s="1"/>
  <c r="R1003" i="1" s="1"/>
  <c r="P1027" i="1"/>
  <c r="O1027" i="1"/>
  <c r="P1191" i="1"/>
  <c r="O1191" i="1"/>
  <c r="P1063" i="1"/>
  <c r="O1063" i="1"/>
  <c r="P1032" i="1"/>
  <c r="O1032" i="1"/>
  <c r="P1073" i="1"/>
  <c r="O1073" i="1"/>
  <c r="P952" i="1"/>
  <c r="Q952" i="1" s="1"/>
  <c r="R952" i="1" s="1"/>
  <c r="P955" i="1"/>
  <c r="Q955" i="1" s="1"/>
  <c r="R955" i="1" s="1"/>
  <c r="P1004" i="1"/>
  <c r="Q1004" i="1" s="1"/>
  <c r="R1004" i="1" s="1"/>
  <c r="O1007" i="1"/>
  <c r="Q1007" i="1" s="1"/>
  <c r="R1007" i="1" s="1"/>
  <c r="O1036" i="1"/>
  <c r="P1036" i="1"/>
  <c r="O1048" i="1"/>
  <c r="P1048" i="1"/>
  <c r="P1058" i="1"/>
  <c r="O1058" i="1"/>
  <c r="O1068" i="1"/>
  <c r="Q1068" i="1" s="1"/>
  <c r="R1068" i="1" s="1"/>
  <c r="O1082" i="1"/>
  <c r="Q1082" i="1" s="1"/>
  <c r="R1082" i="1" s="1"/>
  <c r="P1161" i="1"/>
  <c r="O1161" i="1"/>
  <c r="O1096" i="1"/>
  <c r="P1096" i="1"/>
  <c r="P1129" i="1"/>
  <c r="O1129" i="1"/>
  <c r="O1147" i="1"/>
  <c r="P1147" i="1"/>
  <c r="P1049" i="1"/>
  <c r="O1049" i="1"/>
  <c r="O1059" i="1"/>
  <c r="P1059" i="1"/>
  <c r="P1091" i="1"/>
  <c r="O1091" i="1"/>
  <c r="O1130" i="1"/>
  <c r="P1130" i="1"/>
  <c r="P1156" i="1"/>
  <c r="O1156" i="1"/>
  <c r="P1174" i="1"/>
  <c r="O1174" i="1"/>
  <c r="P1186" i="1"/>
  <c r="O1186" i="1"/>
  <c r="P1192" i="1"/>
  <c r="O1192" i="1"/>
  <c r="P1235" i="1"/>
  <c r="O1235" i="1"/>
  <c r="P1240" i="1"/>
  <c r="O1240" i="1"/>
  <c r="P1259" i="1"/>
  <c r="O1259" i="1"/>
  <c r="O1323" i="1"/>
  <c r="P1323" i="1"/>
  <c r="P1090" i="1"/>
  <c r="O1090" i="1"/>
  <c r="O1103" i="1"/>
  <c r="Q1103" i="1" s="1"/>
  <c r="R1103" i="1" s="1"/>
  <c r="P1126" i="1"/>
  <c r="O1126" i="1"/>
  <c r="P1187" i="1"/>
  <c r="O1187" i="1"/>
  <c r="P1215" i="1"/>
  <c r="O1215" i="1"/>
  <c r="P1246" i="1"/>
  <c r="O1246" i="1"/>
  <c r="P1302" i="1"/>
  <c r="O1302" i="1"/>
  <c r="P1481" i="1"/>
  <c r="O1481" i="1"/>
  <c r="P1117" i="1"/>
  <c r="O1117" i="1"/>
  <c r="P1138" i="1"/>
  <c r="O1138" i="1"/>
  <c r="P1149" i="1"/>
  <c r="O1149" i="1"/>
  <c r="P1271" i="1"/>
  <c r="O1271" i="1"/>
  <c r="P1298" i="1"/>
  <c r="O1298" i="1"/>
  <c r="O1519" i="1"/>
  <c r="P1519" i="1"/>
  <c r="P1154" i="1"/>
  <c r="O1154" i="1"/>
  <c r="P1163" i="1"/>
  <c r="O1163" i="1"/>
  <c r="P1227" i="1"/>
  <c r="O1227" i="1"/>
  <c r="O1172" i="1"/>
  <c r="P1172" i="1"/>
  <c r="P1179" i="1"/>
  <c r="O1179" i="1"/>
  <c r="P1228" i="1"/>
  <c r="O1228" i="1"/>
  <c r="P1251" i="1"/>
  <c r="O1251" i="1"/>
  <c r="P1108" i="1"/>
  <c r="Q1108" i="1" s="1"/>
  <c r="R1108" i="1" s="1"/>
  <c r="P1114" i="1"/>
  <c r="O1114" i="1"/>
  <c r="O1118" i="1"/>
  <c r="Q1118" i="1" s="1"/>
  <c r="R1118" i="1" s="1"/>
  <c r="O1128" i="1"/>
  <c r="Q1128" i="1" s="1"/>
  <c r="R1128" i="1" s="1"/>
  <c r="P1150" i="1"/>
  <c r="Q1150" i="1" s="1"/>
  <c r="R1150" i="1" s="1"/>
  <c r="P1155" i="1"/>
  <c r="O1155" i="1"/>
  <c r="P1168" i="1"/>
  <c r="O1168" i="1"/>
  <c r="P1183" i="1"/>
  <c r="Q1183" i="1" s="1"/>
  <c r="R1183" i="1" s="1"/>
  <c r="P1199" i="1"/>
  <c r="O1199" i="1"/>
  <c r="P1204" i="1"/>
  <c r="O1204" i="1"/>
  <c r="P1222" i="1"/>
  <c r="O1222" i="1"/>
  <c r="O1031" i="1"/>
  <c r="Q1031" i="1" s="1"/>
  <c r="R1031" i="1" s="1"/>
  <c r="P1047" i="1"/>
  <c r="Q1047" i="1" s="1"/>
  <c r="R1047" i="1" s="1"/>
  <c r="P1072" i="1"/>
  <c r="Q1072" i="1" s="1"/>
  <c r="R1072" i="1" s="1"/>
  <c r="P1083" i="1"/>
  <c r="Q1083" i="1" s="1"/>
  <c r="R1083" i="1" s="1"/>
  <c r="P1105" i="1"/>
  <c r="Q1105" i="1" s="1"/>
  <c r="R1105" i="1" s="1"/>
  <c r="P1223" i="1"/>
  <c r="O1223" i="1"/>
  <c r="P1295" i="1"/>
  <c r="O1295" i="1"/>
  <c r="P1102" i="1"/>
  <c r="O1102" i="1"/>
  <c r="P1185" i="1"/>
  <c r="O1185" i="1"/>
  <c r="P1210" i="1"/>
  <c r="O1210" i="1"/>
  <c r="P1264" i="1"/>
  <c r="O1264" i="1"/>
  <c r="Q1313" i="1"/>
  <c r="R1313" i="1" s="1"/>
  <c r="P1445" i="1"/>
  <c r="O1445" i="1"/>
  <c r="P1299" i="1"/>
  <c r="Q1299" i="1" s="1"/>
  <c r="R1299" i="1" s="1"/>
  <c r="O1303" i="1"/>
  <c r="P1303" i="1"/>
  <c r="P1325" i="1"/>
  <c r="O1325" i="1"/>
  <c r="P1287" i="1"/>
  <c r="Q1287" i="1" s="1"/>
  <c r="R1287" i="1" s="1"/>
  <c r="O1291" i="1"/>
  <c r="P1291" i="1"/>
  <c r="O1307" i="1"/>
  <c r="Q1307" i="1" s="1"/>
  <c r="R1307" i="1" s="1"/>
  <c r="O1315" i="1"/>
  <c r="P1315" i="1"/>
  <c r="O1326" i="1"/>
  <c r="Q1326" i="1" s="1"/>
  <c r="R1326" i="1" s="1"/>
  <c r="P1335" i="1"/>
  <c r="Q1335" i="1" s="1"/>
  <c r="R1335" i="1" s="1"/>
  <c r="O1360" i="1"/>
  <c r="P1360" i="1"/>
  <c r="O1399" i="1"/>
  <c r="P1399" i="1"/>
  <c r="P1457" i="1"/>
  <c r="O1457" i="1"/>
  <c r="P1208" i="1"/>
  <c r="Q1208" i="1" s="1"/>
  <c r="R1208" i="1" s="1"/>
  <c r="O1221" i="1"/>
  <c r="Q1221" i="1" s="1"/>
  <c r="R1221" i="1" s="1"/>
  <c r="O1226" i="1"/>
  <c r="Q1226" i="1" s="1"/>
  <c r="R1226" i="1" s="1"/>
  <c r="P1244" i="1"/>
  <c r="Q1244" i="1" s="1"/>
  <c r="R1244" i="1" s="1"/>
  <c r="O1257" i="1"/>
  <c r="Q1257" i="1" s="1"/>
  <c r="R1257" i="1" s="1"/>
  <c r="O1262" i="1"/>
  <c r="Q1262" i="1" s="1"/>
  <c r="R1262" i="1" s="1"/>
  <c r="P1331" i="1"/>
  <c r="O1331" i="1"/>
  <c r="P1469" i="1"/>
  <c r="O1469" i="1"/>
  <c r="O1279" i="1"/>
  <c r="P1279" i="1"/>
  <c r="O1311" i="1"/>
  <c r="P1311" i="1"/>
  <c r="P1366" i="1"/>
  <c r="O1366" i="1"/>
  <c r="O1347" i="1"/>
  <c r="P1347" i="1"/>
  <c r="P1441" i="1"/>
  <c r="O1441" i="1"/>
  <c r="P1465" i="1"/>
  <c r="O1465" i="1"/>
  <c r="P1489" i="1"/>
  <c r="O1489" i="1"/>
  <c r="P1403" i="1"/>
  <c r="O1403" i="1"/>
  <c r="P1407" i="1"/>
  <c r="Q1407" i="1" s="1"/>
  <c r="R1407" i="1" s="1"/>
  <c r="P1505" i="1"/>
  <c r="O1505" i="1"/>
  <c r="P1415" i="1"/>
  <c r="O1415" i="1"/>
  <c r="P1433" i="1"/>
  <c r="O1433" i="1"/>
  <c r="P1495" i="1"/>
  <c r="Q1495" i="1" s="1"/>
  <c r="R1495" i="1" s="1"/>
  <c r="Q1515" i="1"/>
  <c r="R1515" i="1" s="1"/>
  <c r="P1525" i="1"/>
  <c r="O1525" i="1"/>
  <c r="P1339" i="1"/>
  <c r="Q1339" i="1" s="1"/>
  <c r="R1339" i="1" s="1"/>
  <c r="P1345" i="1"/>
  <c r="Q1345" i="1" s="1"/>
  <c r="R1345" i="1" s="1"/>
  <c r="O1358" i="1"/>
  <c r="Q1358" i="1" s="1"/>
  <c r="R1358" i="1" s="1"/>
  <c r="P1371" i="1"/>
  <c r="Q1371" i="1" s="1"/>
  <c r="R1371" i="1" s="1"/>
  <c r="O1382" i="1"/>
  <c r="Q1382" i="1" s="1"/>
  <c r="R1382" i="1" s="1"/>
  <c r="P1397" i="1"/>
  <c r="Q1397" i="1" s="1"/>
  <c r="R1397" i="1" s="1"/>
  <c r="P1429" i="1"/>
  <c r="O1429" i="1"/>
  <c r="P1501" i="1"/>
  <c r="O1501" i="1"/>
  <c r="P1336" i="1"/>
  <c r="Q1336" i="1" s="1"/>
  <c r="R1336" i="1" s="1"/>
  <c r="O1342" i="1"/>
  <c r="Q1342" i="1" s="1"/>
  <c r="R1342" i="1" s="1"/>
  <c r="O1355" i="1"/>
  <c r="Q1355" i="1" s="1"/>
  <c r="R1355" i="1" s="1"/>
  <c r="P1375" i="1"/>
  <c r="Q1375" i="1" s="1"/>
  <c r="R1375" i="1" s="1"/>
  <c r="P1393" i="1"/>
  <c r="Q1393" i="1" s="1"/>
  <c r="R1393" i="1" s="1"/>
  <c r="P1453" i="1"/>
  <c r="O1453" i="1"/>
  <c r="P1477" i="1"/>
  <c r="O1477" i="1"/>
  <c r="P1517" i="1"/>
  <c r="O1517" i="1"/>
  <c r="P1379" i="1"/>
  <c r="O1379" i="1"/>
  <c r="P1421" i="1"/>
  <c r="O1421" i="1"/>
  <c r="P1327" i="1"/>
  <c r="Q1327" i="1" s="1"/>
  <c r="R1327" i="1" s="1"/>
  <c r="P1333" i="1"/>
  <c r="Q1333" i="1" s="1"/>
  <c r="R1333" i="1" s="1"/>
  <c r="O1346" i="1"/>
  <c r="Q1346" i="1" s="1"/>
  <c r="R1346" i="1" s="1"/>
  <c r="P1383" i="1"/>
  <c r="Q1383" i="1" s="1"/>
  <c r="R1383" i="1" s="1"/>
  <c r="O1394" i="1"/>
  <c r="Q1394" i="1" s="1"/>
  <c r="R1394" i="1" s="1"/>
  <c r="P1405" i="1"/>
  <c r="Q1405" i="1" s="1"/>
  <c r="R1405" i="1" s="1"/>
  <c r="P1435" i="1"/>
  <c r="Q1435" i="1" s="1"/>
  <c r="R1435" i="1" s="1"/>
  <c r="P1493" i="1"/>
  <c r="O1493" i="1"/>
  <c r="P1391" i="1"/>
  <c r="O1391" i="1"/>
  <c r="P1513" i="1"/>
  <c r="O1513" i="1"/>
  <c r="O1427" i="1"/>
  <c r="Q1427" i="1" s="1"/>
  <c r="R1427" i="1" s="1"/>
  <c r="O1439" i="1"/>
  <c r="Q1439" i="1" s="1"/>
  <c r="R1439" i="1" s="1"/>
  <c r="O1451" i="1"/>
  <c r="Q1451" i="1" s="1"/>
  <c r="R1451" i="1" s="1"/>
  <c r="O1463" i="1"/>
  <c r="Q1463" i="1" s="1"/>
  <c r="R1463" i="1" s="1"/>
  <c r="O1475" i="1"/>
  <c r="Q1475" i="1" s="1"/>
  <c r="R1475" i="1" s="1"/>
  <c r="O1487" i="1"/>
  <c r="Q1487" i="1" s="1"/>
  <c r="R1487" i="1" s="1"/>
  <c r="O1499" i="1"/>
  <c r="Q1499" i="1" s="1"/>
  <c r="R1499" i="1" s="1"/>
  <c r="O1511" i="1"/>
  <c r="Q1511" i="1" s="1"/>
  <c r="R1511" i="1" s="1"/>
  <c r="O1523" i="1"/>
  <c r="Q1523" i="1" s="1"/>
  <c r="R1523" i="1" s="1"/>
  <c r="O1492" i="1"/>
  <c r="Q1492" i="1" s="1"/>
  <c r="R1492" i="1" s="1"/>
  <c r="O1504" i="1"/>
  <c r="Q1504" i="1" s="1"/>
  <c r="R1504" i="1" s="1"/>
  <c r="O1516" i="1"/>
  <c r="Q1516" i="1" s="1"/>
  <c r="R1516" i="1" s="1"/>
  <c r="O1528" i="1"/>
  <c r="Q1528" i="1" s="1"/>
  <c r="R1528" i="1" s="1"/>
  <c r="T14" i="2"/>
  <c r="AB63" i="3"/>
  <c r="O2" i="1"/>
  <c r="Q2" i="1" s="1"/>
  <c r="Q930" i="1" l="1"/>
  <c r="R930" i="1" s="1"/>
  <c r="Q258" i="1"/>
  <c r="R258" i="1" s="1"/>
  <c r="Q796" i="1"/>
  <c r="R796" i="1" s="1"/>
  <c r="Q370" i="1"/>
  <c r="R370" i="1" s="1"/>
  <c r="Q561" i="1"/>
  <c r="R561" i="1" s="1"/>
  <c r="Q899" i="1"/>
  <c r="R899" i="1" s="1"/>
  <c r="Q744" i="1"/>
  <c r="R744" i="1" s="1"/>
  <c r="Q246" i="1"/>
  <c r="R246" i="1" s="1"/>
  <c r="Q1033" i="1"/>
  <c r="R1033" i="1" s="1"/>
  <c r="Q909" i="1"/>
  <c r="R909" i="1" s="1"/>
  <c r="Q720" i="1"/>
  <c r="R720" i="1" s="1"/>
  <c r="Q708" i="1"/>
  <c r="R708" i="1" s="1"/>
  <c r="Q486" i="1"/>
  <c r="R486" i="1" s="1"/>
  <c r="Q586" i="1"/>
  <c r="R586" i="1" s="1"/>
  <c r="Q366" i="1"/>
  <c r="R366" i="1" s="1"/>
  <c r="Q419" i="1"/>
  <c r="R419" i="1" s="1"/>
  <c r="Q215" i="1"/>
  <c r="R215" i="1" s="1"/>
  <c r="Q585" i="1"/>
  <c r="R585" i="1" s="1"/>
  <c r="Q971" i="1"/>
  <c r="R971" i="1" s="1"/>
  <c r="Q1491" i="1"/>
  <c r="R1491" i="1" s="1"/>
  <c r="Q1453" i="1"/>
  <c r="R1453" i="1" s="1"/>
  <c r="Q286" i="1"/>
  <c r="R286" i="1" s="1"/>
  <c r="Q771" i="1"/>
  <c r="R771" i="1" s="1"/>
  <c r="Q276" i="1"/>
  <c r="R276" i="1" s="1"/>
  <c r="Q331" i="1"/>
  <c r="R331" i="1" s="1"/>
  <c r="Q1379" i="1"/>
  <c r="R1379" i="1" s="1"/>
  <c r="Q1362" i="1"/>
  <c r="R1362" i="1" s="1"/>
  <c r="Q697" i="1"/>
  <c r="R697" i="1" s="1"/>
  <c r="Q1469" i="1"/>
  <c r="R1469" i="1" s="1"/>
  <c r="Q618" i="1"/>
  <c r="R618" i="1" s="1"/>
  <c r="Q724" i="1"/>
  <c r="R724" i="1" s="1"/>
  <c r="Q866" i="1"/>
  <c r="R866" i="1" s="1"/>
  <c r="Q1012" i="1"/>
  <c r="R1012" i="1" s="1"/>
  <c r="Q870" i="1"/>
  <c r="R870" i="1" s="1"/>
  <c r="Q568" i="1"/>
  <c r="R568" i="1" s="1"/>
  <c r="Q208" i="1"/>
  <c r="R208" i="1" s="1"/>
  <c r="Q330" i="1"/>
  <c r="R330" i="1" s="1"/>
  <c r="Q1051" i="1"/>
  <c r="R1051" i="1" s="1"/>
  <c r="Q834" i="1"/>
  <c r="R834" i="1" s="1"/>
  <c r="Q736" i="1"/>
  <c r="R736" i="1" s="1"/>
  <c r="Q466" i="1"/>
  <c r="R466" i="1" s="1"/>
  <c r="Q596" i="1"/>
  <c r="R596" i="1" s="1"/>
  <c r="Q572" i="1"/>
  <c r="R572" i="1" s="1"/>
  <c r="Q1096" i="1"/>
  <c r="R1096" i="1" s="1"/>
  <c r="Q852" i="1"/>
  <c r="R852" i="1" s="1"/>
  <c r="Q732" i="1"/>
  <c r="R732" i="1" s="1"/>
  <c r="Q1477" i="1"/>
  <c r="R1477" i="1" s="1"/>
  <c r="Q1055" i="1"/>
  <c r="R1055" i="1" s="1"/>
  <c r="Q475" i="1"/>
  <c r="R475" i="1" s="1"/>
  <c r="Q670" i="1"/>
  <c r="R670" i="1" s="1"/>
  <c r="Q1159" i="1"/>
  <c r="R1159" i="1" s="1"/>
  <c r="Q443" i="1"/>
  <c r="R443" i="1" s="1"/>
  <c r="Q816" i="1"/>
  <c r="R816" i="1" s="1"/>
  <c r="Q875" i="1"/>
  <c r="R875" i="1" s="1"/>
  <c r="Q874" i="1"/>
  <c r="R874" i="1" s="1"/>
  <c r="Q212" i="1"/>
  <c r="R212" i="1" s="1"/>
  <c r="Q1255" i="1"/>
  <c r="R1255" i="1" s="1"/>
  <c r="Q915" i="1"/>
  <c r="R915" i="1" s="1"/>
  <c r="Q784" i="1"/>
  <c r="R784" i="1" s="1"/>
  <c r="Q228" i="1"/>
  <c r="R228" i="1" s="1"/>
  <c r="Q1028" i="1"/>
  <c r="R1028" i="1" s="1"/>
  <c r="Q932" i="1"/>
  <c r="R932" i="1" s="1"/>
  <c r="Q719" i="1"/>
  <c r="R719" i="1" s="1"/>
  <c r="Q567" i="1"/>
  <c r="R567" i="1" s="1"/>
  <c r="Q445" i="1"/>
  <c r="R445" i="1" s="1"/>
  <c r="Q1179" i="1"/>
  <c r="R1179" i="1" s="1"/>
  <c r="Q788" i="1"/>
  <c r="R788" i="1" s="1"/>
  <c r="Q356" i="1"/>
  <c r="R356" i="1" s="1"/>
  <c r="Q150" i="1"/>
  <c r="R150" i="1" s="1"/>
  <c r="Q1085" i="1"/>
  <c r="R1085" i="1" s="1"/>
  <c r="Q908" i="1"/>
  <c r="R908" i="1" s="1"/>
  <c r="Q1387" i="1"/>
  <c r="R1387" i="1" s="1"/>
  <c r="Q450" i="1"/>
  <c r="R450" i="1" s="1"/>
  <c r="Q394" i="1"/>
  <c r="R394" i="1" s="1"/>
  <c r="Q501" i="1"/>
  <c r="R501" i="1" s="1"/>
  <c r="Q945" i="1"/>
  <c r="R945" i="1" s="1"/>
  <c r="Q1044" i="1"/>
  <c r="R1044" i="1" s="1"/>
  <c r="Q868" i="1"/>
  <c r="R868" i="1" s="1"/>
  <c r="Q734" i="1"/>
  <c r="R734" i="1" s="1"/>
  <c r="Q1042" i="1"/>
  <c r="R1042" i="1" s="1"/>
  <c r="Q218" i="1"/>
  <c r="R218" i="1" s="1"/>
  <c r="Q1057" i="1"/>
  <c r="R1057" i="1" s="1"/>
  <c r="Q1517" i="1"/>
  <c r="R1517" i="1" s="1"/>
  <c r="Q1190" i="1"/>
  <c r="R1190" i="1" s="1"/>
  <c r="Q942" i="1"/>
  <c r="R942" i="1" s="1"/>
  <c r="Q1114" i="1"/>
  <c r="R1114" i="1" s="1"/>
  <c r="Q631" i="1"/>
  <c r="R631" i="1" s="1"/>
  <c r="Q794" i="1"/>
  <c r="R794" i="1" s="1"/>
  <c r="Q570" i="1"/>
  <c r="R570" i="1" s="1"/>
  <c r="Q551" i="1"/>
  <c r="R551" i="1" s="1"/>
  <c r="Q887" i="1"/>
  <c r="R887" i="1" s="1"/>
  <c r="Q386" i="1"/>
  <c r="R386" i="1" s="1"/>
  <c r="Q1278" i="1"/>
  <c r="R1278" i="1" s="1"/>
  <c r="Q1391" i="1"/>
  <c r="R1391" i="1" s="1"/>
  <c r="Q1191" i="1"/>
  <c r="R1191" i="1" s="1"/>
  <c r="Q1018" i="1"/>
  <c r="R1018" i="1" s="1"/>
  <c r="Q1525" i="1"/>
  <c r="R1525" i="1" s="1"/>
  <c r="Q1066" i="1"/>
  <c r="R1066" i="1" s="1"/>
  <c r="Q324" i="1"/>
  <c r="R324" i="1" s="1"/>
  <c r="Q284" i="1"/>
  <c r="R284" i="1" s="1"/>
  <c r="Q849" i="1"/>
  <c r="R849" i="1" s="1"/>
  <c r="Q1027" i="1"/>
  <c r="R1027" i="1" s="1"/>
  <c r="Q830" i="1"/>
  <c r="R830" i="1" s="1"/>
  <c r="Q656" i="1"/>
  <c r="R656" i="1" s="1"/>
  <c r="Q563" i="1"/>
  <c r="R563" i="1" s="1"/>
  <c r="Q654" i="1"/>
  <c r="R654" i="1" s="1"/>
  <c r="Q1433" i="1"/>
  <c r="R1433" i="1" s="1"/>
  <c r="Q1185" i="1"/>
  <c r="R1185" i="1" s="1"/>
  <c r="Q1199" i="1"/>
  <c r="R1199" i="1" s="1"/>
  <c r="Q1054" i="1"/>
  <c r="R1054" i="1" s="1"/>
  <c r="Q988" i="1"/>
  <c r="R988" i="1" s="1"/>
  <c r="Q433" i="1"/>
  <c r="R433" i="1" s="1"/>
  <c r="Q334" i="1"/>
  <c r="R334" i="1" s="1"/>
  <c r="Q1425" i="1"/>
  <c r="R1425" i="1" s="1"/>
  <c r="Q696" i="1"/>
  <c r="R696" i="1" s="1"/>
  <c r="Q966" i="1"/>
  <c r="R966" i="1" s="1"/>
  <c r="Q865" i="1"/>
  <c r="R865" i="1" s="1"/>
  <c r="Q1025" i="1"/>
  <c r="R1025" i="1" s="1"/>
  <c r="Q186" i="1"/>
  <c r="R186" i="1" s="1"/>
  <c r="Q1443" i="1"/>
  <c r="R1443" i="1" s="1"/>
  <c r="Q478" i="1"/>
  <c r="R478" i="1" s="1"/>
  <c r="Q223" i="1"/>
  <c r="R223" i="1" s="1"/>
  <c r="Q418" i="1"/>
  <c r="R418" i="1" s="1"/>
  <c r="Q452" i="1"/>
  <c r="R452" i="1" s="1"/>
  <c r="Q344" i="1"/>
  <c r="R344" i="1" s="1"/>
  <c r="Q790" i="1"/>
  <c r="R790" i="1" s="1"/>
  <c r="Q547" i="1"/>
  <c r="R547" i="1" s="1"/>
  <c r="Q374" i="1"/>
  <c r="R374" i="1" s="1"/>
  <c r="Q850" i="1"/>
  <c r="R850" i="1" s="1"/>
  <c r="Q431" i="1"/>
  <c r="R431" i="1" s="1"/>
  <c r="Q1053" i="1"/>
  <c r="R1053" i="1" s="1"/>
  <c r="Q843" i="1"/>
  <c r="R843" i="1" s="1"/>
  <c r="Q689" i="1"/>
  <c r="R689" i="1" s="1"/>
  <c r="Q1459" i="1"/>
  <c r="R1459" i="1" s="1"/>
  <c r="Q1288" i="1"/>
  <c r="R1288" i="1" s="1"/>
  <c r="Q993" i="1"/>
  <c r="R993" i="1" s="1"/>
  <c r="Q556" i="1"/>
  <c r="R556" i="1" s="1"/>
  <c r="Q503" i="1"/>
  <c r="R503" i="1" s="1"/>
  <c r="Q1014" i="1"/>
  <c r="R1014" i="1" s="1"/>
  <c r="Q872" i="1"/>
  <c r="R872" i="1" s="1"/>
  <c r="Q1015" i="1"/>
  <c r="R1015" i="1" s="1"/>
  <c r="Q255" i="1"/>
  <c r="R255" i="1" s="1"/>
  <c r="Q210" i="1"/>
  <c r="R210" i="1" s="1"/>
  <c r="Q922" i="1"/>
  <c r="R922" i="1" s="1"/>
  <c r="Q1022" i="1"/>
  <c r="R1022" i="1" s="1"/>
  <c r="Q520" i="1"/>
  <c r="R520" i="1" s="1"/>
  <c r="Q305" i="1"/>
  <c r="R305" i="1" s="1"/>
  <c r="Q479" i="1"/>
  <c r="R479" i="1" s="1"/>
  <c r="Q968" i="1"/>
  <c r="R968" i="1" s="1"/>
  <c r="Q1069" i="1"/>
  <c r="R1069" i="1" s="1"/>
  <c r="Q750" i="1"/>
  <c r="R750" i="1" s="1"/>
  <c r="Q426" i="1"/>
  <c r="R426" i="1" s="1"/>
  <c r="Q683" i="1"/>
  <c r="R683" i="1" s="1"/>
  <c r="Q562" i="1"/>
  <c r="R562" i="1" s="1"/>
  <c r="Q1075" i="1"/>
  <c r="R1075" i="1" s="1"/>
  <c r="Q444" i="1"/>
  <c r="R444" i="1" s="1"/>
  <c r="Q1505" i="1"/>
  <c r="R1505" i="1" s="1"/>
  <c r="Q1102" i="1"/>
  <c r="R1102" i="1" s="1"/>
  <c r="Q956" i="1"/>
  <c r="R956" i="1" s="1"/>
  <c r="Q748" i="1"/>
  <c r="R748" i="1" s="1"/>
  <c r="Q236" i="1"/>
  <c r="R236" i="1" s="1"/>
  <c r="Q741" i="1"/>
  <c r="R741" i="1" s="1"/>
  <c r="Q1268" i="1"/>
  <c r="R1268" i="1" s="1"/>
  <c r="Q1064" i="1"/>
  <c r="R1064" i="1" s="1"/>
  <c r="Q1295" i="1"/>
  <c r="R1295" i="1" s="1"/>
  <c r="Q1074" i="1"/>
  <c r="R1074" i="1" s="1"/>
  <c r="Q595" i="1"/>
  <c r="R595" i="1" s="1"/>
  <c r="Q770" i="1"/>
  <c r="R770" i="1" s="1"/>
  <c r="Q351" i="1"/>
  <c r="R351" i="1" s="1"/>
  <c r="Q1176" i="1"/>
  <c r="R1176" i="1" s="1"/>
  <c r="Q1322" i="1"/>
  <c r="R1322" i="1" s="1"/>
  <c r="Q432" i="1"/>
  <c r="R432" i="1" s="1"/>
  <c r="Q914" i="1"/>
  <c r="R914" i="1" s="1"/>
  <c r="Q400" i="1"/>
  <c r="R400" i="1" s="1"/>
  <c r="Q389" i="1"/>
  <c r="R389" i="1" s="1"/>
  <c r="Q1264" i="1"/>
  <c r="R1264" i="1" s="1"/>
  <c r="Q1155" i="1"/>
  <c r="R1155" i="1" s="1"/>
  <c r="Q607" i="1"/>
  <c r="R607" i="1" s="1"/>
  <c r="Q1153" i="1"/>
  <c r="R1153" i="1" s="1"/>
  <c r="Q333" i="1"/>
  <c r="R333" i="1" s="1"/>
  <c r="Q183" i="1"/>
  <c r="R183" i="1" s="1"/>
  <c r="Q1457" i="1"/>
  <c r="R1457" i="1" s="1"/>
  <c r="Q1291" i="1"/>
  <c r="R1291" i="1" s="1"/>
  <c r="Q1222" i="1"/>
  <c r="R1222" i="1" s="1"/>
  <c r="Q844" i="1"/>
  <c r="R844" i="1" s="1"/>
  <c r="Q594" i="1"/>
  <c r="R594" i="1" s="1"/>
  <c r="Q949" i="1"/>
  <c r="R949" i="1" s="1"/>
  <c r="Q1410" i="1"/>
  <c r="R1410" i="1" s="1"/>
  <c r="Q1236" i="1"/>
  <c r="R1236" i="1" s="1"/>
  <c r="Q153" i="1"/>
  <c r="R153" i="1" s="1"/>
  <c r="Q357" i="1"/>
  <c r="R357" i="1" s="1"/>
  <c r="Q1481" i="1"/>
  <c r="R1481" i="1" s="1"/>
  <c r="Q1259" i="1"/>
  <c r="R1259" i="1" s="1"/>
  <c r="Q1156" i="1"/>
  <c r="R1156" i="1" s="1"/>
  <c r="Q1032" i="1"/>
  <c r="R1032" i="1" s="1"/>
  <c r="Q940" i="1"/>
  <c r="R940" i="1" s="1"/>
  <c r="Q832" i="1"/>
  <c r="R832" i="1" s="1"/>
  <c r="Q998" i="1"/>
  <c r="R998" i="1" s="1"/>
  <c r="Q559" i="1"/>
  <c r="R559" i="1" s="1"/>
  <c r="Q508" i="1"/>
  <c r="R508" i="1" s="1"/>
  <c r="Q339" i="1"/>
  <c r="R339" i="1" s="1"/>
  <c r="Q1420" i="1"/>
  <c r="R1420" i="1" s="1"/>
  <c r="Q642" i="1"/>
  <c r="R642" i="1" s="1"/>
  <c r="Q709" i="1"/>
  <c r="R709" i="1" s="1"/>
  <c r="Q579" i="1"/>
  <c r="R579" i="1" s="1"/>
  <c r="Q195" i="1"/>
  <c r="R195" i="1" s="1"/>
  <c r="Q1445" i="1"/>
  <c r="R1445" i="1" s="1"/>
  <c r="Q1271" i="1"/>
  <c r="R1271" i="1" s="1"/>
  <c r="Q1246" i="1"/>
  <c r="R1246" i="1" s="1"/>
  <c r="Q1126" i="1"/>
  <c r="R1126" i="1" s="1"/>
  <c r="Q978" i="1"/>
  <c r="R978" i="1" s="1"/>
  <c r="Q676" i="1"/>
  <c r="R676" i="1" s="1"/>
  <c r="Q661" i="1"/>
  <c r="R661" i="1" s="1"/>
  <c r="Q549" i="1"/>
  <c r="R549" i="1" s="1"/>
  <c r="Q1510" i="1"/>
  <c r="R1510" i="1" s="1"/>
  <c r="Q1016" i="1"/>
  <c r="R1016" i="1" s="1"/>
  <c r="Q787" i="1"/>
  <c r="R787" i="1" s="1"/>
  <c r="Q839" i="1"/>
  <c r="R839" i="1" s="1"/>
  <c r="Q1141" i="1"/>
  <c r="R1141" i="1" s="1"/>
  <c r="Q1010" i="1"/>
  <c r="R1010" i="1" s="1"/>
  <c r="Q1449" i="1"/>
  <c r="R1449" i="1" s="1"/>
  <c r="Q552" i="1"/>
  <c r="R552" i="1" s="1"/>
  <c r="Q717" i="1"/>
  <c r="R717" i="1" s="1"/>
  <c r="Q910" i="1"/>
  <c r="R910" i="1" s="1"/>
  <c r="Q311" i="1"/>
  <c r="R311" i="1" s="1"/>
  <c r="Q1035" i="1"/>
  <c r="R1035" i="1" s="1"/>
  <c r="Q763" i="1"/>
  <c r="R763" i="1" s="1"/>
  <c r="Q1009" i="1"/>
  <c r="R1009" i="1" s="1"/>
  <c r="Q531" i="1"/>
  <c r="R531" i="1" s="1"/>
  <c r="Q252" i="1"/>
  <c r="R252" i="1" s="1"/>
  <c r="Q938" i="1"/>
  <c r="R938" i="1" s="1"/>
  <c r="Q1334" i="1"/>
  <c r="R1334" i="1" s="1"/>
  <c r="Q464" i="1"/>
  <c r="R464" i="1" s="1"/>
  <c r="Q392" i="1"/>
  <c r="R392" i="1" s="1"/>
  <c r="Q1501" i="1"/>
  <c r="R1501" i="1" s="1"/>
  <c r="Q1403" i="1"/>
  <c r="R1403" i="1" s="1"/>
  <c r="Q1228" i="1"/>
  <c r="R1228" i="1" s="1"/>
  <c r="Q1163" i="1"/>
  <c r="R1163" i="1" s="1"/>
  <c r="Q1149" i="1"/>
  <c r="R1149" i="1" s="1"/>
  <c r="Q1215" i="1"/>
  <c r="R1215" i="1" s="1"/>
  <c r="Q1192" i="1"/>
  <c r="R1192" i="1" s="1"/>
  <c r="Q1161" i="1"/>
  <c r="R1161" i="1" s="1"/>
  <c r="Q1062" i="1"/>
  <c r="R1062" i="1" s="1"/>
  <c r="Q884" i="1"/>
  <c r="R884" i="1" s="1"/>
  <c r="Q954" i="1"/>
  <c r="R954" i="1" s="1"/>
  <c r="Q918" i="1"/>
  <c r="R918" i="1" s="1"/>
  <c r="Q650" i="1"/>
  <c r="R650" i="1" s="1"/>
  <c r="Q782" i="1"/>
  <c r="R782" i="1" s="1"/>
  <c r="Q712" i="1"/>
  <c r="R712" i="1" s="1"/>
  <c r="Q583" i="1"/>
  <c r="R583" i="1" s="1"/>
  <c r="Q632" i="1"/>
  <c r="R632" i="1" s="1"/>
  <c r="Q455" i="1"/>
  <c r="R455" i="1" s="1"/>
  <c r="Q126" i="1"/>
  <c r="R126" i="1" s="1"/>
  <c r="Q833" i="1"/>
  <c r="R833" i="1" s="1"/>
  <c r="Q752" i="1"/>
  <c r="R752" i="1" s="1"/>
  <c r="Q1112" i="1"/>
  <c r="R1112" i="1" s="1"/>
  <c r="Q1356" i="1"/>
  <c r="R1356" i="1" s="1"/>
  <c r="Q474" i="1"/>
  <c r="R474" i="1" s="1"/>
  <c r="Q285" i="1"/>
  <c r="R285" i="1" s="1"/>
  <c r="Q758" i="1"/>
  <c r="R758" i="1" s="1"/>
  <c r="Q534" i="1"/>
  <c r="R534" i="1" s="1"/>
  <c r="Q994" i="1"/>
  <c r="R994" i="1" s="1"/>
  <c r="Q401" i="1"/>
  <c r="R401" i="1" s="1"/>
  <c r="Q530" i="1"/>
  <c r="R530" i="1" s="1"/>
  <c r="Q1134" i="1"/>
  <c r="R1134" i="1" s="1"/>
  <c r="Q613" i="1"/>
  <c r="R613" i="1" s="1"/>
  <c r="Q376" i="1"/>
  <c r="R376" i="1" s="1"/>
  <c r="Q1513" i="1"/>
  <c r="R1513" i="1" s="1"/>
  <c r="Q1154" i="1"/>
  <c r="R1154" i="1" s="1"/>
  <c r="Q1138" i="1"/>
  <c r="R1138" i="1" s="1"/>
  <c r="Q1186" i="1"/>
  <c r="R1186" i="1" s="1"/>
  <c r="Q1049" i="1"/>
  <c r="R1049" i="1" s="1"/>
  <c r="Q1019" i="1"/>
  <c r="R1019" i="1" s="1"/>
  <c r="Q880" i="1"/>
  <c r="R880" i="1" s="1"/>
  <c r="Q892" i="1"/>
  <c r="R892" i="1" s="1"/>
  <c r="Q947" i="1"/>
  <c r="R947" i="1" s="1"/>
  <c r="Q776" i="1"/>
  <c r="R776" i="1" s="1"/>
  <c r="Q369" i="1"/>
  <c r="R369" i="1" s="1"/>
  <c r="Q411" i="1"/>
  <c r="R411" i="1" s="1"/>
  <c r="Q271" i="1"/>
  <c r="R271" i="1" s="1"/>
  <c r="Q985" i="1"/>
  <c r="R985" i="1" s="1"/>
  <c r="Q742" i="1"/>
  <c r="R742" i="1" s="1"/>
  <c r="Q1067" i="1"/>
  <c r="R1067" i="1" s="1"/>
  <c r="Q944" i="1"/>
  <c r="R944" i="1" s="1"/>
  <c r="Q953" i="1"/>
  <c r="R953" i="1" s="1"/>
  <c r="Q495" i="1"/>
  <c r="R495" i="1" s="1"/>
  <c r="Q972" i="1"/>
  <c r="R972" i="1" s="1"/>
  <c r="Q598" i="1"/>
  <c r="R598" i="1" s="1"/>
  <c r="Q1421" i="1"/>
  <c r="R1421" i="1" s="1"/>
  <c r="Q1117" i="1"/>
  <c r="R1117" i="1" s="1"/>
  <c r="Q1323" i="1"/>
  <c r="R1323" i="1" s="1"/>
  <c r="Q1174" i="1"/>
  <c r="R1174" i="1" s="1"/>
  <c r="Q1058" i="1"/>
  <c r="R1058" i="1" s="1"/>
  <c r="Q1073" i="1"/>
  <c r="R1073" i="1" s="1"/>
  <c r="Q1258" i="1"/>
  <c r="R1258" i="1" s="1"/>
  <c r="Q896" i="1"/>
  <c r="R896" i="1" s="1"/>
  <c r="Q535" i="1"/>
  <c r="R535" i="1" s="1"/>
  <c r="Q694" i="1"/>
  <c r="R694" i="1" s="1"/>
  <c r="Q463" i="1"/>
  <c r="R463" i="1" s="1"/>
  <c r="Q327" i="1"/>
  <c r="R327" i="1" s="1"/>
  <c r="Q542" i="1"/>
  <c r="R542" i="1" s="1"/>
  <c r="Q905" i="1"/>
  <c r="R905" i="1" s="1"/>
  <c r="Q1056" i="1"/>
  <c r="R1056" i="1" s="1"/>
  <c r="Q686" i="1"/>
  <c r="R686" i="1" s="1"/>
  <c r="Q326" i="1"/>
  <c r="R326" i="1" s="1"/>
  <c r="Q974" i="1"/>
  <c r="R974" i="1" s="1"/>
  <c r="Q599" i="1"/>
  <c r="R599" i="1" s="1"/>
  <c r="Q509" i="1"/>
  <c r="R509" i="1" s="1"/>
  <c r="Q322" i="1"/>
  <c r="R322" i="1" s="1"/>
  <c r="Q873" i="1"/>
  <c r="R873" i="1" s="1"/>
  <c r="Q1489" i="1"/>
  <c r="R1489" i="1" s="1"/>
  <c r="Q1331" i="1"/>
  <c r="R1331" i="1" s="1"/>
  <c r="Q1325" i="1"/>
  <c r="R1325" i="1" s="1"/>
  <c r="Q1223" i="1"/>
  <c r="R1223" i="1" s="1"/>
  <c r="Q1204" i="1"/>
  <c r="R1204" i="1" s="1"/>
  <c r="Q920" i="1"/>
  <c r="R920" i="1" s="1"/>
  <c r="Q523" i="1"/>
  <c r="R523" i="1" s="1"/>
  <c r="Q399" i="1"/>
  <c r="R399" i="1" s="1"/>
  <c r="Q198" i="1"/>
  <c r="R198" i="1" s="1"/>
  <c r="Q174" i="1"/>
  <c r="R174" i="1" s="1"/>
  <c r="Q1454" i="1"/>
  <c r="R1454" i="1" s="1"/>
  <c r="Q325" i="1"/>
  <c r="R325" i="1" s="1"/>
  <c r="Q821" i="1"/>
  <c r="R821" i="1" s="1"/>
  <c r="Q587" i="1"/>
  <c r="R587" i="1" s="1"/>
  <c r="Q241" i="1"/>
  <c r="R241" i="1" s="1"/>
  <c r="Q147" i="1"/>
  <c r="R147" i="1" s="1"/>
  <c r="Q822" i="1"/>
  <c r="R822" i="1" s="1"/>
  <c r="Q178" i="1"/>
  <c r="R178" i="1" s="1"/>
  <c r="Q789" i="1"/>
  <c r="R789" i="1" s="1"/>
  <c r="Q275" i="1"/>
  <c r="R275" i="1" s="1"/>
  <c r="Q769" i="1"/>
  <c r="R769" i="1" s="1"/>
  <c r="Q837" i="1"/>
  <c r="R837" i="1" s="1"/>
  <c r="Q1298" i="1"/>
  <c r="R1298" i="1" s="1"/>
  <c r="Q1302" i="1"/>
  <c r="R1302" i="1" s="1"/>
  <c r="Q1187" i="1"/>
  <c r="R1187" i="1" s="1"/>
  <c r="Q1240" i="1"/>
  <c r="R1240" i="1" s="1"/>
  <c r="Q1129" i="1"/>
  <c r="R1129" i="1" s="1"/>
  <c r="Q1063" i="1"/>
  <c r="R1063" i="1" s="1"/>
  <c r="Q1080" i="1"/>
  <c r="R1080" i="1" s="1"/>
  <c r="Q1263" i="1"/>
  <c r="R1263" i="1" s="1"/>
  <c r="Q856" i="1"/>
  <c r="R856" i="1" s="1"/>
  <c r="Q691" i="1"/>
  <c r="R691" i="1" s="1"/>
  <c r="Q851" i="1"/>
  <c r="R851" i="1" s="1"/>
  <c r="Q800" i="1"/>
  <c r="R800" i="1" s="1"/>
  <c r="Q847" i="1"/>
  <c r="R847" i="1" s="1"/>
  <c r="Q489" i="1"/>
  <c r="R489" i="1" s="1"/>
  <c r="Q375" i="1"/>
  <c r="R375" i="1" s="1"/>
  <c r="Q869" i="1"/>
  <c r="R869" i="1" s="1"/>
  <c r="Q1026" i="1"/>
  <c r="R1026" i="1" s="1"/>
  <c r="Q1065" i="1"/>
  <c r="R1065" i="1" s="1"/>
  <c r="Q950" i="1"/>
  <c r="R950" i="1" s="1"/>
  <c r="Q317" i="1"/>
  <c r="R317" i="1" s="1"/>
  <c r="Q827" i="1"/>
  <c r="R827" i="1" s="1"/>
  <c r="Q1493" i="1"/>
  <c r="R1493" i="1" s="1"/>
  <c r="Q1441" i="1"/>
  <c r="R1441" i="1" s="1"/>
  <c r="Q1279" i="1"/>
  <c r="R1279" i="1" s="1"/>
  <c r="Q1360" i="1"/>
  <c r="R1360" i="1" s="1"/>
  <c r="Q1143" i="1"/>
  <c r="R1143" i="1" s="1"/>
  <c r="Q700" i="1"/>
  <c r="R700" i="1" s="1"/>
  <c r="Q571" i="1"/>
  <c r="R571" i="1" s="1"/>
  <c r="Q420" i="1"/>
  <c r="R420" i="1" s="1"/>
  <c r="Q415" i="1"/>
  <c r="R415" i="1" s="1"/>
  <c r="Q667" i="1"/>
  <c r="R667" i="1" s="1"/>
  <c r="Q584" i="1"/>
  <c r="R584" i="1" s="1"/>
  <c r="Q983" i="1"/>
  <c r="R983" i="1" s="1"/>
  <c r="Q346" i="1"/>
  <c r="R346" i="1" s="1"/>
  <c r="Q298" i="1"/>
  <c r="R298" i="1" s="1"/>
  <c r="Q1303" i="1"/>
  <c r="R1303" i="1" s="1"/>
  <c r="Q1172" i="1"/>
  <c r="R1172" i="1" s="1"/>
  <c r="Q989" i="1"/>
  <c r="R989" i="1" s="1"/>
  <c r="Q1071" i="1"/>
  <c r="R1071" i="1" s="1"/>
  <c r="Q903" i="1"/>
  <c r="R903" i="1" s="1"/>
  <c r="Q638" i="1"/>
  <c r="R638" i="1" s="1"/>
  <c r="Q644" i="1"/>
  <c r="R644" i="1" s="1"/>
  <c r="Q162" i="1"/>
  <c r="R162" i="1" s="1"/>
  <c r="Q1060" i="1"/>
  <c r="R1060" i="1" s="1"/>
  <c r="Q976" i="1"/>
  <c r="R976" i="1" s="1"/>
  <c r="Q1001" i="1"/>
  <c r="R1001" i="1" s="1"/>
  <c r="Q524" i="1"/>
  <c r="R524" i="1" s="1"/>
  <c r="Q730" i="1"/>
  <c r="R730" i="1" s="1"/>
  <c r="Q492" i="1"/>
  <c r="R492" i="1" s="1"/>
  <c r="Q1315" i="1"/>
  <c r="R1315" i="1" s="1"/>
  <c r="Q1519" i="1"/>
  <c r="R1519" i="1" s="1"/>
  <c r="Q1147" i="1"/>
  <c r="R1147" i="1" s="1"/>
  <c r="Q1048" i="1"/>
  <c r="R1048" i="1" s="1"/>
  <c r="Q840" i="1"/>
  <c r="R840" i="1" s="1"/>
  <c r="Q967" i="1"/>
  <c r="R967" i="1" s="1"/>
  <c r="Q916" i="1"/>
  <c r="R916" i="1" s="1"/>
  <c r="Q838" i="1"/>
  <c r="R838" i="1" s="1"/>
  <c r="Q1347" i="1"/>
  <c r="R1347" i="1" s="1"/>
  <c r="Q1429" i="1"/>
  <c r="R1429" i="1" s="1"/>
  <c r="Q1415" i="1"/>
  <c r="R1415" i="1" s="1"/>
  <c r="Q1366" i="1"/>
  <c r="R1366" i="1" s="1"/>
  <c r="Q1168" i="1"/>
  <c r="R1168" i="1" s="1"/>
  <c r="Q1251" i="1"/>
  <c r="R1251" i="1" s="1"/>
  <c r="Q1227" i="1"/>
  <c r="R1227" i="1" s="1"/>
  <c r="Q1130" i="1"/>
  <c r="R1130" i="1" s="1"/>
  <c r="Q1036" i="1"/>
  <c r="R1036" i="1" s="1"/>
  <c r="Q1151" i="1"/>
  <c r="R1151" i="1" s="1"/>
  <c r="Q1314" i="1"/>
  <c r="R1314" i="1" s="1"/>
  <c r="Q1013" i="1"/>
  <c r="R1013" i="1" s="1"/>
  <c r="Q931" i="1"/>
  <c r="R931" i="1" s="1"/>
  <c r="Q911" i="1"/>
  <c r="R911" i="1" s="1"/>
  <c r="Q964" i="1"/>
  <c r="R964" i="1" s="1"/>
  <c r="Q979" i="1"/>
  <c r="R979" i="1" s="1"/>
  <c r="Q619" i="1"/>
  <c r="R619" i="1" s="1"/>
  <c r="Q823" i="1"/>
  <c r="R823" i="1" s="1"/>
  <c r="Q764" i="1"/>
  <c r="R764" i="1" s="1"/>
  <c r="Q727" i="1"/>
  <c r="R727" i="1" s="1"/>
  <c r="Q943" i="1"/>
  <c r="R943" i="1" s="1"/>
  <c r="Q440" i="1"/>
  <c r="R440" i="1" s="1"/>
  <c r="Q640" i="1"/>
  <c r="R640" i="1" s="1"/>
  <c r="Q496" i="1"/>
  <c r="R496" i="1" s="1"/>
  <c r="Q435" i="1"/>
  <c r="R435" i="1" s="1"/>
  <c r="Q303" i="1"/>
  <c r="R303" i="1" s="1"/>
  <c r="Q404" i="1"/>
  <c r="R404" i="1" s="1"/>
  <c r="Q235" i="1"/>
  <c r="R235" i="1" s="1"/>
  <c r="Q1235" i="1"/>
  <c r="R1235" i="1" s="1"/>
  <c r="Q1091" i="1"/>
  <c r="R1091" i="1" s="1"/>
  <c r="Q510" i="1"/>
  <c r="R510" i="1" s="1"/>
  <c r="Q315" i="1"/>
  <c r="R315" i="1" s="1"/>
  <c r="Q928" i="1"/>
  <c r="R928" i="1" s="1"/>
  <c r="Q919" i="1"/>
  <c r="R919" i="1" s="1"/>
  <c r="Q907" i="1"/>
  <c r="R907" i="1" s="1"/>
  <c r="Q490" i="1"/>
  <c r="R490" i="1" s="1"/>
  <c r="Q582" i="1"/>
  <c r="R582" i="1" s="1"/>
  <c r="Q272" i="1"/>
  <c r="R272" i="1" s="1"/>
  <c r="Q1311" i="1"/>
  <c r="R1311" i="1" s="1"/>
  <c r="Q1465" i="1"/>
  <c r="R1465" i="1" s="1"/>
  <c r="Q1399" i="1"/>
  <c r="R1399" i="1" s="1"/>
  <c r="Q1210" i="1"/>
  <c r="R1210" i="1" s="1"/>
  <c r="Q1090" i="1"/>
  <c r="R1090" i="1" s="1"/>
  <c r="Q1059" i="1"/>
  <c r="R1059" i="1" s="1"/>
  <c r="Q906" i="1"/>
  <c r="R906" i="1" s="1"/>
  <c r="Q814" i="1"/>
  <c r="R814" i="1" s="1"/>
  <c r="Q511" i="1"/>
  <c r="R511" i="1" s="1"/>
  <c r="Q608" i="1"/>
  <c r="R608" i="1" s="1"/>
  <c r="Q620" i="1"/>
  <c r="R620" i="1" s="1"/>
  <c r="Q363" i="1"/>
  <c r="R363" i="1" s="1"/>
  <c r="Q138" i="1"/>
  <c r="R138" i="1" s="1"/>
  <c r="Q467" i="1"/>
  <c r="R467" i="1" s="1"/>
  <c r="Q329" i="1"/>
  <c r="R329" i="1" s="1"/>
  <c r="AB67" i="3"/>
  <c r="AB69" i="3"/>
  <c r="AB66" i="3"/>
  <c r="AB64" i="3"/>
  <c r="AB70" i="3"/>
  <c r="AB78" i="3"/>
  <c r="AB68" i="3"/>
  <c r="AB65" i="3"/>
  <c r="AB76" i="3"/>
  <c r="AB62" i="3"/>
  <c r="AB74" i="3"/>
  <c r="AB73" i="3"/>
  <c r="AB72" i="3"/>
  <c r="AB71" i="3"/>
  <c r="AB75" i="3"/>
  <c r="AB12" i="8"/>
  <c r="AB27" i="8" s="1"/>
  <c r="AB32" i="8"/>
  <c r="T13" i="2" l="1"/>
  <c r="T12" i="2"/>
  <c r="T11" i="2"/>
  <c r="T10" i="2"/>
  <c r="T9" i="2"/>
  <c r="T8" i="2"/>
  <c r="U13" i="2"/>
  <c r="U12" i="2"/>
  <c r="U11" i="2"/>
  <c r="U10" i="2"/>
  <c r="U9" i="2"/>
  <c r="U8" i="2"/>
  <c r="R8" i="2"/>
  <c r="R2" i="1"/>
  <c r="P1038" i="9"/>
  <c r="P1037" i="9"/>
  <c r="P1036" i="9"/>
  <c r="P1035" i="9"/>
  <c r="P1034" i="9"/>
  <c r="P1033" i="9"/>
  <c r="P1032" i="9"/>
  <c r="P1031" i="9"/>
  <c r="P1030" i="9"/>
  <c r="P1029" i="9"/>
  <c r="P1028" i="9"/>
  <c r="P1027" i="9"/>
  <c r="P1026" i="9"/>
  <c r="P1025" i="9"/>
  <c r="P1024" i="9"/>
  <c r="P1023" i="9"/>
  <c r="P1022" i="9"/>
  <c r="P1021" i="9"/>
  <c r="P1020" i="9"/>
  <c r="P1019" i="9"/>
  <c r="P1018" i="9"/>
  <c r="P1017" i="9"/>
  <c r="P1016" i="9"/>
  <c r="P1015" i="9"/>
  <c r="P1014" i="9"/>
  <c r="P1013" i="9"/>
  <c r="P1012" i="9"/>
  <c r="P1011" i="9"/>
  <c r="P1010" i="9"/>
  <c r="P1009" i="9"/>
  <c r="P1008" i="9"/>
  <c r="P1007" i="9"/>
  <c r="P1006" i="9"/>
  <c r="P1005" i="9"/>
  <c r="P1004" i="9"/>
  <c r="P1003" i="9"/>
  <c r="P1002" i="9"/>
  <c r="P1001" i="9"/>
  <c r="P1000" i="9"/>
  <c r="P999" i="9"/>
  <c r="P998" i="9"/>
  <c r="P997" i="9"/>
  <c r="P996" i="9"/>
  <c r="P995" i="9"/>
  <c r="P994" i="9"/>
  <c r="P993" i="9"/>
  <c r="P992" i="9"/>
  <c r="P991" i="9"/>
  <c r="P990" i="9"/>
  <c r="P989" i="9"/>
  <c r="P988" i="9"/>
  <c r="P987" i="9"/>
  <c r="P986" i="9"/>
  <c r="P985" i="9"/>
  <c r="P984" i="9"/>
  <c r="P983" i="9"/>
  <c r="P982" i="9"/>
  <c r="P981" i="9"/>
  <c r="P980" i="9"/>
  <c r="P979" i="9"/>
  <c r="P978" i="9"/>
  <c r="P977" i="9"/>
  <c r="P976" i="9"/>
  <c r="P975" i="9"/>
  <c r="P974" i="9"/>
  <c r="P973" i="9"/>
  <c r="P972" i="9"/>
  <c r="P971" i="9"/>
  <c r="P970" i="9"/>
  <c r="P969" i="9"/>
  <c r="P968" i="9"/>
  <c r="P967" i="9"/>
  <c r="P966" i="9"/>
  <c r="P965" i="9"/>
  <c r="P964" i="9"/>
  <c r="P963" i="9"/>
  <c r="P962" i="9"/>
  <c r="P961" i="9"/>
  <c r="P960" i="9"/>
  <c r="P959" i="9"/>
  <c r="P958" i="9"/>
  <c r="P957" i="9"/>
  <c r="P956" i="9"/>
  <c r="P955" i="9"/>
  <c r="P954" i="9"/>
  <c r="P953" i="9"/>
  <c r="P952" i="9"/>
  <c r="P951" i="9"/>
  <c r="P950" i="9"/>
  <c r="P949" i="9"/>
  <c r="P948" i="9"/>
  <c r="P947" i="9"/>
  <c r="P946" i="9"/>
  <c r="P945" i="9"/>
  <c r="P944" i="9"/>
  <c r="P943" i="9"/>
  <c r="P942" i="9"/>
  <c r="P941" i="9"/>
  <c r="P940" i="9"/>
  <c r="P939" i="9"/>
  <c r="P938" i="9"/>
  <c r="P937" i="9"/>
  <c r="P936" i="9"/>
  <c r="P935" i="9"/>
  <c r="P934" i="9"/>
  <c r="P933" i="9"/>
  <c r="P932" i="9"/>
  <c r="P931" i="9"/>
  <c r="P930" i="9"/>
  <c r="P929" i="9"/>
  <c r="P928" i="9"/>
  <c r="P927" i="9"/>
  <c r="P926" i="9"/>
  <c r="P925" i="9"/>
  <c r="P924" i="9"/>
  <c r="P923" i="9"/>
  <c r="P922" i="9"/>
  <c r="P921" i="9"/>
  <c r="P920" i="9"/>
  <c r="P919" i="9"/>
  <c r="P918" i="9"/>
  <c r="P917" i="9"/>
  <c r="P916" i="9"/>
  <c r="P915" i="9"/>
  <c r="P914" i="9"/>
  <c r="P913" i="9"/>
  <c r="P912" i="9"/>
  <c r="P911" i="9"/>
  <c r="P910" i="9"/>
  <c r="P909" i="9"/>
  <c r="P908" i="9"/>
  <c r="P907" i="9"/>
  <c r="P906" i="9"/>
  <c r="P905" i="9"/>
  <c r="P904" i="9"/>
  <c r="P903" i="9"/>
  <c r="P902" i="9"/>
  <c r="P901" i="9"/>
  <c r="P900" i="9"/>
  <c r="P899" i="9"/>
  <c r="P898" i="9"/>
  <c r="P897" i="9"/>
  <c r="P896" i="9"/>
  <c r="P895" i="9"/>
  <c r="P894" i="9"/>
  <c r="P893" i="9"/>
  <c r="P892" i="9"/>
  <c r="P891" i="9"/>
  <c r="P890" i="9"/>
  <c r="P889" i="9"/>
  <c r="P888" i="9"/>
  <c r="P887" i="9"/>
  <c r="P886" i="9"/>
  <c r="P885" i="9"/>
  <c r="P884" i="9"/>
  <c r="P883" i="9"/>
  <c r="P882" i="9"/>
  <c r="P881" i="9"/>
  <c r="P880" i="9"/>
  <c r="P879" i="9"/>
  <c r="P878" i="9"/>
  <c r="P877" i="9"/>
  <c r="P876" i="9"/>
  <c r="P875" i="9"/>
  <c r="P874" i="9"/>
  <c r="P873" i="9"/>
  <c r="P872" i="9"/>
  <c r="P871" i="9"/>
  <c r="P870" i="9"/>
  <c r="P869" i="9"/>
  <c r="P868" i="9"/>
  <c r="P867" i="9"/>
  <c r="P866" i="9"/>
  <c r="P865" i="9"/>
  <c r="P864" i="9"/>
  <c r="P863" i="9"/>
  <c r="P862" i="9"/>
  <c r="P861" i="9"/>
  <c r="P860" i="9"/>
  <c r="P859" i="9"/>
  <c r="P858" i="9"/>
  <c r="P857" i="9"/>
  <c r="P856" i="9"/>
  <c r="P855" i="9"/>
  <c r="P854" i="9"/>
  <c r="P853" i="9"/>
  <c r="P852" i="9"/>
  <c r="P851" i="9"/>
  <c r="P850" i="9"/>
  <c r="P849" i="9"/>
  <c r="P848" i="9"/>
  <c r="P847" i="9"/>
  <c r="P846" i="9"/>
  <c r="P845" i="9"/>
  <c r="P844" i="9"/>
  <c r="P843" i="9"/>
  <c r="P842" i="9"/>
  <c r="P841" i="9"/>
  <c r="P840" i="9"/>
  <c r="P839" i="9"/>
  <c r="P838" i="9"/>
  <c r="P837" i="9"/>
  <c r="P836" i="9"/>
  <c r="P835" i="9"/>
  <c r="P834" i="9"/>
  <c r="P833" i="9"/>
  <c r="P832" i="9"/>
  <c r="P831" i="9"/>
  <c r="P830" i="9"/>
  <c r="P829" i="9"/>
  <c r="P828" i="9"/>
  <c r="P827" i="9"/>
  <c r="P826" i="9"/>
  <c r="P825" i="9"/>
  <c r="P824" i="9"/>
  <c r="P823" i="9"/>
  <c r="P822" i="9"/>
  <c r="P821" i="9"/>
  <c r="P820" i="9"/>
  <c r="P819" i="9"/>
  <c r="P818" i="9"/>
  <c r="P817" i="9"/>
  <c r="P816" i="9"/>
  <c r="P815" i="9"/>
  <c r="P814" i="9"/>
  <c r="P813" i="9"/>
  <c r="P812" i="9"/>
  <c r="P811" i="9"/>
  <c r="P810" i="9"/>
  <c r="P809" i="9"/>
  <c r="P808" i="9"/>
  <c r="P807" i="9"/>
  <c r="P806" i="9"/>
  <c r="P805" i="9"/>
  <c r="P804" i="9"/>
  <c r="P803" i="9"/>
  <c r="P802" i="9"/>
  <c r="P801" i="9"/>
  <c r="P800" i="9"/>
  <c r="P799" i="9"/>
  <c r="P798" i="9"/>
  <c r="P797" i="9"/>
  <c r="P796" i="9"/>
  <c r="P795" i="9"/>
  <c r="P794" i="9"/>
  <c r="P793" i="9"/>
  <c r="P792" i="9"/>
  <c r="P791" i="9"/>
  <c r="P790" i="9"/>
  <c r="P789" i="9"/>
  <c r="P788" i="9"/>
  <c r="P787" i="9"/>
  <c r="P786" i="9"/>
  <c r="P785" i="9"/>
  <c r="P784" i="9"/>
  <c r="P783" i="9"/>
  <c r="P782" i="9"/>
  <c r="P781" i="9"/>
  <c r="P780" i="9"/>
  <c r="P779" i="9"/>
  <c r="P778" i="9"/>
  <c r="P777" i="9"/>
  <c r="P776" i="9"/>
  <c r="P775" i="9"/>
  <c r="P774" i="9"/>
  <c r="P773" i="9"/>
  <c r="P772" i="9"/>
  <c r="P771" i="9"/>
  <c r="P770" i="9"/>
  <c r="P769" i="9"/>
  <c r="P768" i="9"/>
  <c r="P767" i="9"/>
  <c r="P766" i="9"/>
  <c r="P765" i="9"/>
  <c r="P764" i="9"/>
  <c r="P763" i="9"/>
  <c r="P762" i="9"/>
  <c r="P761" i="9"/>
  <c r="P760" i="9"/>
  <c r="P759" i="9"/>
  <c r="P758" i="9"/>
  <c r="P757" i="9"/>
  <c r="P756" i="9"/>
  <c r="P755" i="9"/>
  <c r="P754" i="9"/>
  <c r="P753" i="9"/>
  <c r="P752" i="9"/>
  <c r="P751" i="9"/>
  <c r="P750" i="9"/>
  <c r="P749" i="9"/>
  <c r="P748" i="9"/>
  <c r="P747" i="9"/>
  <c r="P746" i="9"/>
  <c r="P745" i="9"/>
  <c r="P744" i="9"/>
  <c r="P743" i="9"/>
  <c r="P742" i="9"/>
  <c r="P741" i="9"/>
  <c r="P740" i="9"/>
  <c r="P739" i="9"/>
  <c r="P738" i="9"/>
  <c r="P737" i="9"/>
  <c r="P736" i="9"/>
  <c r="P735" i="9"/>
  <c r="P734" i="9"/>
  <c r="P733" i="9"/>
  <c r="P732" i="9"/>
  <c r="P731" i="9"/>
  <c r="P730" i="9"/>
  <c r="P729" i="9"/>
  <c r="P728" i="9"/>
  <c r="P727" i="9"/>
  <c r="P726" i="9"/>
  <c r="P725" i="9"/>
  <c r="P724" i="9"/>
  <c r="P723" i="9"/>
  <c r="P722" i="9"/>
  <c r="P721" i="9"/>
  <c r="P720" i="9"/>
  <c r="P719" i="9"/>
  <c r="P718" i="9"/>
  <c r="P717" i="9"/>
  <c r="P716" i="9"/>
  <c r="P715" i="9"/>
  <c r="P714" i="9"/>
  <c r="P713" i="9"/>
  <c r="P712" i="9"/>
  <c r="P711" i="9"/>
  <c r="P710" i="9"/>
  <c r="P709" i="9"/>
  <c r="P708" i="9"/>
  <c r="P707" i="9"/>
  <c r="P706" i="9"/>
  <c r="P705" i="9"/>
  <c r="P704" i="9"/>
  <c r="P703" i="9"/>
  <c r="P702" i="9"/>
  <c r="P701" i="9"/>
  <c r="P700" i="9"/>
  <c r="P699" i="9"/>
  <c r="P698" i="9"/>
  <c r="P697" i="9"/>
  <c r="P696" i="9"/>
  <c r="P695" i="9"/>
  <c r="P694" i="9"/>
  <c r="P693" i="9"/>
  <c r="P692" i="9"/>
  <c r="P691" i="9"/>
  <c r="P690" i="9"/>
  <c r="P689" i="9"/>
  <c r="P688" i="9"/>
  <c r="P687" i="9"/>
  <c r="P686" i="9"/>
  <c r="P685" i="9"/>
  <c r="P684" i="9"/>
  <c r="P683" i="9"/>
  <c r="P682" i="9"/>
  <c r="P681" i="9"/>
  <c r="P680" i="9"/>
  <c r="P679" i="9"/>
  <c r="P678" i="9"/>
  <c r="P677" i="9"/>
  <c r="P676" i="9"/>
  <c r="P675" i="9"/>
  <c r="P674" i="9"/>
  <c r="P673" i="9"/>
  <c r="P672" i="9"/>
  <c r="P671" i="9"/>
  <c r="P670" i="9"/>
  <c r="P669" i="9"/>
  <c r="P668" i="9"/>
  <c r="P667" i="9"/>
  <c r="P666" i="9"/>
  <c r="P665" i="9"/>
  <c r="P664" i="9"/>
  <c r="P663" i="9"/>
  <c r="P662" i="9"/>
  <c r="P661" i="9"/>
  <c r="P660" i="9"/>
  <c r="P659" i="9"/>
  <c r="P658" i="9"/>
  <c r="P657" i="9"/>
  <c r="P656" i="9"/>
  <c r="P655" i="9"/>
  <c r="P654" i="9"/>
  <c r="P653" i="9"/>
  <c r="P652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3" i="9"/>
  <c r="P622" i="9"/>
  <c r="P621" i="9"/>
  <c r="P620" i="9"/>
  <c r="P619" i="9"/>
  <c r="P618" i="9"/>
  <c r="P617" i="9"/>
  <c r="P616" i="9"/>
  <c r="P615" i="9"/>
  <c r="P614" i="9"/>
  <c r="P613" i="9"/>
  <c r="P612" i="9"/>
  <c r="P611" i="9"/>
  <c r="P610" i="9"/>
  <c r="P609" i="9"/>
  <c r="P608" i="9"/>
  <c r="P607" i="9"/>
  <c r="P606" i="9"/>
  <c r="P605" i="9"/>
  <c r="P604" i="9"/>
  <c r="P603" i="9"/>
  <c r="P602" i="9"/>
  <c r="P601" i="9"/>
  <c r="P600" i="9"/>
  <c r="P599" i="9"/>
  <c r="P598" i="9"/>
  <c r="P597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P563" i="9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P547" i="9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P528" i="9"/>
  <c r="P527" i="9"/>
  <c r="P526" i="9"/>
  <c r="P525" i="9"/>
  <c r="P524" i="9"/>
  <c r="P523" i="9"/>
  <c r="P522" i="9"/>
  <c r="P521" i="9"/>
  <c r="P520" i="9"/>
  <c r="P519" i="9"/>
  <c r="P518" i="9"/>
  <c r="P517" i="9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  <c r="O3" i="9"/>
  <c r="O2" i="9"/>
  <c r="O381" i="9"/>
  <c r="B386" i="9"/>
  <c r="B639" i="9"/>
  <c r="B526" i="9"/>
  <c r="B866" i="9"/>
  <c r="B729" i="9"/>
  <c r="B347" i="9"/>
  <c r="B379" i="9"/>
  <c r="B734" i="9"/>
  <c r="B925" i="9"/>
  <c r="B839" i="9"/>
  <c r="B981" i="9"/>
  <c r="B871" i="9"/>
  <c r="B1007" i="9"/>
  <c r="B1006" i="9"/>
  <c r="B1015" i="9"/>
  <c r="B982" i="9"/>
  <c r="B1004" i="9"/>
  <c r="B835" i="9"/>
  <c r="B1017" i="9"/>
  <c r="B976" i="9"/>
  <c r="B810" i="9"/>
  <c r="B870" i="9"/>
  <c r="B833" i="9"/>
  <c r="B916" i="9"/>
  <c r="B984" i="9"/>
  <c r="B929" i="9"/>
  <c r="B1028" i="9"/>
  <c r="B974" i="9"/>
  <c r="B967" i="9"/>
  <c r="B774" i="9"/>
  <c r="B912" i="9"/>
  <c r="B837" i="9"/>
  <c r="B918" i="9"/>
  <c r="B1027" i="9"/>
  <c r="B879" i="9"/>
  <c r="B954" i="9"/>
  <c r="B907" i="9"/>
  <c r="B792" i="9"/>
  <c r="B956" i="9"/>
  <c r="B958" i="9"/>
  <c r="B398" i="9"/>
  <c r="B406" i="9"/>
  <c r="B689" i="9"/>
  <c r="B231" i="9"/>
  <c r="B17" i="9"/>
  <c r="B57" i="9"/>
  <c r="B49" i="9"/>
  <c r="B144" i="9"/>
  <c r="B728" i="9"/>
  <c r="B477" i="9"/>
  <c r="B405" i="9"/>
  <c r="B539" i="9"/>
  <c r="B421" i="9"/>
  <c r="B509" i="9"/>
  <c r="B700" i="9"/>
  <c r="B637" i="9"/>
  <c r="B459" i="9"/>
  <c r="B397" i="9"/>
  <c r="B401" i="9"/>
  <c r="B663" i="9"/>
  <c r="B24" i="9"/>
  <c r="B124" i="9"/>
  <c r="B538" i="9"/>
  <c r="B385" i="9"/>
  <c r="B447" i="9"/>
  <c r="B832" i="9"/>
  <c r="B831" i="9"/>
  <c r="B544" i="9"/>
  <c r="B1003" i="9"/>
  <c r="B865" i="9"/>
  <c r="B453" i="9"/>
  <c r="B643" i="9"/>
  <c r="B411" i="9"/>
  <c r="B384" i="9"/>
  <c r="B383" i="9"/>
  <c r="B4" i="9"/>
  <c r="B708" i="9"/>
  <c r="B382" i="9"/>
  <c r="B331" i="9"/>
  <c r="B2" i="9"/>
  <c r="B13" i="9"/>
  <c r="B88" i="9"/>
  <c r="B470" i="9"/>
  <c r="B38" i="9"/>
  <c r="B458" i="9"/>
  <c r="B500" i="9"/>
  <c r="B391" i="9"/>
  <c r="B130" i="9"/>
  <c r="B28" i="9"/>
  <c r="B135" i="9"/>
  <c r="B129" i="9"/>
  <c r="B378" i="9"/>
  <c r="B298" i="9"/>
  <c r="B346" i="9"/>
  <c r="B297" i="9"/>
  <c r="B312" i="9"/>
  <c r="B607" i="9"/>
  <c r="B377" i="9"/>
  <c r="B376" i="9"/>
  <c r="B329" i="9"/>
  <c r="B345" i="9"/>
  <c r="B328" i="9"/>
  <c r="B375" i="9"/>
  <c r="B158" i="9"/>
  <c r="B311" i="9"/>
  <c r="B281" i="9"/>
  <c r="B374" i="9"/>
  <c r="B373" i="9"/>
  <c r="B310" i="9"/>
  <c r="B606" i="9"/>
  <c r="B327" i="9"/>
  <c r="B266" i="9"/>
  <c r="B372" i="9"/>
  <c r="B296" i="9"/>
  <c r="B203" i="9"/>
  <c r="B326" i="9"/>
  <c r="B325" i="9"/>
  <c r="B145" i="9"/>
  <c r="B309" i="9"/>
  <c r="B139" i="9"/>
  <c r="B265" i="9"/>
  <c r="B371" i="9"/>
  <c r="B295" i="9"/>
  <c r="B202" i="9"/>
  <c r="B344" i="9"/>
  <c r="B280" i="9"/>
  <c r="B256" i="9"/>
  <c r="B161" i="9"/>
  <c r="B230" i="9"/>
  <c r="B324" i="9"/>
  <c r="B323" i="9"/>
  <c r="B193" i="9"/>
  <c r="B224" i="9"/>
  <c r="B294" i="9"/>
  <c r="B169" i="9"/>
  <c r="B293" i="9"/>
  <c r="B292" i="9"/>
  <c r="B264" i="9"/>
  <c r="B223" i="9"/>
  <c r="B279" i="9"/>
  <c r="B370" i="9"/>
  <c r="B343" i="9"/>
  <c r="B605" i="9"/>
  <c r="B291" i="9"/>
  <c r="B290" i="9"/>
  <c r="B263" i="9"/>
  <c r="B322" i="9"/>
  <c r="B807" i="9"/>
  <c r="B830" i="9"/>
  <c r="B112" i="9"/>
  <c r="B68" i="9"/>
  <c r="B43" i="9"/>
  <c r="B116" i="9"/>
  <c r="B446" i="9"/>
  <c r="B404" i="9"/>
  <c r="B9" i="9"/>
  <c r="B12" i="9"/>
  <c r="B111" i="9"/>
  <c r="B8" i="9"/>
  <c r="B699" i="9"/>
  <c r="B698" i="9"/>
  <c r="B697" i="9"/>
  <c r="B696" i="9"/>
  <c r="B31" i="9"/>
  <c r="B308" i="9"/>
  <c r="B35" i="9"/>
  <c r="B441" i="9"/>
  <c r="B87" i="9"/>
  <c r="B36" i="9"/>
  <c r="B160" i="9"/>
  <c r="B690" i="9"/>
  <c r="B712" i="9"/>
  <c r="B674" i="9"/>
  <c r="B718" i="9"/>
  <c r="B909" i="9"/>
  <c r="B749" i="9"/>
  <c r="B876" i="9"/>
  <c r="B730" i="9"/>
  <c r="B668" i="9"/>
  <c r="B702" i="9"/>
  <c r="B818" i="9"/>
  <c r="B510" i="9"/>
  <c r="B834" i="9"/>
  <c r="B809" i="9"/>
  <c r="B550" i="9"/>
  <c r="B650" i="9"/>
  <c r="B450" i="9"/>
  <c r="B432" i="9"/>
  <c r="B710" i="9"/>
  <c r="B520" i="9"/>
  <c r="B484" i="9"/>
  <c r="B536" i="9"/>
  <c r="B483" i="9"/>
  <c r="B454" i="9"/>
  <c r="B475" i="9"/>
  <c r="B714" i="9"/>
  <c r="B553" i="9"/>
  <c r="B517" i="9"/>
  <c r="B521" i="9"/>
  <c r="B465" i="9"/>
  <c r="B840" i="9"/>
  <c r="B614" i="9"/>
  <c r="B960" i="9"/>
  <c r="B608" i="9"/>
  <c r="B655" i="9"/>
  <c r="B546" i="9"/>
  <c r="B622" i="9"/>
  <c r="B619" i="9"/>
  <c r="B864" i="9"/>
  <c r="B424" i="9"/>
  <c r="B457" i="9"/>
  <c r="B396" i="9"/>
  <c r="B42" i="9"/>
  <c r="B75" i="9"/>
  <c r="B121" i="9"/>
  <c r="B212" i="9"/>
  <c r="B107" i="9"/>
  <c r="B216" i="9"/>
  <c r="B126" i="9"/>
  <c r="B806" i="9"/>
  <c r="B744" i="9"/>
  <c r="B140" i="9"/>
  <c r="B685" i="9"/>
  <c r="B903" i="9"/>
  <c r="B132" i="9"/>
  <c r="B678" i="9"/>
  <c r="B255" i="9"/>
  <c r="B166" i="9"/>
  <c r="B278" i="9"/>
  <c r="B218" i="9"/>
  <c r="B829" i="9"/>
  <c r="B427" i="9"/>
  <c r="B408" i="9"/>
  <c r="B410" i="9"/>
  <c r="B440" i="9"/>
  <c r="B403" i="9"/>
  <c r="B516" i="9"/>
  <c r="B519" i="9"/>
  <c r="B381" i="9"/>
  <c r="B618" i="9"/>
  <c r="B525" i="9"/>
  <c r="B863" i="9"/>
  <c r="B707" i="9"/>
  <c r="B649" i="9"/>
  <c r="B662" i="9"/>
  <c r="B508" i="9"/>
  <c r="B26" i="9"/>
  <c r="B211" i="9"/>
  <c r="B808" i="9"/>
  <c r="B709" i="9"/>
  <c r="B882" i="9"/>
  <c r="B973" i="9"/>
  <c r="B904" i="9"/>
  <c r="B969" i="9"/>
  <c r="B1010" i="9"/>
  <c r="B926" i="9"/>
  <c r="B915" i="9"/>
  <c r="B911" i="9"/>
  <c r="B873" i="9"/>
  <c r="B910" i="9"/>
  <c r="B972" i="9"/>
  <c r="B1014" i="9"/>
  <c r="B878" i="9"/>
  <c r="B816" i="9"/>
  <c r="B788" i="9"/>
  <c r="B913" i="9"/>
  <c r="B959" i="9"/>
  <c r="B868" i="9"/>
  <c r="B923" i="9"/>
  <c r="B1029" i="9"/>
  <c r="B917" i="9"/>
  <c r="B1019" i="9"/>
  <c r="B1018" i="9"/>
  <c r="B924" i="9"/>
  <c r="B1009" i="9"/>
  <c r="B874" i="9"/>
  <c r="B1011" i="9"/>
  <c r="B811" i="9"/>
  <c r="B965" i="9"/>
  <c r="B819" i="9"/>
  <c r="B881" i="9"/>
  <c r="B927" i="9"/>
  <c r="B928" i="9"/>
  <c r="B752" i="9"/>
  <c r="B963" i="9"/>
  <c r="B979" i="9"/>
  <c r="B1023" i="9"/>
  <c r="B131" i="9"/>
  <c r="B902" i="9"/>
  <c r="B531" i="9"/>
  <c r="B437" i="9"/>
  <c r="B610" i="9"/>
  <c r="B395" i="9"/>
  <c r="B648" i="9"/>
  <c r="B507" i="9"/>
  <c r="B119" i="9"/>
  <c r="B549" i="9"/>
  <c r="B499" i="9"/>
  <c r="B417" i="9"/>
  <c r="B110" i="9"/>
  <c r="B537" i="9"/>
  <c r="B246" i="9"/>
  <c r="B394" i="9"/>
  <c r="B45" i="9"/>
  <c r="B901" i="9"/>
  <c r="B672" i="9"/>
  <c r="B828" i="9"/>
  <c r="B695" i="9"/>
  <c r="B3" i="9"/>
  <c r="B393" i="9"/>
  <c r="B389" i="9"/>
  <c r="B5" i="9"/>
  <c r="B390" i="9"/>
  <c r="B25" i="9"/>
  <c r="B19" i="9"/>
  <c r="B612" i="9"/>
  <c r="B44" i="9"/>
  <c r="B445" i="9"/>
  <c r="B61" i="9"/>
  <c r="B400" i="9"/>
  <c r="B89" i="9"/>
  <c r="B55" i="9"/>
  <c r="B137" i="9"/>
  <c r="B654" i="9"/>
  <c r="B93" i="9"/>
  <c r="B773" i="9"/>
  <c r="B805" i="9"/>
  <c r="B604" i="9"/>
  <c r="B1002" i="9"/>
  <c r="B1001" i="9"/>
  <c r="B953" i="9"/>
  <c r="B603" i="9"/>
  <c r="B727" i="9"/>
  <c r="B602" i="9"/>
  <c r="B772" i="9"/>
  <c r="B726" i="9"/>
  <c r="B804" i="9"/>
  <c r="B862" i="9"/>
  <c r="B694" i="9"/>
  <c r="B1000" i="9"/>
  <c r="B861" i="9"/>
  <c r="B803" i="9"/>
  <c r="B999" i="9"/>
  <c r="B743" i="9"/>
  <c r="B952" i="9"/>
  <c r="B900" i="9"/>
  <c r="B771" i="9"/>
  <c r="B802" i="9"/>
  <c r="B601" i="9"/>
  <c r="B770" i="9"/>
  <c r="B725" i="9"/>
  <c r="B951" i="9"/>
  <c r="B724" i="9"/>
  <c r="B677" i="9"/>
  <c r="B860" i="9"/>
  <c r="B899" i="9"/>
  <c r="B801" i="9"/>
  <c r="B769" i="9"/>
  <c r="B859" i="9"/>
  <c r="B898" i="9"/>
  <c r="B950" i="9"/>
  <c r="B800" i="9"/>
  <c r="B787" i="9"/>
  <c r="B897" i="9"/>
  <c r="B949" i="9"/>
  <c r="B723" i="9"/>
  <c r="B948" i="9"/>
  <c r="B722" i="9"/>
  <c r="B947" i="9"/>
  <c r="B768" i="9"/>
  <c r="B946" i="9"/>
  <c r="B721" i="9"/>
  <c r="B858" i="9"/>
  <c r="B857" i="9"/>
  <c r="B856" i="9"/>
  <c r="B799" i="9"/>
  <c r="B786" i="9"/>
  <c r="B855" i="9"/>
  <c r="B798" i="9"/>
  <c r="B854" i="9"/>
  <c r="B998" i="9"/>
  <c r="B896" i="9"/>
  <c r="B945" i="9"/>
  <c r="B767" i="9"/>
  <c r="B766" i="9"/>
  <c r="B997" i="9"/>
  <c r="B895" i="9"/>
  <c r="B894" i="9"/>
  <c r="B667" i="9"/>
  <c r="B98" i="9"/>
  <c r="B134" i="9"/>
  <c r="B16" i="9"/>
  <c r="B27" i="9"/>
  <c r="B64" i="9"/>
  <c r="B207" i="9"/>
  <c r="B97" i="9"/>
  <c r="B402" i="9"/>
  <c r="B65" i="9"/>
  <c r="B165" i="9"/>
  <c r="B6" i="9"/>
  <c r="B156" i="9"/>
  <c r="B684" i="9"/>
  <c r="B153" i="9"/>
  <c r="B316" i="9"/>
  <c r="B178" i="9"/>
  <c r="B69" i="9"/>
  <c r="B92" i="9"/>
  <c r="B70" i="9"/>
  <c r="B52" i="9"/>
  <c r="B63" i="9"/>
  <c r="B524" i="9"/>
  <c r="B200" i="9"/>
  <c r="B716" i="9"/>
  <c r="B615" i="9"/>
  <c r="B711" i="9"/>
  <c r="B673" i="9"/>
  <c r="B551" i="9"/>
  <c r="B628" i="9"/>
  <c r="B748" i="9"/>
  <c r="B642" i="9"/>
  <c r="B747" i="9"/>
  <c r="B498" i="9"/>
  <c r="B431" i="9"/>
  <c r="B452" i="9"/>
  <c r="B30" i="9"/>
  <c r="B48" i="9"/>
  <c r="B122" i="9"/>
  <c r="B190" i="9"/>
  <c r="B535" i="9"/>
  <c r="B188" i="9"/>
  <c r="B407" i="9"/>
  <c r="B422" i="9"/>
  <c r="B413" i="9"/>
  <c r="B423" i="9"/>
  <c r="B540" i="9"/>
  <c r="B944" i="9"/>
  <c r="B660" i="9"/>
  <c r="B765" i="9"/>
  <c r="B195" i="9"/>
  <c r="B229" i="9"/>
  <c r="B299" i="9"/>
  <c r="B473" i="9"/>
  <c r="B162" i="9"/>
  <c r="B227" i="9"/>
  <c r="B428" i="9"/>
  <c r="B444" i="9"/>
  <c r="B443" i="9"/>
  <c r="B456" i="9"/>
  <c r="B641" i="9"/>
  <c r="B108" i="9"/>
  <c r="B90" i="9"/>
  <c r="B647" i="9"/>
  <c r="B142" i="9"/>
  <c r="B666" i="9"/>
  <c r="B636" i="9"/>
  <c r="B147" i="9"/>
  <c r="B464" i="9"/>
  <c r="B617" i="9"/>
  <c r="B136" i="9"/>
  <c r="B82" i="9"/>
  <c r="B635" i="9"/>
  <c r="B653" i="9"/>
  <c r="B523" i="9"/>
  <c r="B625" i="9"/>
  <c r="B534" i="9"/>
  <c r="B764" i="9"/>
  <c r="B476" i="9"/>
  <c r="B943" i="9"/>
  <c r="B893" i="9"/>
  <c r="B177" i="9"/>
  <c r="B307" i="9"/>
  <c r="B388" i="9"/>
  <c r="B530" i="9"/>
  <c r="B29" i="9"/>
  <c r="B7" i="9"/>
  <c r="B254" i="9"/>
  <c r="B506" i="9"/>
  <c r="B797" i="9"/>
  <c r="B109" i="9"/>
  <c r="B182" i="9"/>
  <c r="B827" i="9"/>
  <c r="B942" i="9"/>
  <c r="B277" i="9"/>
  <c r="B763" i="9"/>
  <c r="B762" i="9"/>
  <c r="B892" i="9"/>
  <c r="B600" i="9"/>
  <c r="B599" i="9"/>
  <c r="B853" i="9"/>
  <c r="B941" i="9"/>
  <c r="B891" i="9"/>
  <c r="B996" i="9"/>
  <c r="B995" i="9"/>
  <c r="B852" i="9"/>
  <c r="B785" i="9"/>
  <c r="B761" i="9"/>
  <c r="B796" i="9"/>
  <c r="B720" i="9"/>
  <c r="B760" i="9"/>
  <c r="B706" i="9"/>
  <c r="B851" i="9"/>
  <c r="B850" i="9"/>
  <c r="B849" i="9"/>
  <c r="B210" i="9"/>
  <c r="B994" i="9"/>
  <c r="B232" i="9"/>
  <c r="B208" i="9"/>
  <c r="B14" i="9"/>
  <c r="B34" i="9"/>
  <c r="B99" i="9"/>
  <c r="B199" i="9"/>
  <c r="B143" i="9"/>
  <c r="B826" i="9"/>
  <c r="B206" i="9"/>
  <c r="B173" i="9"/>
  <c r="B282" i="9"/>
  <c r="B148" i="9"/>
  <c r="B180" i="9"/>
  <c r="B683" i="9"/>
  <c r="B84" i="9"/>
  <c r="B77" i="9"/>
  <c r="B86" i="9"/>
  <c r="B60" i="9"/>
  <c r="B83" i="9"/>
  <c r="B78" i="9"/>
  <c r="B154" i="9"/>
  <c r="B646" i="9"/>
  <c r="B759" i="9"/>
  <c r="B890" i="9"/>
  <c r="B784" i="9"/>
  <c r="B652" i="9"/>
  <c r="B742" i="9"/>
  <c r="B682" i="9"/>
  <c r="B848" i="9"/>
  <c r="B783" i="9"/>
  <c r="B782" i="9"/>
  <c r="B634" i="9"/>
  <c r="B741" i="9"/>
  <c r="B705" i="9"/>
  <c r="B533" i="9"/>
  <c r="B497" i="9"/>
  <c r="B436" i="9"/>
  <c r="B661" i="9"/>
  <c r="B469" i="9"/>
  <c r="B488" i="9"/>
  <c r="B496" i="9"/>
  <c r="B552" i="9"/>
  <c r="B529" i="9"/>
  <c r="B472" i="9"/>
  <c r="B624" i="9"/>
  <c r="B448" i="9"/>
  <c r="B515" i="9"/>
  <c r="B463" i="9"/>
  <c r="B880" i="9"/>
  <c r="B733" i="9"/>
  <c r="B633" i="9"/>
  <c r="B867" i="9"/>
  <c r="B789" i="9"/>
  <c r="B813" i="9"/>
  <c r="B32" i="9"/>
  <c r="B151" i="9"/>
  <c r="B183" i="9"/>
  <c r="B21" i="9"/>
  <c r="B133" i="9"/>
  <c r="B105" i="9"/>
  <c r="B314" i="9"/>
  <c r="B236" i="9"/>
  <c r="B847" i="9"/>
  <c r="B267" i="9"/>
  <c r="B940" i="9"/>
  <c r="B825" i="9"/>
  <c r="B889" i="9"/>
  <c r="B888" i="9"/>
  <c r="B196" i="9"/>
  <c r="B120" i="9"/>
  <c r="B616" i="9"/>
  <c r="B611" i="9"/>
  <c r="B740" i="9"/>
  <c r="B781" i="9"/>
  <c r="B993" i="9"/>
  <c r="B198" i="9"/>
  <c r="B939" i="9"/>
  <c r="B270" i="9"/>
  <c r="B416" i="9"/>
  <c r="B387" i="9"/>
  <c r="B420" i="9"/>
  <c r="B638" i="9"/>
  <c r="B626" i="9"/>
  <c r="B621" i="9"/>
  <c r="B217" i="9"/>
  <c r="B197" i="9"/>
  <c r="B532" i="9"/>
  <c r="B992" i="9"/>
  <c r="B978" i="9"/>
  <c r="B872" i="9"/>
  <c r="B957" i="9"/>
  <c r="B1022" i="9"/>
  <c r="B1016" i="9"/>
  <c r="B968" i="9"/>
  <c r="B815" i="9"/>
  <c r="B836" i="9"/>
  <c r="B1021" i="9"/>
  <c r="B970" i="9"/>
  <c r="B966" i="9"/>
  <c r="B1025" i="9"/>
  <c r="B906" i="9"/>
  <c r="B980" i="9"/>
  <c r="B1013" i="9"/>
  <c r="B955" i="9"/>
  <c r="B991" i="9"/>
  <c r="B113" i="9"/>
  <c r="B676" i="9"/>
  <c r="B990" i="9"/>
  <c r="B758" i="9"/>
  <c r="B276" i="9"/>
  <c r="B671" i="9"/>
  <c r="B487" i="9"/>
  <c r="B623" i="9"/>
  <c r="B632" i="9"/>
  <c r="B150" i="9"/>
  <c r="B651" i="9"/>
  <c r="B275" i="9"/>
  <c r="B192" i="9"/>
  <c r="B245" i="9"/>
  <c r="B598" i="9"/>
  <c r="B342" i="9"/>
  <c r="B597" i="9"/>
  <c r="B596" i="9"/>
  <c r="B289" i="9"/>
  <c r="B274" i="9"/>
  <c r="B369" i="9"/>
  <c r="B191" i="9"/>
  <c r="B341" i="9"/>
  <c r="B595" i="9"/>
  <c r="B594" i="9"/>
  <c r="B593" i="9"/>
  <c r="B321" i="9"/>
  <c r="B288" i="9"/>
  <c r="B592" i="9"/>
  <c r="B273" i="9"/>
  <c r="B320" i="9"/>
  <c r="B306" i="9"/>
  <c r="B591" i="9"/>
  <c r="B938" i="9"/>
  <c r="B305" i="9"/>
  <c r="B262" i="9"/>
  <c r="B590" i="9"/>
  <c r="B589" i="9"/>
  <c r="B222" i="9"/>
  <c r="B214" i="9"/>
  <c r="B588" i="9"/>
  <c r="B587" i="9"/>
  <c r="B340" i="9"/>
  <c r="B204" i="9"/>
  <c r="B332" i="9"/>
  <c r="B419" i="9"/>
  <c r="B39" i="9"/>
  <c r="B495" i="9"/>
  <c r="B548" i="9"/>
  <c r="B176" i="9"/>
  <c r="B824" i="9"/>
  <c r="B989" i="9"/>
  <c r="B795" i="9"/>
  <c r="B494" i="9"/>
  <c r="B439" i="9"/>
  <c r="B272" i="9"/>
  <c r="B681" i="9"/>
  <c r="B937" i="9"/>
  <c r="B95" i="9"/>
  <c r="B54" i="9"/>
  <c r="B56" i="9"/>
  <c r="B486" i="9"/>
  <c r="B74" i="9"/>
  <c r="B514" i="9"/>
  <c r="B665" i="9"/>
  <c r="B713" i="9"/>
  <c r="B751" i="9"/>
  <c r="B731" i="9"/>
  <c r="B793" i="9"/>
  <c r="B688" i="9"/>
  <c r="B732" i="9"/>
  <c r="B775" i="9"/>
  <c r="B921" i="9"/>
  <c r="B693" i="9"/>
  <c r="B920" i="9"/>
  <c r="B1005" i="9"/>
  <c r="B817" i="9"/>
  <c r="B750" i="9"/>
  <c r="B640" i="9"/>
  <c r="B433" i="9"/>
  <c r="B399" i="9"/>
  <c r="B962" i="9"/>
  <c r="B478" i="9"/>
  <c r="B471" i="9"/>
  <c r="B480" i="9"/>
  <c r="B455" i="9"/>
  <c r="B492" i="9"/>
  <c r="B481" i="9"/>
  <c r="B869" i="9"/>
  <c r="B746" i="9"/>
  <c r="B489" i="9"/>
  <c r="B541" i="9"/>
  <c r="B919" i="9"/>
  <c r="B620" i="9"/>
  <c r="B462" i="9"/>
  <c r="B37" i="9"/>
  <c r="B47" i="9"/>
  <c r="B157" i="9"/>
  <c r="B51" i="9"/>
  <c r="B146" i="9"/>
  <c r="B333" i="9"/>
  <c r="B269" i="9"/>
  <c r="B96" i="9"/>
  <c r="B226" i="9"/>
  <c r="B247" i="9"/>
  <c r="B823" i="9"/>
  <c r="B794" i="9"/>
  <c r="B757" i="9"/>
  <c r="B846" i="9"/>
  <c r="B780" i="9"/>
  <c r="B936" i="9"/>
  <c r="B656" i="9"/>
  <c r="B380" i="9"/>
  <c r="B392" i="9"/>
  <c r="B409" i="9"/>
  <c r="B631" i="9"/>
  <c r="B485" i="9"/>
  <c r="B253" i="9"/>
  <c r="B170" i="9"/>
  <c r="B1024" i="9"/>
  <c r="B313" i="9"/>
  <c r="B41" i="9"/>
  <c r="B118" i="9"/>
  <c r="B790" i="9"/>
  <c r="B842" i="9"/>
  <c r="B905" i="9"/>
  <c r="B1020" i="9"/>
  <c r="B964" i="9"/>
  <c r="B1026" i="9"/>
  <c r="B914" i="9"/>
  <c r="B930" i="9"/>
  <c r="B877" i="9"/>
  <c r="B922" i="9"/>
  <c r="B1012" i="9"/>
  <c r="B791" i="9"/>
  <c r="B814" i="9"/>
  <c r="B1008" i="9"/>
  <c r="B822" i="9"/>
  <c r="B971" i="9"/>
  <c r="B961" i="9"/>
  <c r="B908" i="9"/>
  <c r="B977" i="9"/>
  <c r="B983" i="9"/>
  <c r="B975" i="9"/>
  <c r="B482" i="9"/>
  <c r="B438" i="9"/>
  <c r="B330" i="9"/>
  <c r="B426" i="9"/>
  <c r="B449" i="9"/>
  <c r="B935" i="9"/>
  <c r="B40" i="9"/>
  <c r="B115" i="9"/>
  <c r="B315" i="9"/>
  <c r="B163" i="9"/>
  <c r="B779" i="9"/>
  <c r="B645" i="9"/>
  <c r="B739" i="9"/>
  <c r="B838" i="9"/>
  <c r="B415" i="9"/>
  <c r="B704" i="9"/>
  <c r="B680" i="9"/>
  <c r="B756" i="9"/>
  <c r="B543" i="9"/>
  <c r="B1038" i="9"/>
  <c r="B209" i="9"/>
  <c r="B128" i="9"/>
  <c r="B225" i="9"/>
  <c r="B630" i="9"/>
  <c r="B1037" i="9"/>
  <c r="B1036" i="9"/>
  <c r="B1035" i="9"/>
  <c r="B586" i="9"/>
  <c r="B189" i="9"/>
  <c r="B585" i="9"/>
  <c r="B261" i="9"/>
  <c r="B584" i="9"/>
  <c r="B368" i="9"/>
  <c r="B367" i="9"/>
  <c r="B583" i="9"/>
  <c r="B221" i="9"/>
  <c r="B287" i="9"/>
  <c r="B339" i="9"/>
  <c r="B220" i="9"/>
  <c r="B582" i="9"/>
  <c r="B366" i="9"/>
  <c r="B365" i="9"/>
  <c r="B364" i="9"/>
  <c r="B581" i="9"/>
  <c r="B580" i="9"/>
  <c r="B579" i="9"/>
  <c r="B244" i="9"/>
  <c r="B363" i="9"/>
  <c r="B319" i="9"/>
  <c r="B578" i="9"/>
  <c r="B362" i="9"/>
  <c r="B252" i="9"/>
  <c r="B260" i="9"/>
  <c r="B361" i="9"/>
  <c r="B201" i="9"/>
  <c r="B286" i="9"/>
  <c r="B259" i="9"/>
  <c r="B360" i="9"/>
  <c r="B359" i="9"/>
  <c r="B243" i="9"/>
  <c r="B258" i="9"/>
  <c r="B577" i="9"/>
  <c r="B576" i="9"/>
  <c r="B358" i="9"/>
  <c r="B114" i="9"/>
  <c r="B50" i="9"/>
  <c r="B357" i="9"/>
  <c r="B73" i="9"/>
  <c r="B1034" i="9"/>
  <c r="B20" i="9"/>
  <c r="B1033" i="9"/>
  <c r="B235" i="9"/>
  <c r="B23" i="9"/>
  <c r="B1032" i="9"/>
  <c r="B1031" i="9"/>
  <c r="B1030" i="9"/>
  <c r="B46" i="9"/>
  <c r="B127" i="9"/>
  <c r="B219" i="9"/>
  <c r="B887" i="9"/>
  <c r="B194" i="9"/>
  <c r="B123" i="9"/>
  <c r="B171" i="9"/>
  <c r="B106" i="9"/>
  <c r="B76" i="9"/>
  <c r="B79" i="9"/>
  <c r="B59" i="9"/>
  <c r="B91" i="9"/>
  <c r="B80" i="9"/>
  <c r="B104" i="9"/>
  <c r="B692" i="9"/>
  <c r="B691" i="9"/>
  <c r="B755" i="9"/>
  <c r="B738" i="9"/>
  <c r="B670" i="9"/>
  <c r="B778" i="9"/>
  <c r="B754" i="9"/>
  <c r="B886" i="9"/>
  <c r="B821" i="9"/>
  <c r="B719" i="9"/>
  <c r="B820" i="9"/>
  <c r="B528" i="9"/>
  <c r="B430" i="9"/>
  <c r="B659" i="9"/>
  <c r="B522" i="9"/>
  <c r="B505" i="9"/>
  <c r="B513" i="9"/>
  <c r="B512" i="9"/>
  <c r="B542" i="9"/>
  <c r="B511" i="9"/>
  <c r="B504" i="9"/>
  <c r="B468" i="9"/>
  <c r="B737" i="9"/>
  <c r="B613" i="9"/>
  <c r="B467" i="9"/>
  <c r="B885" i="9"/>
  <c r="B884" i="9"/>
  <c r="B988" i="9"/>
  <c r="B81" i="9"/>
  <c r="B22" i="9"/>
  <c r="B10" i="9"/>
  <c r="B94" i="9"/>
  <c r="B934" i="9"/>
  <c r="B138" i="9"/>
  <c r="B172" i="9"/>
  <c r="B703" i="9"/>
  <c r="B186" i="9"/>
  <c r="B234" i="9"/>
  <c r="B251" i="9"/>
  <c r="B250" i="9"/>
  <c r="B228" i="9"/>
  <c r="B205" i="9"/>
  <c r="B777" i="9"/>
  <c r="B933" i="9"/>
  <c r="B845" i="9"/>
  <c r="B304" i="9"/>
  <c r="B418" i="9"/>
  <c r="B518" i="9"/>
  <c r="B627" i="9"/>
  <c r="B644" i="9"/>
  <c r="B987" i="9"/>
  <c r="B493" i="9"/>
  <c r="B986" i="9"/>
  <c r="B883" i="9"/>
  <c r="B181" i="9"/>
  <c r="B503" i="9"/>
  <c r="B776" i="9"/>
  <c r="B547" i="9"/>
  <c r="B85" i="9"/>
  <c r="B33" i="9"/>
  <c r="B184" i="9"/>
  <c r="B268" i="9"/>
  <c r="B412" i="9"/>
  <c r="B425" i="9"/>
  <c r="B435" i="9"/>
  <c r="B429" i="9"/>
  <c r="B103" i="9"/>
  <c r="B175" i="9"/>
  <c r="B67" i="9"/>
  <c r="B155" i="9"/>
  <c r="B844" i="9"/>
  <c r="B167" i="9"/>
  <c r="B658" i="9"/>
  <c r="B675" i="9"/>
  <c r="B185" i="9"/>
  <c r="B669" i="9"/>
  <c r="B414" i="9"/>
  <c r="B985" i="9"/>
  <c r="B753" i="9"/>
  <c r="B215" i="9"/>
  <c r="B609" i="9"/>
  <c r="B434" i="9"/>
  <c r="B149" i="9"/>
  <c r="B101" i="9"/>
  <c r="B141" i="9"/>
  <c r="B174" i="9"/>
  <c r="B152" i="9"/>
  <c r="B502" i="9"/>
  <c r="B575" i="9"/>
  <c r="B356" i="9"/>
  <c r="B574" i="9"/>
  <c r="B573" i="9"/>
  <c r="B285" i="9"/>
  <c r="B572" i="9"/>
  <c r="B355" i="9"/>
  <c r="B571" i="9"/>
  <c r="B570" i="9"/>
  <c r="B354" i="9"/>
  <c r="B242" i="9"/>
  <c r="B303" i="9"/>
  <c r="B569" i="9"/>
  <c r="B568" i="9"/>
  <c r="B241" i="9"/>
  <c r="B567" i="9"/>
  <c r="B353" i="9"/>
  <c r="B249" i="9"/>
  <c r="B566" i="9"/>
  <c r="B565" i="9"/>
  <c r="B564" i="9"/>
  <c r="B352" i="9"/>
  <c r="B271" i="9"/>
  <c r="B563" i="9"/>
  <c r="B338" i="9"/>
  <c r="B351" i="9"/>
  <c r="B562" i="9"/>
  <c r="B561" i="9"/>
  <c r="B302" i="9"/>
  <c r="B318" i="9"/>
  <c r="B301" i="9"/>
  <c r="B240" i="9"/>
  <c r="B239" i="9"/>
  <c r="B337" i="9"/>
  <c r="B284" i="9"/>
  <c r="B300" i="9"/>
  <c r="B560" i="9"/>
  <c r="B159" i="9"/>
  <c r="B317" i="9"/>
  <c r="B559" i="9"/>
  <c r="B283" i="9"/>
  <c r="B238" i="9"/>
  <c r="B558" i="9"/>
  <c r="B336" i="9"/>
  <c r="B350" i="9"/>
  <c r="B335" i="9"/>
  <c r="B257" i="9"/>
  <c r="B334" i="9"/>
  <c r="B237" i="9"/>
  <c r="B557" i="9"/>
  <c r="B556" i="9"/>
  <c r="B555" i="9"/>
  <c r="B554" i="9"/>
  <c r="B349" i="9"/>
  <c r="B348" i="9"/>
  <c r="B179" i="9"/>
  <c r="B932" i="9"/>
  <c r="B168" i="9"/>
  <c r="B931" i="9"/>
  <c r="B629" i="9"/>
  <c r="B100" i="9"/>
  <c r="B213" i="9"/>
  <c r="B164" i="9"/>
  <c r="B62" i="9"/>
  <c r="B66" i="9"/>
  <c r="B72" i="9"/>
  <c r="B53" i="9"/>
  <c r="B58" i="9"/>
  <c r="B71" i="9"/>
  <c r="B102" i="9"/>
  <c r="B687" i="9"/>
  <c r="B679" i="9"/>
  <c r="B715" i="9"/>
  <c r="B875" i="9"/>
  <c r="B745" i="9"/>
  <c r="B686" i="9"/>
  <c r="B736" i="9"/>
  <c r="B701" i="9"/>
  <c r="B841" i="9"/>
  <c r="B735" i="9"/>
  <c r="B812" i="9"/>
  <c r="B442" i="9"/>
  <c r="B545" i="9"/>
  <c r="B657" i="9"/>
  <c r="B479" i="9"/>
  <c r="B451" i="9"/>
  <c r="B461" i="9"/>
  <c r="B460" i="9"/>
  <c r="B474" i="9"/>
  <c r="B490" i="9"/>
  <c r="B466" i="9"/>
  <c r="B491" i="9"/>
  <c r="B717" i="9"/>
  <c r="B527" i="9"/>
  <c r="B501" i="9"/>
  <c r="B18" i="9"/>
  <c r="B187" i="9"/>
  <c r="B11" i="9"/>
  <c r="B15" i="9"/>
  <c r="B125" i="9"/>
  <c r="B117" i="9"/>
  <c r="B233" i="9"/>
  <c r="B664" i="9"/>
  <c r="B248" i="9"/>
  <c r="B843" i="9"/>
  <c r="R13" i="2"/>
  <c r="R12" i="2"/>
  <c r="R11" i="2"/>
  <c r="R10" i="2"/>
  <c r="R9" i="2"/>
  <c r="S13" i="2"/>
  <c r="S12" i="2"/>
  <c r="S11" i="2"/>
  <c r="S10" i="2"/>
  <c r="S9" i="2"/>
  <c r="S8" i="2"/>
  <c r="V13" i="2"/>
  <c r="V12" i="2"/>
  <c r="V11" i="2"/>
  <c r="V10" i="2"/>
  <c r="V9" i="2"/>
  <c r="V8" i="2"/>
  <c r="S19" i="2" l="1"/>
  <c r="V19" i="2"/>
  <c r="U19" i="2"/>
  <c r="T19" i="2"/>
  <c r="R19" i="2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AB45" i="3" l="1"/>
  <c r="AB55" i="8"/>
  <c r="AB53" i="8"/>
  <c r="AB64" i="8"/>
  <c r="AB52" i="8"/>
  <c r="AB44" i="3"/>
  <c r="AB55" i="3"/>
  <c r="AB43" i="3"/>
  <c r="AB54" i="3"/>
  <c r="AB52" i="3"/>
  <c r="AB42" i="3"/>
  <c r="AB51" i="3"/>
  <c r="AB53" i="3"/>
  <c r="AB50" i="3"/>
  <c r="AB41" i="3"/>
  <c r="AB49" i="3"/>
  <c r="AB47" i="3"/>
  <c r="AB48" i="3"/>
  <c r="AB46" i="3"/>
  <c r="AB63" i="8"/>
  <c r="AB56" i="8"/>
  <c r="AB62" i="8"/>
  <c r="AB61" i="8"/>
  <c r="AB59" i="8"/>
  <c r="AB60" i="8"/>
  <c r="AB58" i="8"/>
  <c r="AB54" i="8"/>
  <c r="AB57" i="8"/>
  <c r="AB57" i="3" l="1"/>
  <c r="AB10" i="7" l="1"/>
  <c r="AB11" i="7"/>
  <c r="AB12" i="7"/>
  <c r="AB13" i="7"/>
  <c r="AB14" i="7"/>
  <c r="AB15" i="7"/>
  <c r="AB16" i="7"/>
  <c r="AB17" i="7"/>
  <c r="AB18" i="7"/>
  <c r="AB19" i="7"/>
  <c r="AB20" i="7"/>
  <c r="AB21" i="7"/>
  <c r="AB22" i="7"/>
  <c r="AB23" i="7"/>
  <c r="AB24" i="7"/>
  <c r="AB25" i="7"/>
  <c r="AB26" i="7"/>
  <c r="AB27" i="7"/>
  <c r="AB110" i="7"/>
  <c r="AB111" i="7"/>
  <c r="AB112" i="7"/>
  <c r="AB113" i="7"/>
  <c r="AB114" i="7"/>
  <c r="AB115" i="7"/>
  <c r="AB116" i="7"/>
  <c r="AB117" i="7"/>
  <c r="AB118" i="7"/>
  <c r="AB119" i="7"/>
  <c r="AB120" i="7"/>
  <c r="AB121" i="7"/>
  <c r="AB122" i="7"/>
  <c r="AB123" i="7"/>
  <c r="AB124" i="7"/>
  <c r="AB125" i="7"/>
  <c r="AB126" i="7"/>
  <c r="AB127" i="7"/>
  <c r="AB133" i="7"/>
  <c r="AB134" i="7"/>
  <c r="AB135" i="7"/>
  <c r="AB136" i="7"/>
  <c r="AB137" i="7"/>
  <c r="AB138" i="7"/>
  <c r="AB139" i="7"/>
  <c r="AB140" i="7"/>
  <c r="AB141" i="7"/>
  <c r="AB142" i="7"/>
  <c r="AB143" i="7"/>
  <c r="AB144" i="7"/>
  <c r="AB145" i="7"/>
  <c r="AB146" i="7"/>
  <c r="AB147" i="7"/>
  <c r="AB148" i="7"/>
  <c r="AB149" i="7"/>
  <c r="AB150" i="7"/>
  <c r="AB151" i="7"/>
  <c r="AB152" i="7"/>
  <c r="AB153" i="7"/>
  <c r="AB154" i="7"/>
  <c r="AB155" i="7"/>
  <c r="AB156" i="7"/>
  <c r="AB157" i="7"/>
  <c r="AB158" i="7"/>
  <c r="AB159" i="7"/>
  <c r="AB160" i="7"/>
  <c r="AB161" i="7"/>
  <c r="AB162" i="7"/>
  <c r="AB163" i="7"/>
  <c r="AB164" i="7"/>
  <c r="AB165" i="7"/>
  <c r="AB166" i="7"/>
  <c r="AB167" i="7"/>
  <c r="AB168" i="7"/>
  <c r="AB169" i="7"/>
  <c r="AB170" i="7"/>
  <c r="AB171" i="7"/>
  <c r="AB172" i="7"/>
  <c r="AB173" i="7"/>
  <c r="AB174" i="7"/>
  <c r="AB175" i="7"/>
  <c r="AB176" i="7"/>
  <c r="AB177" i="7"/>
  <c r="AB178" i="7"/>
  <c r="AB179" i="7"/>
  <c r="AB180" i="7"/>
  <c r="AB181" i="7"/>
  <c r="AB182" i="7"/>
  <c r="AB183" i="7"/>
  <c r="AB184" i="7"/>
  <c r="AB185" i="7"/>
  <c r="AB186" i="7"/>
  <c r="AB187" i="7"/>
  <c r="AB188" i="7"/>
  <c r="AB189" i="7"/>
  <c r="AB190" i="7"/>
  <c r="AB191" i="7"/>
  <c r="AB192" i="7"/>
  <c r="AB193" i="7"/>
  <c r="AB194" i="7"/>
  <c r="AB195" i="7"/>
  <c r="AB196" i="7"/>
  <c r="AB197" i="7"/>
  <c r="AB198" i="7"/>
  <c r="AB199" i="7"/>
  <c r="AB200" i="7"/>
  <c r="AB201" i="7"/>
  <c r="AB128" i="7" l="1"/>
  <c r="AB28" i="7"/>
  <c r="AB202" i="7"/>
  <c r="AB461" i="7"/>
  <c r="AB462" i="7"/>
  <c r="AB463" i="7"/>
  <c r="AB464" i="7"/>
  <c r="AB465" i="7"/>
  <c r="AB466" i="7"/>
  <c r="AB467" i="7"/>
  <c r="AB468" i="7"/>
  <c r="AB469" i="7"/>
  <c r="AB470" i="7"/>
  <c r="AB471" i="7"/>
  <c r="AB472" i="7"/>
  <c r="AB473" i="7"/>
  <c r="AB474" i="7"/>
  <c r="AB475" i="7"/>
  <c r="AB476" i="7"/>
  <c r="AB477" i="7"/>
  <c r="AB478" i="7"/>
  <c r="AB479" i="7" l="1"/>
  <c r="AB140" i="8"/>
  <c r="AB141" i="8"/>
  <c r="AB142" i="8"/>
  <c r="AB143" i="8"/>
  <c r="AB144" i="8"/>
  <c r="AB145" i="8"/>
  <c r="AB146" i="8"/>
  <c r="AB147" i="8"/>
  <c r="AB148" i="8"/>
  <c r="AB149" i="8"/>
  <c r="AB150" i="8"/>
  <c r="AB151" i="8"/>
  <c r="AB152" i="8"/>
  <c r="AB153" i="8"/>
  <c r="AB154" i="8"/>
  <c r="AB155" i="8"/>
  <c r="AB156" i="8"/>
  <c r="AB157" i="8"/>
  <c r="AB158" i="8"/>
  <c r="AB159" i="8"/>
  <c r="AB160" i="8"/>
  <c r="AB161" i="8"/>
  <c r="AB162" i="8"/>
  <c r="AB163" i="8"/>
  <c r="AB164" i="8"/>
  <c r="AB165" i="8"/>
  <c r="AB166" i="8"/>
  <c r="AB167" i="8"/>
  <c r="AB168" i="8"/>
  <c r="AB169" i="8"/>
  <c r="AB170" i="8"/>
  <c r="AB171" i="8"/>
  <c r="AB172" i="8"/>
  <c r="AB173" i="8" l="1"/>
  <c r="AB179" i="8"/>
  <c r="AB180" i="8"/>
  <c r="AB181" i="8"/>
  <c r="AB182" i="8"/>
  <c r="AB183" i="8"/>
  <c r="AB184" i="8"/>
  <c r="AB185" i="8"/>
  <c r="AB186" i="8"/>
  <c r="AB187" i="8"/>
  <c r="AB188" i="8"/>
  <c r="AB189" i="8"/>
  <c r="AB190" i="8"/>
  <c r="AB191" i="8"/>
  <c r="AB192" i="8"/>
  <c r="AB193" i="8"/>
  <c r="AB194" i="8"/>
  <c r="AB195" i="8"/>
  <c r="AB196" i="8"/>
  <c r="AB197" i="8"/>
  <c r="AB198" i="8"/>
  <c r="AB199" i="8"/>
  <c r="AB200" i="8"/>
  <c r="AB201" i="8"/>
  <c r="AB202" i="8"/>
  <c r="AB203" i="8"/>
  <c r="AB204" i="8"/>
  <c r="AB205" i="8"/>
  <c r="AB206" i="8"/>
  <c r="AB207" i="8"/>
  <c r="AB208" i="8"/>
  <c r="AB209" i="8"/>
  <c r="AB210" i="8"/>
  <c r="AB211" i="8"/>
  <c r="AB212" i="8"/>
  <c r="AB15" i="3" l="1"/>
  <c r="AB31" i="3" s="1"/>
  <c r="AB35" i="7"/>
  <c r="AB91" i="7"/>
  <c r="AB52" i="7"/>
  <c r="AB38" i="7"/>
  <c r="AB72" i="7"/>
  <c r="AB53" i="7"/>
  <c r="AB46" i="7"/>
  <c r="AB68" i="7"/>
  <c r="AB89" i="7"/>
  <c r="AB94" i="7"/>
  <c r="AB97" i="7"/>
  <c r="AB73" i="7"/>
  <c r="AB95" i="7"/>
  <c r="AB49" i="7"/>
  <c r="AB87" i="7"/>
  <c r="AB60" i="7"/>
  <c r="AB47" i="7"/>
  <c r="AB70" i="7"/>
  <c r="AB48" i="7"/>
  <c r="AB61" i="7"/>
  <c r="AB64" i="7"/>
  <c r="AB96" i="7"/>
  <c r="AB40" i="7"/>
  <c r="AB66" i="7"/>
  <c r="AB50" i="7"/>
  <c r="AB55" i="7"/>
  <c r="AB99" i="7"/>
  <c r="AB63" i="7"/>
  <c r="AB39" i="7"/>
  <c r="AB71" i="7"/>
  <c r="AB84" i="7"/>
  <c r="AB90" i="7"/>
  <c r="AB58" i="7"/>
  <c r="AB100" i="7"/>
  <c r="AB37" i="7"/>
  <c r="AB80" i="7"/>
  <c r="AB83" i="7"/>
  <c r="AB85" i="7"/>
  <c r="AB36" i="7"/>
  <c r="AB43" i="7"/>
  <c r="AB98" i="7"/>
  <c r="AB74" i="7"/>
  <c r="AB78" i="7"/>
  <c r="AB42" i="7"/>
  <c r="AB86" i="7"/>
  <c r="AB88" i="7"/>
  <c r="AB75" i="7"/>
  <c r="AB79" i="7"/>
  <c r="AB44" i="7"/>
  <c r="AB41" i="7"/>
  <c r="AB101" i="7"/>
  <c r="AB62" i="7"/>
  <c r="AB81" i="7"/>
  <c r="AB67" i="7"/>
  <c r="AB51" i="7"/>
  <c r="AB59" i="7"/>
  <c r="AB77" i="7"/>
  <c r="AB103" i="7"/>
  <c r="AB102" i="7"/>
  <c r="AB82" i="7"/>
  <c r="AB92" i="7"/>
  <c r="AB54" i="7"/>
  <c r="AB57" i="7"/>
  <c r="AB56" i="7"/>
  <c r="AB76" i="7"/>
  <c r="AB65" i="7"/>
  <c r="AB69" i="7"/>
  <c r="AB93" i="7"/>
  <c r="AB45" i="7"/>
  <c r="AB104" i="7" l="1"/>
</calcChain>
</file>

<file path=xl/sharedStrings.xml><?xml version="1.0" encoding="utf-8"?>
<sst xmlns="http://schemas.openxmlformats.org/spreadsheetml/2006/main" count="23640" uniqueCount="590">
  <si>
    <t>Fecha</t>
  </si>
  <si>
    <t>Sigla Empresa</t>
  </si>
  <si>
    <t>Nombre</t>
  </si>
  <si>
    <t>Municipio</t>
  </si>
  <si>
    <t>Pista</t>
  </si>
  <si>
    <t>Matrícula Aeronave</t>
  </si>
  <si>
    <t>Tipo de Equipo</t>
  </si>
  <si>
    <t>Tipo Cultivo</t>
  </si>
  <si>
    <t>Hectáreas Fumigadas</t>
  </si>
  <si>
    <t>Horas Voladas</t>
  </si>
  <si>
    <t>0BH</t>
  </si>
  <si>
    <t>AGILL</t>
  </si>
  <si>
    <t>AGUAZUL</t>
  </si>
  <si>
    <t>9CZ</t>
  </si>
  <si>
    <t>HK2171</t>
  </si>
  <si>
    <t>C188</t>
  </si>
  <si>
    <t>ARROZ</t>
  </si>
  <si>
    <t>MONTERREY</t>
  </si>
  <si>
    <t>9MC</t>
  </si>
  <si>
    <t>NUNCHIA</t>
  </si>
  <si>
    <t>NIA</t>
  </si>
  <si>
    <t>HK2108</t>
  </si>
  <si>
    <t>0BM</t>
  </si>
  <si>
    <t>ASA</t>
  </si>
  <si>
    <t>EL PASO</t>
  </si>
  <si>
    <t>MATADEINDIO</t>
  </si>
  <si>
    <t>HK2065</t>
  </si>
  <si>
    <t>BANANO</t>
  </si>
  <si>
    <t>RIOHACHA</t>
  </si>
  <si>
    <t>ASASANMARTIN</t>
  </si>
  <si>
    <t>HK2095</t>
  </si>
  <si>
    <t>SANTA MARTA</t>
  </si>
  <si>
    <t>LADIVA</t>
  </si>
  <si>
    <t>HK2004</t>
  </si>
  <si>
    <t>ZONA BANANERA</t>
  </si>
  <si>
    <t>LAAMALIA</t>
  </si>
  <si>
    <t>HK1741</t>
  </si>
  <si>
    <t>HK1750</t>
  </si>
  <si>
    <t>0BR</t>
  </si>
  <si>
    <t>CALIMA S.A.S</t>
  </si>
  <si>
    <t>APARTADO</t>
  </si>
  <si>
    <t>LOSPLANES</t>
  </si>
  <si>
    <t>HK2892</t>
  </si>
  <si>
    <t>SS2T</t>
  </si>
  <si>
    <t>HK4336</t>
  </si>
  <si>
    <t>HK4416</t>
  </si>
  <si>
    <t>HK4542</t>
  </si>
  <si>
    <t>HK4704</t>
  </si>
  <si>
    <t>HK4939</t>
  </si>
  <si>
    <t>HK5113</t>
  </si>
  <si>
    <t>HK5167</t>
  </si>
  <si>
    <t>HK5300</t>
  </si>
  <si>
    <t>HK5428</t>
  </si>
  <si>
    <t>CIENAGA</t>
  </si>
  <si>
    <t>LACEIBA</t>
  </si>
  <si>
    <t>HK1767</t>
  </si>
  <si>
    <t>HK3631</t>
  </si>
  <si>
    <t>HK660</t>
  </si>
  <si>
    <t>TURBO</t>
  </si>
  <si>
    <t>INDIRA</t>
  </si>
  <si>
    <t>0BS</t>
  </si>
  <si>
    <t>CELTA GE</t>
  </si>
  <si>
    <t>AGUACHICA</t>
  </si>
  <si>
    <t>AGY</t>
  </si>
  <si>
    <t>HK1198</t>
  </si>
  <si>
    <t>PALMA</t>
  </si>
  <si>
    <t>0BT</t>
  </si>
  <si>
    <t>CAAI S.A</t>
  </si>
  <si>
    <t>CAREPA</t>
  </si>
  <si>
    <t xml:space="preserve">LOSCEDROS </t>
  </si>
  <si>
    <t>HK5224</t>
  </si>
  <si>
    <t>HK5249</t>
  </si>
  <si>
    <t>HK5269</t>
  </si>
  <si>
    <t>HK5270</t>
  </si>
  <si>
    <t>HK5311</t>
  </si>
  <si>
    <t>HK5332</t>
  </si>
  <si>
    <t>0CC</t>
  </si>
  <si>
    <t>FAGA LTDA</t>
  </si>
  <si>
    <t>FUENTE DE ORO</t>
  </si>
  <si>
    <t>FUT</t>
  </si>
  <si>
    <t>HK1723</t>
  </si>
  <si>
    <t>YUCA</t>
  </si>
  <si>
    <t>0CK</t>
  </si>
  <si>
    <t>FARO</t>
  </si>
  <si>
    <t>PUERTO LOPEZ</t>
  </si>
  <si>
    <t>PLD</t>
  </si>
  <si>
    <t>HK2037</t>
  </si>
  <si>
    <t>0CP</t>
  </si>
  <si>
    <t>FIBA S.A.S.</t>
  </si>
  <si>
    <t>PURIFICACION</t>
  </si>
  <si>
    <t xml:space="preserve">LAMARIA </t>
  </si>
  <si>
    <t>HK383</t>
  </si>
  <si>
    <t>PA25</t>
  </si>
  <si>
    <t>0CT</t>
  </si>
  <si>
    <t>FUMINORTE</t>
  </si>
  <si>
    <t>CARTAGO</t>
  </si>
  <si>
    <t>CGW</t>
  </si>
  <si>
    <t>HK1099</t>
  </si>
  <si>
    <t>SOYA</t>
  </si>
  <si>
    <t>HK1100</t>
  </si>
  <si>
    <t>0CW</t>
  </si>
  <si>
    <t>HELICE</t>
  </si>
  <si>
    <t>CUMARAL</t>
  </si>
  <si>
    <t>CMR</t>
  </si>
  <si>
    <t>HK1525</t>
  </si>
  <si>
    <t>0DD</t>
  </si>
  <si>
    <t>SANIDAD VEGETAL</t>
  </si>
  <si>
    <t>ALVARADO</t>
  </si>
  <si>
    <t>AGB</t>
  </si>
  <si>
    <t>HK1680</t>
  </si>
  <si>
    <t>HK1785</t>
  </si>
  <si>
    <t>HK732</t>
  </si>
  <si>
    <t>CAT</t>
  </si>
  <si>
    <t>AMBALEMA</t>
  </si>
  <si>
    <t>CRT</t>
  </si>
  <si>
    <t>CAMPOALEGRE</t>
  </si>
  <si>
    <t>CUM</t>
  </si>
  <si>
    <t>HK1290</t>
  </si>
  <si>
    <t>HK1781</t>
  </si>
  <si>
    <t>ELH</t>
  </si>
  <si>
    <t>EL ESPINAL</t>
  </si>
  <si>
    <t>ABT</t>
  </si>
  <si>
    <t>HK1325</t>
  </si>
  <si>
    <t>MAÍZ</t>
  </si>
  <si>
    <t>HK2098</t>
  </si>
  <si>
    <t>HK419</t>
  </si>
  <si>
    <t>CHA</t>
  </si>
  <si>
    <t>ESS</t>
  </si>
  <si>
    <t>GUAMO</t>
  </si>
  <si>
    <t>LAA</t>
  </si>
  <si>
    <t>SORGO</t>
  </si>
  <si>
    <t>IBAGUE</t>
  </si>
  <si>
    <t>ECB</t>
  </si>
  <si>
    <t>EET</t>
  </si>
  <si>
    <t>EPR</t>
  </si>
  <si>
    <t>HOP</t>
  </si>
  <si>
    <t>PPT</t>
  </si>
  <si>
    <t>RGR</t>
  </si>
  <si>
    <t>PALERMO</t>
  </si>
  <si>
    <t>GUN</t>
  </si>
  <si>
    <t>JUN</t>
  </si>
  <si>
    <t>PIEDRAS</t>
  </si>
  <si>
    <t xml:space="preserve">PRA </t>
  </si>
  <si>
    <t>SAM</t>
  </si>
  <si>
    <t>SJT</t>
  </si>
  <si>
    <t>TELLO</t>
  </si>
  <si>
    <t>TLO</t>
  </si>
  <si>
    <t>TESALIA</t>
  </si>
  <si>
    <t>TSI</t>
  </si>
  <si>
    <t>VENADILLO</t>
  </si>
  <si>
    <t>BOL</t>
  </si>
  <si>
    <t>0DL</t>
  </si>
  <si>
    <t>FUMIVILLA</t>
  </si>
  <si>
    <t>MANI</t>
  </si>
  <si>
    <t>SKDL</t>
  </si>
  <si>
    <t>HK1970</t>
  </si>
  <si>
    <t>HK5403</t>
  </si>
  <si>
    <t>G164</t>
  </si>
  <si>
    <t>HK655</t>
  </si>
  <si>
    <t>SQNP</t>
  </si>
  <si>
    <t>HK1535</t>
  </si>
  <si>
    <t>HK1639</t>
  </si>
  <si>
    <t>0DP</t>
  </si>
  <si>
    <t>ECO</t>
  </si>
  <si>
    <t>ARAUCA - MUNICIPIO</t>
  </si>
  <si>
    <t>LOSGAVANES</t>
  </si>
  <si>
    <t>HK2466</t>
  </si>
  <si>
    <t>0DR</t>
  </si>
  <si>
    <t>SAO</t>
  </si>
  <si>
    <t>VILLAVICENCIO</t>
  </si>
  <si>
    <t>NUEVACANAIMA</t>
  </si>
  <si>
    <t>HK1684</t>
  </si>
  <si>
    <t>0DU</t>
  </si>
  <si>
    <t>AEROTEC LTDA</t>
  </si>
  <si>
    <t>9AV</t>
  </si>
  <si>
    <t>HK1739</t>
  </si>
  <si>
    <t>HK1819</t>
  </si>
  <si>
    <t>HK2319</t>
  </si>
  <si>
    <t>PRL</t>
  </si>
  <si>
    <t>HK1971</t>
  </si>
  <si>
    <t>0DX</t>
  </si>
  <si>
    <t>TAES S.A.S</t>
  </si>
  <si>
    <t>NUT</t>
  </si>
  <si>
    <t>HK1784</t>
  </si>
  <si>
    <t>HK531</t>
  </si>
  <si>
    <t>VILLANUEVA - CASANARE</t>
  </si>
  <si>
    <t>9AO</t>
  </si>
  <si>
    <t>HK1136</t>
  </si>
  <si>
    <t>HK673</t>
  </si>
  <si>
    <t>HK946</t>
  </si>
  <si>
    <t>0DY</t>
  </si>
  <si>
    <t>NO REGISTRA</t>
  </si>
  <si>
    <t>LERIDA</t>
  </si>
  <si>
    <t>9IDY</t>
  </si>
  <si>
    <t>HK1674</t>
  </si>
  <si>
    <t>0EN</t>
  </si>
  <si>
    <t>PAZ DE ARIPORO</t>
  </si>
  <si>
    <t>LAFORTALEZA</t>
  </si>
  <si>
    <t>HK1837</t>
  </si>
  <si>
    <t>0ER</t>
  </si>
  <si>
    <t>G&amp;G SAFA S.A.S</t>
  </si>
  <si>
    <t>YOPAL</t>
  </si>
  <si>
    <t>LAREFORMA</t>
  </si>
  <si>
    <t>HK1628</t>
  </si>
  <si>
    <t>HK1914</t>
  </si>
  <si>
    <t>HK1967</t>
  </si>
  <si>
    <t>0ET</t>
  </si>
  <si>
    <t>FUMICAÑA LTDA</t>
  </si>
  <si>
    <t>CANDELARIA</t>
  </si>
  <si>
    <t>LAESMERALDA</t>
  </si>
  <si>
    <t>HK5218</t>
  </si>
  <si>
    <t>A100</t>
  </si>
  <si>
    <t>HK5336</t>
  </si>
  <si>
    <t>0EV</t>
  </si>
  <si>
    <t>COMPAÑIA DE ASPERSIONES AEREAS CONTROL B SAS ZOMAC</t>
  </si>
  <si>
    <t>7KK</t>
  </si>
  <si>
    <t>HK5384</t>
  </si>
  <si>
    <t>AT5T</t>
  </si>
  <si>
    <t>HK5386</t>
  </si>
  <si>
    <t>HK5387</t>
  </si>
  <si>
    <t>0EX</t>
  </si>
  <si>
    <t>SAU S.A.S.</t>
  </si>
  <si>
    <t>RIOFRIO</t>
  </si>
  <si>
    <t>LACARMELITA</t>
  </si>
  <si>
    <t>HK5251</t>
  </si>
  <si>
    <t>WA50</t>
  </si>
  <si>
    <t>HK5416</t>
  </si>
  <si>
    <t>ZARZAL</t>
  </si>
  <si>
    <t>RIOPAILA</t>
  </si>
  <si>
    <t>ODV</t>
  </si>
  <si>
    <t>ASEM LTDA</t>
  </si>
  <si>
    <t>MAJAGUAL</t>
  </si>
  <si>
    <t>HK1738</t>
  </si>
  <si>
    <t>ALGODÓN</t>
  </si>
  <si>
    <t>HK1823</t>
  </si>
  <si>
    <t>OEY</t>
  </si>
  <si>
    <t>SAE LTDA</t>
  </si>
  <si>
    <t>GUACARI</t>
  </si>
  <si>
    <t>SQIH</t>
  </si>
  <si>
    <t>HK5371</t>
  </si>
  <si>
    <t>PALMIRA</t>
  </si>
  <si>
    <t>SQIM</t>
  </si>
  <si>
    <t>PRADERA</t>
  </si>
  <si>
    <t>SQCA</t>
  </si>
  <si>
    <t>HK5372</t>
  </si>
  <si>
    <t>LOM</t>
  </si>
  <si>
    <t>SKVN</t>
  </si>
  <si>
    <t>ASASANSARTIN</t>
  </si>
  <si>
    <t>0BN</t>
  </si>
  <si>
    <t>ASAM</t>
  </si>
  <si>
    <t>VNU</t>
  </si>
  <si>
    <t>HK1648</t>
  </si>
  <si>
    <t>HK1994</t>
  </si>
  <si>
    <t>0BP</t>
  </si>
  <si>
    <t>AVIOCOL</t>
  </si>
  <si>
    <t>AGJ</t>
  </si>
  <si>
    <t>HK4733</t>
  </si>
  <si>
    <t>LOSCEDROS</t>
  </si>
  <si>
    <t>HK1364</t>
  </si>
  <si>
    <t>HK1766</t>
  </si>
  <si>
    <t>0CR</t>
  </si>
  <si>
    <t>FUMIGARAY</t>
  </si>
  <si>
    <t>LALUCHA</t>
  </si>
  <si>
    <t>HK4014</t>
  </si>
  <si>
    <t>AT3P</t>
  </si>
  <si>
    <t>HK4077</t>
  </si>
  <si>
    <t>HK4193</t>
  </si>
  <si>
    <t>HK4198</t>
  </si>
  <si>
    <t>HK4436</t>
  </si>
  <si>
    <t>HK4952</t>
  </si>
  <si>
    <t>HK4968</t>
  </si>
  <si>
    <t>HK5085</t>
  </si>
  <si>
    <t>HK5106</t>
  </si>
  <si>
    <t>HK5177</t>
  </si>
  <si>
    <t xml:space="preserve">CMR(PISTA LA MARIA) </t>
  </si>
  <si>
    <t>0DH</t>
  </si>
  <si>
    <t>SANAR S.A.</t>
  </si>
  <si>
    <t>ARAGUANEY</t>
  </si>
  <si>
    <t>HK1266</t>
  </si>
  <si>
    <t>HK2014</t>
  </si>
  <si>
    <t>HK2096</t>
  </si>
  <si>
    <t>0DT</t>
  </si>
  <si>
    <t>SAAC</t>
  </si>
  <si>
    <t>SQZM</t>
  </si>
  <si>
    <t>HK1652</t>
  </si>
  <si>
    <t>BUO</t>
  </si>
  <si>
    <t>HK616</t>
  </si>
  <si>
    <t>HK5380</t>
  </si>
  <si>
    <t>HK5381</t>
  </si>
  <si>
    <t>HK5385</t>
  </si>
  <si>
    <t>0EW</t>
  </si>
  <si>
    <t>AAFAA SAS</t>
  </si>
  <si>
    <t>ANSERMANUEVO</t>
  </si>
  <si>
    <t>SKDA</t>
  </si>
  <si>
    <t>HK5356</t>
  </si>
  <si>
    <t>AA00</t>
  </si>
  <si>
    <t>HK5359</t>
  </si>
  <si>
    <t>SQGD</t>
  </si>
  <si>
    <t>BALBOA</t>
  </si>
  <si>
    <t>HK5207</t>
  </si>
  <si>
    <t>BUGALAGRANDE</t>
  </si>
  <si>
    <t>LA VIRGINIA</t>
  </si>
  <si>
    <t>OBANDO - VALLE</t>
  </si>
  <si>
    <t>PEREIRA</t>
  </si>
  <si>
    <t>ROLDANILLO</t>
  </si>
  <si>
    <t>SANTUARIO</t>
  </si>
  <si>
    <t>TORO</t>
  </si>
  <si>
    <t>VITERBO</t>
  </si>
  <si>
    <t>RIOPAILAOPA</t>
  </si>
  <si>
    <t>GUAYABA</t>
  </si>
  <si>
    <t>0BE</t>
  </si>
  <si>
    <t>AEROPENORT</t>
  </si>
  <si>
    <t>9IS</t>
  </si>
  <si>
    <t>HK4457</t>
  </si>
  <si>
    <t>SS2</t>
  </si>
  <si>
    <t>HK5172</t>
  </si>
  <si>
    <t>HK5253</t>
  </si>
  <si>
    <t>HK1731</t>
  </si>
  <si>
    <t>HK2321</t>
  </si>
  <si>
    <t>HK4644</t>
  </si>
  <si>
    <t>HK1476</t>
  </si>
  <si>
    <t>PUERTO LLERAS</t>
  </si>
  <si>
    <t>LGT</t>
  </si>
  <si>
    <t>LAMARIA</t>
  </si>
  <si>
    <t>CANAIMA</t>
  </si>
  <si>
    <t>HK1160</t>
  </si>
  <si>
    <t>HK389</t>
  </si>
  <si>
    <t>LA VICTORIA</t>
  </si>
  <si>
    <t>CAUCHO</t>
  </si>
  <si>
    <t>HK1771</t>
  </si>
  <si>
    <t>SQML</t>
  </si>
  <si>
    <t>9AU</t>
  </si>
  <si>
    <t>NUA</t>
  </si>
  <si>
    <t>SKIN</t>
  </si>
  <si>
    <t>PIVIJAY</t>
  </si>
  <si>
    <t>LAPALESTINA</t>
  </si>
  <si>
    <t>HK1983</t>
  </si>
  <si>
    <t>TRM</t>
  </si>
  <si>
    <t>TRINIDAD</t>
  </si>
  <si>
    <t>9MS</t>
  </si>
  <si>
    <t>NUE</t>
  </si>
  <si>
    <t>LACHECA</t>
  </si>
  <si>
    <t>AGUACATE</t>
  </si>
  <si>
    <t>HK1817</t>
  </si>
  <si>
    <t>HK2021</t>
  </si>
  <si>
    <t>HK1060</t>
  </si>
  <si>
    <t>0DG</t>
  </si>
  <si>
    <t>SAMBA</t>
  </si>
  <si>
    <t>9AC</t>
  </si>
  <si>
    <t>HK2187</t>
  </si>
  <si>
    <t>HK1425</t>
  </si>
  <si>
    <t>HK3419</t>
  </si>
  <si>
    <t>HK1839</t>
  </si>
  <si>
    <t>MIRAVISTA</t>
  </si>
  <si>
    <t>HK1454</t>
  </si>
  <si>
    <t>HK1054</t>
  </si>
  <si>
    <t>0DS</t>
  </si>
  <si>
    <t>FAGAN S.A.S.</t>
  </si>
  <si>
    <t>CABUYARO</t>
  </si>
  <si>
    <t>9EU</t>
  </si>
  <si>
    <t>HK1627</t>
  </si>
  <si>
    <t>9JA</t>
  </si>
  <si>
    <t>SQRY</t>
  </si>
  <si>
    <t>HK2313</t>
  </si>
  <si>
    <t>SAS</t>
  </si>
  <si>
    <t>HK1380</t>
  </si>
  <si>
    <t>HK1159</t>
  </si>
  <si>
    <t>LACARMELITA9</t>
  </si>
  <si>
    <t>JAMUNDI</t>
  </si>
  <si>
    <t>SKGJ</t>
  </si>
  <si>
    <t>SS2P</t>
  </si>
  <si>
    <t>HK1762</t>
  </si>
  <si>
    <t>HK1049</t>
  </si>
  <si>
    <t>FRIJOL</t>
  </si>
  <si>
    <t>HK1471</t>
  </si>
  <si>
    <t>HK1727</t>
  </si>
  <si>
    <t>HK1042</t>
  </si>
  <si>
    <t>HK647</t>
  </si>
  <si>
    <t>SQRJ</t>
  </si>
  <si>
    <t>SKIS</t>
  </si>
  <si>
    <t>HK1619</t>
  </si>
  <si>
    <t>HK1840</t>
  </si>
  <si>
    <t>SQNS</t>
  </si>
  <si>
    <t>CUMARIBO</t>
  </si>
  <si>
    <t>7GS</t>
  </si>
  <si>
    <t>PUERTO GAITAN</t>
  </si>
  <si>
    <t>7FU</t>
  </si>
  <si>
    <t>HK745</t>
  </si>
  <si>
    <t>HK370</t>
  </si>
  <si>
    <t>ARMENIA</t>
  </si>
  <si>
    <t>CAICEDONIA</t>
  </si>
  <si>
    <t>LA TEBAIDA</t>
  </si>
  <si>
    <t>LA UNION</t>
  </si>
  <si>
    <t>QUIMBAYA</t>
  </si>
  <si>
    <t>C190</t>
  </si>
  <si>
    <t>SABANA DE TORRES</t>
  </si>
  <si>
    <t>SBT</t>
  </si>
  <si>
    <t>HK1468</t>
  </si>
  <si>
    <t>SAN LUIS DE PALENQUE</t>
  </si>
  <si>
    <t>ELE</t>
  </si>
  <si>
    <t>HK1671</t>
  </si>
  <si>
    <t>HK2066</t>
  </si>
  <si>
    <t>HK638</t>
  </si>
  <si>
    <t>CPNA</t>
  </si>
  <si>
    <t>MANGO</t>
  </si>
  <si>
    <t>PIE</t>
  </si>
  <si>
    <t>HK5203</t>
  </si>
  <si>
    <t>MAHANAIM</t>
  </si>
  <si>
    <t>HK806</t>
  </si>
  <si>
    <t>HK1733</t>
  </si>
  <si>
    <t>C182</t>
  </si>
  <si>
    <t>CAÑA DE AZUCAR</t>
  </si>
  <si>
    <t>PLÁTANO</t>
  </si>
  <si>
    <t>Mes</t>
  </si>
  <si>
    <t>Etiquetas de fila</t>
  </si>
  <si>
    <t>enero</t>
  </si>
  <si>
    <t>febrero</t>
  </si>
  <si>
    <t>marzo</t>
  </si>
  <si>
    <t>abril</t>
  </si>
  <si>
    <t>mayo</t>
  </si>
  <si>
    <t>junio</t>
  </si>
  <si>
    <t>Total general</t>
  </si>
  <si>
    <t>Número Vuelos</t>
  </si>
  <si>
    <t>Suma de Número Vuelos</t>
  </si>
  <si>
    <t>Suma de Hectáreas Fumigadas</t>
  </si>
  <si>
    <t>Fuente: Aeronáutica Civil - Oficina de Analítica</t>
  </si>
  <si>
    <t>Número de Vuelos</t>
  </si>
  <si>
    <t>Promedio Mensual</t>
  </si>
  <si>
    <t>Desviación Estándar</t>
  </si>
  <si>
    <t>Mediana</t>
  </si>
  <si>
    <t>Mínimo</t>
  </si>
  <si>
    <t>Máximo</t>
  </si>
  <si>
    <t>Etiquetas de columna</t>
  </si>
  <si>
    <t>CUADRO 2. BOLETÍN DE AVIACIÓN AGRICOLA - Tipo de Cultivo</t>
  </si>
  <si>
    <t>Número de Vuelos por Tipo de Equipo</t>
  </si>
  <si>
    <t>Empresa</t>
  </si>
  <si>
    <t>Número de Vuelos por Empresa</t>
  </si>
  <si>
    <t>Tipo de Cultivo</t>
  </si>
  <si>
    <t>Municipio - Pista</t>
  </si>
  <si>
    <t xml:space="preserve">Horas </t>
  </si>
  <si>
    <t xml:space="preserve">Minutos </t>
  </si>
  <si>
    <t>Total Minutos</t>
  </si>
  <si>
    <t>Total Horas</t>
  </si>
  <si>
    <t>HORAS</t>
  </si>
  <si>
    <t>MINUTOS</t>
  </si>
  <si>
    <t>Suma de Total Horas</t>
  </si>
  <si>
    <t>Número de Vuelos por Municipio y Pista</t>
  </si>
  <si>
    <t>Número de Vuelos / Horas Voladas</t>
  </si>
  <si>
    <t>Indicadores</t>
  </si>
  <si>
    <t>Horas Voladas por Tipo de Equipo</t>
  </si>
  <si>
    <t>Horas Voladas por Empresa</t>
  </si>
  <si>
    <t>LARGO</t>
  </si>
  <si>
    <t>Departamento</t>
  </si>
  <si>
    <t>APARTADÓ</t>
  </si>
  <si>
    <t>IBAGUÉ</t>
  </si>
  <si>
    <t>ESPINAL</t>
  </si>
  <si>
    <t>PUERTO LÓPEZ</t>
  </si>
  <si>
    <t>JAMUNDÍ</t>
  </si>
  <si>
    <t>MANÍ</t>
  </si>
  <si>
    <t>PUERTO GAITÁN</t>
  </si>
  <si>
    <t>PURIFICACIÓN</t>
  </si>
  <si>
    <t>LA UNIÓN</t>
  </si>
  <si>
    <t>GUACARÍ</t>
  </si>
  <si>
    <t>NUNCHÍA</t>
  </si>
  <si>
    <t>RIOFRÍO</t>
  </si>
  <si>
    <t>LÉRIDA</t>
  </si>
  <si>
    <t>CIÉNAGA</t>
  </si>
  <si>
    <t>OBANDO</t>
  </si>
  <si>
    <t>Antioquia</t>
  </si>
  <si>
    <t>Arauca</t>
  </si>
  <si>
    <t>Atlántico</t>
  </si>
  <si>
    <t>Boyacá</t>
  </si>
  <si>
    <t>Caldas</t>
  </si>
  <si>
    <t>Casanare</t>
  </si>
  <si>
    <t>Cauca</t>
  </si>
  <si>
    <t>Cesar</t>
  </si>
  <si>
    <t>Huila</t>
  </si>
  <si>
    <t>La Guajira</t>
  </si>
  <si>
    <t>Magdalena</t>
  </si>
  <si>
    <t>Meta</t>
  </si>
  <si>
    <t>Risaralda</t>
  </si>
  <si>
    <t>Santander</t>
  </si>
  <si>
    <t>Tolima</t>
  </si>
  <si>
    <t>Valle del Cauca</t>
  </si>
  <si>
    <t>Vichada</t>
  </si>
  <si>
    <t>CUADRO 3. BOLETÍN DE AVIACIÓN AGRICOLA - Departamento - Municipio - Pista</t>
  </si>
  <si>
    <t>Vuelos por Departamento</t>
  </si>
  <si>
    <t>Vuelos por Municipio</t>
  </si>
  <si>
    <t>CUADRO 1. BOLETÍN DE AVIACIÓN AGRICOLA -  Hectáreas Fumigadas - Número de Vuelos - Horas Voladas</t>
  </si>
  <si>
    <t>Hectáreas Fumigadas / Horas Voladas</t>
  </si>
  <si>
    <t>Minutos Voladas / Hectáreas Fumigadas</t>
  </si>
  <si>
    <t>Hectáreas Fumigadas por Departamento</t>
  </si>
  <si>
    <t>Hectáreas Fumigadas por Municipio</t>
  </si>
  <si>
    <t>Hectáreas Fumigadas por Tipo de Equipo</t>
  </si>
  <si>
    <t>Hectáreas Fumigadas por Departamento y Tipo de Equipo</t>
  </si>
  <si>
    <t>CUADRO 4. BOLETÍN DE AVIACIÓN AGRICOLA - Tipo de Equipo - Empresa</t>
  </si>
  <si>
    <t>% Participación Acum.</t>
  </si>
  <si>
    <t>Quindío</t>
  </si>
  <si>
    <t xml:space="preserve">CCA LTDA </t>
  </si>
  <si>
    <t>FAAC S.A.S.</t>
  </si>
  <si>
    <t>PORE</t>
  </si>
  <si>
    <t>LAPOREÑA</t>
  </si>
  <si>
    <t>LA LUCHA</t>
  </si>
  <si>
    <t>HK622</t>
  </si>
  <si>
    <t>HK1729</t>
  </si>
  <si>
    <t>HK1824</t>
  </si>
  <si>
    <t>HK5440</t>
  </si>
  <si>
    <t>ARAUCA - ARAUCA</t>
  </si>
  <si>
    <t>BOLÍVAR</t>
  </si>
  <si>
    <t>julio</t>
  </si>
  <si>
    <t>Hectáreas Fumigadas / Número de Vuelos</t>
  </si>
  <si>
    <t>Horas Voladas / Número de Vuelos</t>
  </si>
  <si>
    <t>Horas Voladas por Departamento</t>
  </si>
  <si>
    <t>TOLIMA</t>
  </si>
  <si>
    <t>LA CHECA</t>
  </si>
  <si>
    <t>LAVICTORIA</t>
  </si>
  <si>
    <t>HK2210</t>
  </si>
  <si>
    <t>PA36</t>
  </si>
  <si>
    <t>HK1724</t>
  </si>
  <si>
    <t>agosto</t>
  </si>
  <si>
    <t>Reporte Publicado en Julio</t>
  </si>
  <si>
    <t>Reporte Actualizado a Julio</t>
  </si>
  <si>
    <t>Diferencia</t>
  </si>
  <si>
    <t>Mes
(Enero a Julio)</t>
  </si>
  <si>
    <t>Titulo:</t>
  </si>
  <si>
    <t>Total:</t>
  </si>
  <si>
    <t>ASASAN</t>
  </si>
  <si>
    <t>septiembre</t>
  </si>
  <si>
    <t>CASANARE</t>
  </si>
  <si>
    <t>MAGDALENA</t>
  </si>
  <si>
    <t>9PA</t>
  </si>
  <si>
    <t>CESAR</t>
  </si>
  <si>
    <t>9BT</t>
  </si>
  <si>
    <t>LA GUAJIRA</t>
  </si>
  <si>
    <t>9JY</t>
  </si>
  <si>
    <t>9EB</t>
  </si>
  <si>
    <t>VILLANUEVA</t>
  </si>
  <si>
    <t>ANTIOQUIA</t>
  </si>
  <si>
    <t>NUEVACHACA</t>
  </si>
  <si>
    <t>APO</t>
  </si>
  <si>
    <t>META</t>
  </si>
  <si>
    <t>9HA</t>
  </si>
  <si>
    <t>VALLE DEL CAUCA</t>
  </si>
  <si>
    <t>P28A</t>
  </si>
  <si>
    <t>9EA</t>
  </si>
  <si>
    <t>9ES</t>
  </si>
  <si>
    <t>9DQ</t>
  </si>
  <si>
    <t>9DV</t>
  </si>
  <si>
    <t>OTRAS</t>
  </si>
  <si>
    <t>9EZ</t>
  </si>
  <si>
    <t>9GF</t>
  </si>
  <si>
    <t>9HD</t>
  </si>
  <si>
    <t>9FS</t>
  </si>
  <si>
    <t>9FT</t>
  </si>
  <si>
    <t>9GC</t>
  </si>
  <si>
    <t>9HB</t>
  </si>
  <si>
    <t>9JC</t>
  </si>
  <si>
    <t>9JK</t>
  </si>
  <si>
    <t>9IU</t>
  </si>
  <si>
    <t>9JE</t>
  </si>
  <si>
    <t>9JL</t>
  </si>
  <si>
    <t>9JW</t>
  </si>
  <si>
    <t>9EL</t>
  </si>
  <si>
    <t>9EJ</t>
  </si>
  <si>
    <t>SQFN</t>
  </si>
  <si>
    <t>SQVU</t>
  </si>
  <si>
    <t>9BQ</t>
  </si>
  <si>
    <t>9NO</t>
  </si>
  <si>
    <t>9IM</t>
  </si>
  <si>
    <t>9MR</t>
  </si>
  <si>
    <t>VICHADA</t>
  </si>
  <si>
    <t>9IK</t>
  </si>
  <si>
    <t>9NI</t>
  </si>
  <si>
    <t>RISARALDA</t>
  </si>
  <si>
    <t>QUINDIO</t>
  </si>
  <si>
    <t>CALDAS</t>
  </si>
  <si>
    <t>X</t>
  </si>
  <si>
    <t>octubre</t>
  </si>
  <si>
    <t>NUEVACHAKA</t>
  </si>
  <si>
    <t>9DZ</t>
  </si>
  <si>
    <t>9EW</t>
  </si>
  <si>
    <t>9BB</t>
  </si>
  <si>
    <t>ELENCANTO</t>
  </si>
  <si>
    <t>ESPERANCITA</t>
  </si>
  <si>
    <t>HK5449</t>
  </si>
  <si>
    <t>S2T</t>
  </si>
  <si>
    <t>noviembre</t>
  </si>
  <si>
    <t>Noviembre</t>
  </si>
  <si>
    <t>Total Enero - Noviembre</t>
  </si>
  <si>
    <t>Periodo del reporte: Enero a Noviembre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</si>
</sst>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-mmm\-yy\ hh:mm:ss"/>
    <numFmt numFmtId="165" formatCode="_-* #,##0_-;\-* #,##0_-;_-* &quot;-&quot;??_-;_-@_-"/>
    <numFmt numFmtId="166" formatCode="_-* #,##0.0_-;\-* #,##0.0_-;_-* &quot;-&quot;??_-;_-@_-"/>
    <numFmt numFmtId="167" formatCode="00.00"/>
  </numFmts>
  <fonts count="12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theme="6" tint="-0.499984740745262"/>
      <name val="Segoe BOLD"/>
    </font>
    <font>
      <b/>
      <sz val="14"/>
      <color theme="6" tint="-0.499984740745262"/>
      <name val="Segoe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rgb="FF235148"/>
      <name val="Segoe BOLD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49998474074526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</cellStyleXfs>
  <cellXfs count="70">
    <xf numFmtId="0" fontId="0" fillId="0" borderId="0" xfId="0"/>
    <xf numFmtId="164" fontId="0" fillId="0" borderId="0" xfId="0" applyNumberFormat="1"/>
    <xf numFmtId="3" fontId="0" fillId="0" borderId="0" xfId="0" applyNumberFormat="1"/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4" fillId="0" borderId="0" xfId="0" applyFont="1" applyAlignment="1">
      <alignment vertical="center"/>
    </xf>
    <xf numFmtId="165" fontId="0" fillId="0" borderId="0" xfId="1" applyNumberFormat="1" applyFont="1"/>
    <xf numFmtId="165" fontId="6" fillId="0" borderId="3" xfId="0" applyNumberFormat="1" applyFont="1" applyBorder="1" applyAlignment="1">
      <alignment vertical="center"/>
    </xf>
    <xf numFmtId="165" fontId="6" fillId="0" borderId="3" xfId="1" applyNumberFormat="1" applyFont="1" applyBorder="1" applyAlignment="1">
      <alignment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2" fillId="2" borderId="0" xfId="0" applyFont="1" applyFill="1" applyAlignment="1">
      <alignment horizontal="left"/>
    </xf>
    <xf numFmtId="0" fontId="0" fillId="0" borderId="0" xfId="0" applyAlignment="1">
      <alignment horizontal="left" indent="1"/>
    </xf>
    <xf numFmtId="0" fontId="2" fillId="0" borderId="1" xfId="0" applyFont="1" applyBorder="1" applyAlignment="1">
      <alignment horizontal="left"/>
    </xf>
    <xf numFmtId="166" fontId="0" fillId="0" borderId="0" xfId="1" applyNumberFormat="1" applyFont="1"/>
    <xf numFmtId="3" fontId="0" fillId="3" borderId="0" xfId="0" applyNumberFormat="1" applyFill="1"/>
    <xf numFmtId="166" fontId="0" fillId="3" borderId="0" xfId="1" applyNumberFormat="1" applyFont="1" applyFill="1"/>
    <xf numFmtId="165" fontId="2" fillId="0" borderId="0" xfId="1" applyNumberFormat="1" applyFont="1"/>
    <xf numFmtId="165" fontId="0" fillId="3" borderId="0" xfId="1" applyNumberFormat="1" applyFont="1" applyFill="1"/>
    <xf numFmtId="43" fontId="0" fillId="3" borderId="0" xfId="1" applyNumberFormat="1" applyFont="1" applyFill="1"/>
    <xf numFmtId="166" fontId="3" fillId="0" borderId="0" xfId="1" applyNumberFormat="1" applyFont="1" applyFill="1"/>
    <xf numFmtId="166" fontId="0" fillId="0" borderId="0" xfId="0" applyNumberFormat="1" applyFont="1" applyFill="1"/>
    <xf numFmtId="43" fontId="3" fillId="0" borderId="0" xfId="1" applyNumberFormat="1" applyFont="1" applyFill="1"/>
    <xf numFmtId="167" fontId="0" fillId="0" borderId="0" xfId="1" applyNumberFormat="1" applyFont="1"/>
    <xf numFmtId="43" fontId="0" fillId="0" borderId="0" xfId="1" applyFont="1" applyAlignment="1">
      <alignment horizontal="right"/>
    </xf>
    <xf numFmtId="0" fontId="0" fillId="4" borderId="0" xfId="0" applyFill="1"/>
    <xf numFmtId="43" fontId="0" fillId="4" borderId="0" xfId="1" applyFont="1" applyFill="1" applyAlignment="1">
      <alignment horizontal="right"/>
    </xf>
    <xf numFmtId="165" fontId="0" fillId="4" borderId="0" xfId="1" applyNumberFormat="1" applyFont="1" applyFill="1"/>
    <xf numFmtId="0" fontId="0" fillId="0" borderId="0" xfId="0" applyAlignment="1">
      <alignment horizontal="center"/>
    </xf>
    <xf numFmtId="165" fontId="2" fillId="0" borderId="1" xfId="0" applyNumberFormat="1" applyFont="1" applyBorder="1"/>
    <xf numFmtId="10" fontId="0" fillId="0" borderId="0" xfId="2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vertical="center"/>
    </xf>
    <xf numFmtId="165" fontId="5" fillId="5" borderId="3" xfId="1" applyNumberFormat="1" applyFont="1" applyFill="1" applyBorder="1" applyAlignment="1">
      <alignment vertical="center"/>
    </xf>
    <xf numFmtId="10" fontId="5" fillId="5" borderId="3" xfId="2" applyNumberFormat="1" applyFont="1" applyFill="1" applyBorder="1" applyAlignment="1">
      <alignment vertical="center"/>
    </xf>
    <xf numFmtId="166" fontId="5" fillId="5" borderId="3" xfId="1" applyNumberFormat="1" applyFont="1" applyFill="1" applyBorder="1" applyAlignment="1">
      <alignment vertical="center"/>
    </xf>
    <xf numFmtId="43" fontId="5" fillId="5" borderId="3" xfId="1" applyNumberFormat="1" applyFont="1" applyFill="1" applyBorder="1" applyAlignment="1">
      <alignment vertical="center"/>
    </xf>
    <xf numFmtId="0" fontId="5" fillId="5" borderId="4" xfId="0" applyFont="1" applyFill="1" applyBorder="1" applyAlignment="1">
      <alignment vertical="center"/>
    </xf>
    <xf numFmtId="0" fontId="5" fillId="5" borderId="5" xfId="0" applyFont="1" applyFill="1" applyBorder="1" applyAlignment="1">
      <alignment vertical="center"/>
    </xf>
    <xf numFmtId="0" fontId="5" fillId="5" borderId="6" xfId="0" applyFont="1" applyFill="1" applyBorder="1" applyAlignment="1">
      <alignment vertical="center"/>
    </xf>
    <xf numFmtId="165" fontId="5" fillId="5" borderId="2" xfId="1" applyNumberFormat="1" applyFont="1" applyFill="1" applyBorder="1" applyAlignment="1">
      <alignment horizontal="left" vertical="center" wrapText="1"/>
    </xf>
    <xf numFmtId="165" fontId="5" fillId="5" borderId="2" xfId="1" applyNumberFormat="1" applyFont="1" applyFill="1" applyBorder="1" applyAlignment="1">
      <alignment horizontal="center" vertical="center" wrapText="1"/>
    </xf>
    <xf numFmtId="10" fontId="5" fillId="5" borderId="2" xfId="2" applyNumberFormat="1" applyFont="1" applyFill="1" applyBorder="1" applyAlignment="1">
      <alignment horizontal="right" vertical="center" wrapText="1"/>
    </xf>
    <xf numFmtId="0" fontId="0" fillId="5" borderId="0" xfId="0" applyFill="1"/>
    <xf numFmtId="4" fontId="9" fillId="0" borderId="3" xfId="0" applyNumberFormat="1" applyFont="1" applyBorder="1"/>
    <xf numFmtId="0" fontId="0" fillId="0" borderId="0" xfId="0" pivotButton="1" applyAlignment="1">
      <alignment horizontal="center"/>
    </xf>
    <xf numFmtId="0" fontId="5" fillId="5" borderId="2" xfId="0" applyFont="1" applyFill="1" applyBorder="1" applyAlignment="1">
      <alignment horizontal="center" vertical="center"/>
    </xf>
    <xf numFmtId="0" fontId="0" fillId="0" borderId="0" xfId="0" applyFill="1"/>
    <xf numFmtId="165" fontId="0" fillId="0" borderId="0" xfId="0" applyNumberFormat="1" applyAlignment="1"/>
    <xf numFmtId="0" fontId="0" fillId="0" borderId="0" xfId="0" applyAlignment="1"/>
    <xf numFmtId="166" fontId="0" fillId="4" borderId="0" xfId="1" applyNumberFormat="1" applyFont="1" applyFill="1"/>
    <xf numFmtId="165" fontId="2" fillId="0" borderId="0" xfId="0" applyNumberFormat="1" applyFont="1"/>
    <xf numFmtId="0" fontId="0" fillId="0" borderId="11" xfId="0" applyBorder="1"/>
    <xf numFmtId="165" fontId="0" fillId="0" borderId="11" xfId="1" applyNumberFormat="1" applyFont="1" applyBorder="1"/>
    <xf numFmtId="0" fontId="2" fillId="0" borderId="0" xfId="0" applyFont="1" applyFill="1" applyAlignment="1">
      <alignment horizontal="center"/>
    </xf>
    <xf numFmtId="165" fontId="2" fillId="0" borderId="0" xfId="1" applyNumberFormat="1" applyFont="1" applyFill="1"/>
    <xf numFmtId="0" fontId="10" fillId="0" borderId="0" xfId="3" applyFont="1"/>
    <xf numFmtId="0" fontId="11" fillId="0" borderId="0" xfId="3" applyFont="1" applyAlignment="1">
      <alignment vertical="center"/>
    </xf>
    <xf numFmtId="0" fontId="1" fillId="0" borderId="0" xfId="3"/>
    <xf numFmtId="4" fontId="0" fillId="0" borderId="0" xfId="0" applyNumberFormat="1"/>
    <xf numFmtId="165" fontId="0" fillId="0" borderId="0" xfId="1" applyNumberFormat="1" applyFont="1" applyAlignment="1">
      <alignment horizontal="left"/>
    </xf>
    <xf numFmtId="0" fontId="5" fillId="5" borderId="7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165" fontId="5" fillId="5" borderId="2" xfId="1" applyNumberFormat="1" applyFont="1" applyFill="1" applyBorder="1" applyAlignment="1">
      <alignment vertical="center" wrapText="1"/>
    </xf>
  </cellXfs>
  <cellStyles count="4">
    <cellStyle name="Millares" xfId="1" builtinId="3"/>
    <cellStyle name="Normal" xfId="0" builtinId="0"/>
    <cellStyle name="Normal 2" xfId="3" xr:uid="{0B010418-D4E2-43EC-B3EB-570949A9E270}"/>
    <cellStyle name="Porcentaje" xfId="2" builtinId="5"/>
  </cellStyles>
  <dxfs count="30"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center"/>
    </dxf>
    <dxf>
      <alignment horizontal="center"/>
    </dxf>
    <dxf>
      <alignment horizontal="center"/>
    </dxf>
    <dxf>
      <numFmt numFmtId="165" formatCode="_-* #,##0_-;\-* #,##0_-;_-* &quot;-&quot;??_-;_-@_-"/>
    </dxf>
    <dxf>
      <numFmt numFmtId="165" formatCode="_-* #,##0_-;\-* #,##0_-;_-* &quot;-&quot;??_-;_-@_-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fill>
        <patternFill>
          <bgColor theme="6" tint="-0.499984740745262"/>
        </patternFill>
      </fill>
    </dxf>
    <dxf>
      <fill>
        <patternFill>
          <bgColor theme="6" tint="-0.499984740745262"/>
        </patternFill>
      </fill>
    </dxf>
    <dxf>
      <fill>
        <patternFill>
          <bgColor theme="6" tint="-0.499984740745262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9" defaultPivotStyle="PivotStyleLight16"/>
  <colors>
    <mruColors>
      <color rgb="FF5ACD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- Número de Vuelos - Horas Voladas</a:t>
            </a:r>
          </a:p>
        </c:rich>
      </c:tx>
      <c:layout>
        <c:manualLayout>
          <c:xMode val="edge"/>
          <c:yMode val="edge"/>
          <c:x val="0.34158253454209608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Vuelos-Horas-Hectareas'!$O$7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Vuelos-Horas-Hectareas'!$M$8:$M$18</c:f>
              <c:strCache>
                <c:ptCount val="11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</c:strCache>
            </c:strRef>
          </c:cat>
          <c:val>
            <c:numRef>
              <c:f>'1. Vuelos-Horas-Hectareas'!$O$8:$O$18</c:f>
              <c:numCache>
                <c:formatCode>_-* #,##0_-;\-* #,##0_-;_-* "-"??_-;_-@_-</c:formatCode>
                <c:ptCount val="11"/>
                <c:pt idx="0">
                  <c:v>4725</c:v>
                </c:pt>
                <c:pt idx="1">
                  <c:v>5065</c:v>
                </c:pt>
                <c:pt idx="2">
                  <c:v>3669</c:v>
                </c:pt>
                <c:pt idx="3">
                  <c:v>6449</c:v>
                </c:pt>
                <c:pt idx="4">
                  <c:v>12446</c:v>
                </c:pt>
                <c:pt idx="5">
                  <c:v>14013</c:v>
                </c:pt>
                <c:pt idx="6">
                  <c:v>12053</c:v>
                </c:pt>
                <c:pt idx="7">
                  <c:v>9050</c:v>
                </c:pt>
                <c:pt idx="8">
                  <c:v>6704</c:v>
                </c:pt>
                <c:pt idx="9">
                  <c:v>7305</c:v>
                </c:pt>
                <c:pt idx="10">
                  <c:v>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E3-4B90-A6D4-09F0F99299DD}"/>
            </c:ext>
          </c:extLst>
        </c:ser>
        <c:ser>
          <c:idx val="0"/>
          <c:order val="2"/>
          <c:tx>
            <c:strRef>
              <c:f>'1. Vuelos-Horas-Hectareas'!$P$7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Vuelos-Horas-Hectareas'!$M$8:$M$18</c:f>
              <c:strCache>
                <c:ptCount val="11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</c:strCache>
            </c:strRef>
          </c:cat>
          <c:val>
            <c:numRef>
              <c:f>'1. Vuelos-Horas-Hectareas'!$P$8:$P$18</c:f>
              <c:numCache>
                <c:formatCode>_-* #,##0_-;\-* #,##0_-;_-* "-"??_-;_-@_-</c:formatCode>
                <c:ptCount val="11"/>
                <c:pt idx="0">
                  <c:v>4050.1299999999997</c:v>
                </c:pt>
                <c:pt idx="1">
                  <c:v>4043.6583333333333</c:v>
                </c:pt>
                <c:pt idx="2">
                  <c:v>3441.6483333333322</c:v>
                </c:pt>
                <c:pt idx="3">
                  <c:v>4277.2049999999999</c:v>
                </c:pt>
                <c:pt idx="4">
                  <c:v>5232.4736666666658</c:v>
                </c:pt>
                <c:pt idx="5">
                  <c:v>6967.0846666666657</c:v>
                </c:pt>
                <c:pt idx="6">
                  <c:v>7337.9690000000001</c:v>
                </c:pt>
                <c:pt idx="7">
                  <c:v>4212.5000000000018</c:v>
                </c:pt>
                <c:pt idx="8">
                  <c:v>3334.4108333333338</c:v>
                </c:pt>
                <c:pt idx="9">
                  <c:v>3761.1480000000074</c:v>
                </c:pt>
                <c:pt idx="10">
                  <c:v>3976.1848333333364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Vuelos-Horas-Hectareas'!$N$7</c:f>
              <c:strCache>
                <c:ptCount val="1"/>
                <c:pt idx="0">
                  <c:v>Hectáreas Fumigadas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3-4B90-A6D4-09F0F9929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Vuelos-Horas-Hectareas'!$M$8:$M$18</c:f>
              <c:strCache>
                <c:ptCount val="11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</c:strCache>
            </c:strRef>
          </c:cat>
          <c:val>
            <c:numRef>
              <c:f>'1. Vuelos-Horas-Hectareas'!$N$8:$N$18</c:f>
              <c:numCache>
                <c:formatCode>_-* #,##0_-;\-* #,##0_-;_-* "-"??_-;_-@_-</c:formatCode>
                <c:ptCount val="11"/>
                <c:pt idx="0">
                  <c:v>195870.14999999994</c:v>
                </c:pt>
                <c:pt idx="1">
                  <c:v>220914</c:v>
                </c:pt>
                <c:pt idx="2">
                  <c:v>168966.94</c:v>
                </c:pt>
                <c:pt idx="3">
                  <c:v>247872.0800000001</c:v>
                </c:pt>
                <c:pt idx="4">
                  <c:v>325152.5</c:v>
                </c:pt>
                <c:pt idx="5">
                  <c:v>360896.03</c:v>
                </c:pt>
                <c:pt idx="6">
                  <c:v>377294.96999999991</c:v>
                </c:pt>
                <c:pt idx="7">
                  <c:v>303928</c:v>
                </c:pt>
                <c:pt idx="8">
                  <c:v>262681.90000000002</c:v>
                </c:pt>
                <c:pt idx="9">
                  <c:v>281919.8</c:v>
                </c:pt>
                <c:pt idx="10">
                  <c:v>268985.5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510068500449519"/>
          <c:y val="0.90654175884620691"/>
          <c:w val="0.56778525861807538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por Municipio</a:t>
            </a:r>
          </a:p>
        </c:rich>
      </c:tx>
      <c:layout>
        <c:manualLayout>
          <c:xMode val="edge"/>
          <c:yMode val="edge"/>
          <c:x val="0.35456170879192589"/>
          <c:y val="4.79369963388858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15E2-49D9-BC2E-C088B53A736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15E2-49D9-BC2E-C088B53A736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15E2-49D9-BC2E-C088B53A736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15E2-49D9-BC2E-C088B53A736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15E2-49D9-BC2E-C088B53A736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15E2-49D9-BC2E-C088B53A736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15E2-49D9-BC2E-C088B53A736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15E2-49D9-BC2E-C088B53A736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15E2-49D9-BC2E-C088B53A736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15E2-49D9-BC2E-C088B53A736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15E2-49D9-BC2E-C088B53A736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15E2-49D9-BC2E-C088B53A736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15E2-49D9-BC2E-C088B53A736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15E2-49D9-BC2E-C088B53A736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15E2-49D9-BC2E-C088B53A736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15E2-49D9-BC2E-C088B53A736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15E2-49D9-BC2E-C088B53A7363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15E2-49D9-BC2E-C088B53A7363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15E2-49D9-BC2E-C088B53A7363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15E2-49D9-BC2E-C088B53A7363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E2-49D9-BC2E-C088B53A7363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E2-49D9-BC2E-C088B53A7363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E2-49D9-BC2E-C088B53A7363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E2-49D9-BC2E-C088B53A7363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E2-49D9-BC2E-C088B53A7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Pista'!$O$133:$O$149</c:f>
              <c:strCache>
                <c:ptCount val="17"/>
                <c:pt idx="0">
                  <c:v> APARTADÓ </c:v>
                </c:pt>
                <c:pt idx="1">
                  <c:v> VILLANUEVA </c:v>
                </c:pt>
                <c:pt idx="2">
                  <c:v> TRINIDAD </c:v>
                </c:pt>
                <c:pt idx="3">
                  <c:v> CAREPA </c:v>
                </c:pt>
                <c:pt idx="4">
                  <c:v> ZONA BANANERA </c:v>
                </c:pt>
                <c:pt idx="5">
                  <c:v> CIÉNAGA </c:v>
                </c:pt>
                <c:pt idx="6">
                  <c:v> VILLAVICENCIO </c:v>
                </c:pt>
                <c:pt idx="7">
                  <c:v> TURBO </c:v>
                </c:pt>
                <c:pt idx="8">
                  <c:v> NUNCHÍA </c:v>
                </c:pt>
                <c:pt idx="9">
                  <c:v> FUENTE DE ORO </c:v>
                </c:pt>
                <c:pt idx="10">
                  <c:v> YOPAL </c:v>
                </c:pt>
                <c:pt idx="11">
                  <c:v> ESPINAL </c:v>
                </c:pt>
                <c:pt idx="12">
                  <c:v> SAN LUIS DE PALENQUE </c:v>
                </c:pt>
                <c:pt idx="13">
                  <c:v> PUERTO LÓPEZ </c:v>
                </c:pt>
                <c:pt idx="14">
                  <c:v> GUAMO </c:v>
                </c:pt>
                <c:pt idx="15">
                  <c:v> IBAGUÉ </c:v>
                </c:pt>
                <c:pt idx="16">
                  <c:v> AGUAZUL </c:v>
                </c:pt>
              </c:strCache>
            </c:strRef>
          </c:cat>
          <c:val>
            <c:numRef>
              <c:f>'3. Municipio - Pista'!$AA$133:$AA$149</c:f>
              <c:numCache>
                <c:formatCode>_-* #,##0_-;\-* #,##0_-;_-* "-"??_-;_-@_-</c:formatCode>
                <c:ptCount val="17"/>
                <c:pt idx="0">
                  <c:v>16010</c:v>
                </c:pt>
                <c:pt idx="1">
                  <c:v>9719</c:v>
                </c:pt>
                <c:pt idx="2">
                  <c:v>6347</c:v>
                </c:pt>
                <c:pt idx="3">
                  <c:v>5980</c:v>
                </c:pt>
                <c:pt idx="4">
                  <c:v>5659</c:v>
                </c:pt>
                <c:pt idx="5">
                  <c:v>4739</c:v>
                </c:pt>
                <c:pt idx="6">
                  <c:v>3843</c:v>
                </c:pt>
                <c:pt idx="7">
                  <c:v>3468</c:v>
                </c:pt>
                <c:pt idx="8">
                  <c:v>3007</c:v>
                </c:pt>
                <c:pt idx="9">
                  <c:v>2989</c:v>
                </c:pt>
                <c:pt idx="10">
                  <c:v>2363</c:v>
                </c:pt>
                <c:pt idx="11">
                  <c:v>1930</c:v>
                </c:pt>
                <c:pt idx="12">
                  <c:v>1478</c:v>
                </c:pt>
                <c:pt idx="13">
                  <c:v>1423</c:v>
                </c:pt>
                <c:pt idx="14">
                  <c:v>1378</c:v>
                </c:pt>
                <c:pt idx="15">
                  <c:v>1344</c:v>
                </c:pt>
                <c:pt idx="16">
                  <c:v>1192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15E2-49D9-BC2E-C088B53A7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30F-4EB8-B4B9-61B7FCE8F7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30F-4EB8-B4B9-61B7FCE8F7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30F-4EB8-B4B9-61B7FCE8F7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30F-4EB8-B4B9-61B7FCE8F7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30F-4EB8-B4B9-61B7FCE8F7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30F-4EB8-B4B9-61B7FCE8F7FB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30F-4EB8-B4B9-61B7FCE8F7FB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30F-4EB8-B4B9-61B7FCE8F7FB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30F-4EB8-B4B9-61B7FCE8F7FB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30F-4EB8-B4B9-61B7FCE8F7FB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30F-4EB8-B4B9-61B7FCE8F7FB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30F-4EB8-B4B9-61B7FCE8F7FB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30F-4EB8-B4B9-61B7FCE8F7FB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30F-4EB8-B4B9-61B7FCE8F7FB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30F-4EB8-B4B9-61B7FCE8F7FB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30F-4EB8-B4B9-61B7FCE8F7FB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30F-4EB8-B4B9-61B7FCE8F7FB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530F-4EB8-B4B9-61B7FCE8F7FB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530F-4EB8-B4B9-61B7FCE8F7FB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530F-4EB8-B4B9-61B7FCE8F7FB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530F-4EB8-B4B9-61B7FCE8F7FB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530F-4EB8-B4B9-61B7FCE8F7FB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530F-4EB8-B4B9-61B7FCE8F7FB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530F-4EB8-B4B9-61B7FCE8F7FB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530F-4EB8-B4B9-61B7FCE8F7FB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530F-4EB8-B4B9-61B7FCE8F7FB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530F-4EB8-B4B9-61B7FCE8F7F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0F-4EB8-B4B9-61B7FCE8F7FB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F-4EB8-B4B9-61B7FCE8F7FB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F-4EB8-B4B9-61B7FCE8F7FB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0F-4EB8-B4B9-61B7FCE8F7FB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0F-4EB8-B4B9-61B7FCE8F7FB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0F-4EB8-B4B9-61B7FCE8F7FB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F-4EB8-B4B9-61B7FCE8F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Empresa'!$O$32:$O$46</c:f>
              <c:strCache>
                <c:ptCount val="15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AT5T</c:v>
                </c:pt>
                <c:pt idx="4">
                  <c:v>WA50</c:v>
                </c:pt>
                <c:pt idx="5">
                  <c:v>A100</c:v>
                </c:pt>
                <c:pt idx="6">
                  <c:v>AT3P</c:v>
                </c:pt>
                <c:pt idx="7">
                  <c:v>SS2P</c:v>
                </c:pt>
                <c:pt idx="8">
                  <c:v>AA00</c:v>
                </c:pt>
                <c:pt idx="9">
                  <c:v>S2T</c:v>
                </c:pt>
                <c:pt idx="10">
                  <c:v>PA36</c:v>
                </c:pt>
                <c:pt idx="11">
                  <c:v>C182</c:v>
                </c:pt>
                <c:pt idx="12">
                  <c:v>C190</c:v>
                </c:pt>
                <c:pt idx="13">
                  <c:v>P28A</c:v>
                </c:pt>
                <c:pt idx="14">
                  <c:v>G164</c:v>
                </c:pt>
              </c:strCache>
            </c:strRef>
          </c:cat>
          <c:val>
            <c:numRef>
              <c:f>'4. Tipo de Equipo y Empresa'!$AA$32:$AA$46</c:f>
              <c:numCache>
                <c:formatCode>_-* #,##0_-;\-* #,##0_-;_-* "-"??_-;_-@_-</c:formatCode>
                <c:ptCount val="15"/>
                <c:pt idx="0">
                  <c:v>31765</c:v>
                </c:pt>
                <c:pt idx="1">
                  <c:v>21376</c:v>
                </c:pt>
                <c:pt idx="2">
                  <c:v>20707</c:v>
                </c:pt>
                <c:pt idx="3">
                  <c:v>4281</c:v>
                </c:pt>
                <c:pt idx="4">
                  <c:v>2259</c:v>
                </c:pt>
                <c:pt idx="5">
                  <c:v>2064</c:v>
                </c:pt>
                <c:pt idx="6">
                  <c:v>1982</c:v>
                </c:pt>
                <c:pt idx="7">
                  <c:v>1648</c:v>
                </c:pt>
                <c:pt idx="8">
                  <c:v>973</c:v>
                </c:pt>
                <c:pt idx="9">
                  <c:v>470</c:v>
                </c:pt>
                <c:pt idx="10">
                  <c:v>445</c:v>
                </c:pt>
                <c:pt idx="11">
                  <c:v>371</c:v>
                </c:pt>
                <c:pt idx="12">
                  <c:v>338</c:v>
                </c:pt>
                <c:pt idx="13">
                  <c:v>135</c:v>
                </c:pt>
                <c:pt idx="14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530F-4EB8-B4B9-61B7FCE8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Número de Vuelos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Empresa'!$O$140:$O$172</c:f>
              <c:strCache>
                <c:ptCount val="33"/>
                <c:pt idx="0">
                  <c:v>CALIMA S.A.S</c:v>
                </c:pt>
                <c:pt idx="1">
                  <c:v>SAO</c:v>
                </c:pt>
                <c:pt idx="2">
                  <c:v>ASAM</c:v>
                </c:pt>
                <c:pt idx="3">
                  <c:v>SANIDAD VEGETAL</c:v>
                </c:pt>
                <c:pt idx="4">
                  <c:v>TAES S.A.S</c:v>
                </c:pt>
                <c:pt idx="5">
                  <c:v>CAAI S.A</c:v>
                </c:pt>
                <c:pt idx="6">
                  <c:v>ASA</c:v>
                </c:pt>
                <c:pt idx="7">
                  <c:v>COMPAÑIA DE ASPERSIONES AEREAS CONTROL B SAS ZOMAC</c:v>
                </c:pt>
                <c:pt idx="8">
                  <c:v>AEROTEC LTDA</c:v>
                </c:pt>
                <c:pt idx="9">
                  <c:v>AEROPENORT</c:v>
                </c:pt>
                <c:pt idx="10">
                  <c:v>SAE LTDA</c:v>
                </c:pt>
                <c:pt idx="11">
                  <c:v>FUMIGARAY</c:v>
                </c:pt>
                <c:pt idx="12">
                  <c:v>ASEM LTDA</c:v>
                </c:pt>
                <c:pt idx="13">
                  <c:v>AVIOCOL</c:v>
                </c:pt>
                <c:pt idx="14">
                  <c:v>SANAR S.A.</c:v>
                </c:pt>
                <c:pt idx="15">
                  <c:v>AAFAA SAS</c:v>
                </c:pt>
                <c:pt idx="16">
                  <c:v>FAGA LTDA</c:v>
                </c:pt>
                <c:pt idx="17">
                  <c:v>SAU S.A.S.</c:v>
                </c:pt>
                <c:pt idx="18">
                  <c:v>FUMICAÑA LTDA</c:v>
                </c:pt>
                <c:pt idx="19">
                  <c:v>FAGAN S.A.S.</c:v>
                </c:pt>
                <c:pt idx="20">
                  <c:v>CCA LTDA </c:v>
                </c:pt>
                <c:pt idx="21">
                  <c:v>FUMIVILLA</c:v>
                </c:pt>
                <c:pt idx="22">
                  <c:v>CELTA GE</c:v>
                </c:pt>
                <c:pt idx="23">
                  <c:v>FIBA S.A.S.</c:v>
                </c:pt>
                <c:pt idx="24">
                  <c:v>FARO</c:v>
                </c:pt>
                <c:pt idx="25">
                  <c:v>FUMINORTE</c:v>
                </c:pt>
                <c:pt idx="26">
                  <c:v>FAAC S.A.S.</c:v>
                </c:pt>
                <c:pt idx="27">
                  <c:v>G&amp;G SAFA S.A.S</c:v>
                </c:pt>
                <c:pt idx="28">
                  <c:v>AGILL</c:v>
                </c:pt>
                <c:pt idx="29">
                  <c:v>HELICE</c:v>
                </c:pt>
                <c:pt idx="30">
                  <c:v>SAAC</c:v>
                </c:pt>
                <c:pt idx="31">
                  <c:v>SAMBA</c:v>
                </c:pt>
                <c:pt idx="32">
                  <c:v>ECO</c:v>
                </c:pt>
              </c:strCache>
            </c:strRef>
          </c:cat>
          <c:val>
            <c:numRef>
              <c:f>'4. Tipo de Equipo y Empresa'!$AA$140:$AA$172</c:f>
              <c:numCache>
                <c:formatCode>_-* #,##0_-;\-* #,##0_-;_-* "-"??_-;_-@_-</c:formatCode>
                <c:ptCount val="33"/>
                <c:pt idx="0">
                  <c:v>17534</c:v>
                </c:pt>
                <c:pt idx="1">
                  <c:v>7673</c:v>
                </c:pt>
                <c:pt idx="2">
                  <c:v>7047</c:v>
                </c:pt>
                <c:pt idx="3">
                  <c:v>6490</c:v>
                </c:pt>
                <c:pt idx="4">
                  <c:v>5998</c:v>
                </c:pt>
                <c:pt idx="5">
                  <c:v>5980</c:v>
                </c:pt>
                <c:pt idx="6">
                  <c:v>5531</c:v>
                </c:pt>
                <c:pt idx="7">
                  <c:v>4751</c:v>
                </c:pt>
                <c:pt idx="8">
                  <c:v>4429</c:v>
                </c:pt>
                <c:pt idx="9">
                  <c:v>4035</c:v>
                </c:pt>
                <c:pt idx="10">
                  <c:v>2166</c:v>
                </c:pt>
                <c:pt idx="11">
                  <c:v>1932</c:v>
                </c:pt>
                <c:pt idx="12">
                  <c:v>1854</c:v>
                </c:pt>
                <c:pt idx="13">
                  <c:v>1837</c:v>
                </c:pt>
                <c:pt idx="14">
                  <c:v>1279</c:v>
                </c:pt>
                <c:pt idx="15">
                  <c:v>1230</c:v>
                </c:pt>
                <c:pt idx="16">
                  <c:v>1139</c:v>
                </c:pt>
                <c:pt idx="17">
                  <c:v>1134</c:v>
                </c:pt>
                <c:pt idx="18">
                  <c:v>1023</c:v>
                </c:pt>
                <c:pt idx="19">
                  <c:v>906</c:v>
                </c:pt>
                <c:pt idx="20">
                  <c:v>755</c:v>
                </c:pt>
                <c:pt idx="21">
                  <c:v>704</c:v>
                </c:pt>
                <c:pt idx="22">
                  <c:v>701</c:v>
                </c:pt>
                <c:pt idx="23">
                  <c:v>471</c:v>
                </c:pt>
                <c:pt idx="24">
                  <c:v>374</c:v>
                </c:pt>
                <c:pt idx="25">
                  <c:v>358</c:v>
                </c:pt>
                <c:pt idx="26">
                  <c:v>337</c:v>
                </c:pt>
                <c:pt idx="27">
                  <c:v>321</c:v>
                </c:pt>
                <c:pt idx="28">
                  <c:v>305</c:v>
                </c:pt>
                <c:pt idx="29">
                  <c:v>280</c:v>
                </c:pt>
                <c:pt idx="30">
                  <c:v>219</c:v>
                </c:pt>
                <c:pt idx="31">
                  <c:v>120</c:v>
                </c:pt>
                <c:pt idx="3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4474-A9AF-4EDD7B87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453252319721165"/>
          <c:y val="3.0880297204160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34D-4800-B1E1-4DB0947B36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34D-4800-B1E1-4DB0947B36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34D-4800-B1E1-4DB0947B36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34D-4800-B1E1-4DB0947B36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34D-4800-B1E1-4DB0947B36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34D-4800-B1E1-4DB0947B36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34D-4800-B1E1-4DB0947B36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34D-4800-B1E1-4DB0947B36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34D-4800-B1E1-4DB0947B36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34D-4800-B1E1-4DB0947B36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34D-4800-B1E1-4DB0947B36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34D-4800-B1E1-4DB0947B36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34D-4800-B1E1-4DB0947B36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34D-4800-B1E1-4DB0947B36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34D-4800-B1E1-4DB0947B36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34D-4800-B1E1-4DB0947B36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34D-4800-B1E1-4DB0947B36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34D-4800-B1E1-4DB0947B36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34D-4800-B1E1-4DB0947B36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34D-4800-B1E1-4DB0947B369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34D-4800-B1E1-4DB0947B369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34D-4800-B1E1-4DB0947B369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34D-4800-B1E1-4DB0947B369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34D-4800-B1E1-4DB0947B369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34D-4800-B1E1-4DB0947B369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34D-4800-B1E1-4DB0947B369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34D-4800-B1E1-4DB0947B369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D-4800-B1E1-4DB0947B369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D-4800-B1E1-4DB0947B369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D-4800-B1E1-4DB0947B369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D-4800-B1E1-4DB0947B369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4D-4800-B1E1-4DB0947B369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4D-4800-B1E1-4DB0947B369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4D-4800-B1E1-4DB094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Empresa'!$O$52:$O$66</c:f>
              <c:strCache>
                <c:ptCount val="15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AT3P</c:v>
                </c:pt>
                <c:pt idx="4">
                  <c:v>AT5T</c:v>
                </c:pt>
                <c:pt idx="5">
                  <c:v>SS2P</c:v>
                </c:pt>
                <c:pt idx="6">
                  <c:v>A100</c:v>
                </c:pt>
                <c:pt idx="7">
                  <c:v>WA50</c:v>
                </c:pt>
                <c:pt idx="8">
                  <c:v>AA00</c:v>
                </c:pt>
                <c:pt idx="9">
                  <c:v>G164</c:v>
                </c:pt>
                <c:pt idx="10">
                  <c:v>S2T</c:v>
                </c:pt>
                <c:pt idx="11">
                  <c:v>PA36</c:v>
                </c:pt>
                <c:pt idx="12">
                  <c:v>C190</c:v>
                </c:pt>
                <c:pt idx="13">
                  <c:v>C182</c:v>
                </c:pt>
                <c:pt idx="14">
                  <c:v>P28A</c:v>
                </c:pt>
              </c:strCache>
            </c:strRef>
          </c:cat>
          <c:val>
            <c:numRef>
              <c:f>'4. Tipo de Equipo y Empresa'!$AA$52:$AA$66</c:f>
              <c:numCache>
                <c:formatCode>_-* #,##0_-;\-* #,##0_-;_-* "-"??_-;_-@_-</c:formatCode>
                <c:ptCount val="15"/>
                <c:pt idx="0">
                  <c:v>17501.528666666669</c:v>
                </c:pt>
                <c:pt idx="1">
                  <c:v>13181.443500000001</c:v>
                </c:pt>
                <c:pt idx="2">
                  <c:v>9621.764666666666</c:v>
                </c:pt>
                <c:pt idx="3">
                  <c:v>2132.8405000000002</c:v>
                </c:pt>
                <c:pt idx="4">
                  <c:v>1945.3643333333332</c:v>
                </c:pt>
                <c:pt idx="5">
                  <c:v>1517.1163333333332</c:v>
                </c:pt>
                <c:pt idx="6">
                  <c:v>1472.2040000000002</c:v>
                </c:pt>
                <c:pt idx="7">
                  <c:v>1471.8693333333333</c:v>
                </c:pt>
                <c:pt idx="8">
                  <c:v>652.21816666666666</c:v>
                </c:pt>
                <c:pt idx="9">
                  <c:v>466.51749999999998</c:v>
                </c:pt>
                <c:pt idx="10">
                  <c:v>224.01999999999998</c:v>
                </c:pt>
                <c:pt idx="11">
                  <c:v>190.02066666666667</c:v>
                </c:pt>
                <c:pt idx="12">
                  <c:v>112</c:v>
                </c:pt>
                <c:pt idx="13">
                  <c:v>101.5</c:v>
                </c:pt>
                <c:pt idx="14">
                  <c:v>44.004999999999995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34D-4800-B1E1-4DB094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Horas Voladas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Empresa'!$O$179:$O$211</c:f>
              <c:strCache>
                <c:ptCount val="33"/>
                <c:pt idx="0">
                  <c:v>CALIMA S.A.S</c:v>
                </c:pt>
                <c:pt idx="1">
                  <c:v>SANIDAD VEGETAL</c:v>
                </c:pt>
                <c:pt idx="2">
                  <c:v>ASA</c:v>
                </c:pt>
                <c:pt idx="3">
                  <c:v>CAAI S.A</c:v>
                </c:pt>
                <c:pt idx="4">
                  <c:v>FUMIVILLA</c:v>
                </c:pt>
                <c:pt idx="5">
                  <c:v>AEROPENORT</c:v>
                </c:pt>
                <c:pt idx="6">
                  <c:v>TAES S.A.S</c:v>
                </c:pt>
                <c:pt idx="7">
                  <c:v>COMPAÑIA DE ASPERSIONES AEREAS CONTROL B SAS ZOMAC</c:v>
                </c:pt>
                <c:pt idx="8">
                  <c:v>FUMIGARAY</c:v>
                </c:pt>
                <c:pt idx="9">
                  <c:v>SAO</c:v>
                </c:pt>
                <c:pt idx="10">
                  <c:v>AEROTEC LTDA</c:v>
                </c:pt>
                <c:pt idx="11">
                  <c:v>FARO</c:v>
                </c:pt>
                <c:pt idx="12">
                  <c:v>SAE LTDA</c:v>
                </c:pt>
                <c:pt idx="13">
                  <c:v>AGILL</c:v>
                </c:pt>
                <c:pt idx="14">
                  <c:v>ASEM LTDA</c:v>
                </c:pt>
                <c:pt idx="15">
                  <c:v>FAGA LTDA</c:v>
                </c:pt>
                <c:pt idx="16">
                  <c:v>FUMICAÑA LTDA</c:v>
                </c:pt>
                <c:pt idx="17">
                  <c:v>G&amp;G SAFA S.A.S</c:v>
                </c:pt>
                <c:pt idx="18">
                  <c:v>AAFAA SAS</c:v>
                </c:pt>
                <c:pt idx="19">
                  <c:v>SAU S.A.S.</c:v>
                </c:pt>
                <c:pt idx="20">
                  <c:v>ASAM</c:v>
                </c:pt>
                <c:pt idx="21">
                  <c:v>AVIOCOL</c:v>
                </c:pt>
                <c:pt idx="22">
                  <c:v>FAGAN S.A.S.</c:v>
                </c:pt>
                <c:pt idx="23">
                  <c:v>SAMBA</c:v>
                </c:pt>
                <c:pt idx="24">
                  <c:v>CELTA GE</c:v>
                </c:pt>
                <c:pt idx="25">
                  <c:v>CCA LTDA </c:v>
                </c:pt>
                <c:pt idx="26">
                  <c:v>FIBA S.A.S.</c:v>
                </c:pt>
                <c:pt idx="27">
                  <c:v>SANAR S.A.</c:v>
                </c:pt>
                <c:pt idx="28">
                  <c:v>FUMINORTE</c:v>
                </c:pt>
                <c:pt idx="29">
                  <c:v>FAAC S.A.S.</c:v>
                </c:pt>
                <c:pt idx="30">
                  <c:v>HELICE</c:v>
                </c:pt>
                <c:pt idx="31">
                  <c:v>SAAC</c:v>
                </c:pt>
                <c:pt idx="32">
                  <c:v>ECO</c:v>
                </c:pt>
              </c:strCache>
            </c:strRef>
          </c:cat>
          <c:val>
            <c:numRef>
              <c:f>'4. Tipo de Equipo y Empresa'!$AA$179:$AA$211</c:f>
              <c:numCache>
                <c:formatCode>_-* #,##0_-;\-* #,##0_-;_-* "-"??_-;_-@_-</c:formatCode>
                <c:ptCount val="33"/>
                <c:pt idx="0">
                  <c:v>8728.6516666666666</c:v>
                </c:pt>
                <c:pt idx="1">
                  <c:v>8395.3549999999996</c:v>
                </c:pt>
                <c:pt idx="2">
                  <c:v>2745.0336666666672</c:v>
                </c:pt>
                <c:pt idx="3">
                  <c:v>2667.0020000000004</c:v>
                </c:pt>
                <c:pt idx="4">
                  <c:v>2418.5600000000004</c:v>
                </c:pt>
                <c:pt idx="5">
                  <c:v>2411.1898333333334</c:v>
                </c:pt>
                <c:pt idx="6">
                  <c:v>2281.251666666667</c:v>
                </c:pt>
                <c:pt idx="7">
                  <c:v>2169.3843333333334</c:v>
                </c:pt>
                <c:pt idx="8">
                  <c:v>1980.3280000000002</c:v>
                </c:pt>
                <c:pt idx="9">
                  <c:v>1652.0050000000001</c:v>
                </c:pt>
                <c:pt idx="10">
                  <c:v>1605.2800000000002</c:v>
                </c:pt>
                <c:pt idx="11">
                  <c:v>1599.3116666666667</c:v>
                </c:pt>
                <c:pt idx="12">
                  <c:v>1290.2133333333334</c:v>
                </c:pt>
                <c:pt idx="13">
                  <c:v>1253.5349999999999</c:v>
                </c:pt>
                <c:pt idx="14">
                  <c:v>1165.386</c:v>
                </c:pt>
                <c:pt idx="15">
                  <c:v>889.91633333333334</c:v>
                </c:pt>
                <c:pt idx="16">
                  <c:v>845.06733333333329</c:v>
                </c:pt>
                <c:pt idx="17">
                  <c:v>830.79166666666663</c:v>
                </c:pt>
                <c:pt idx="18">
                  <c:v>828.9376666666667</c:v>
                </c:pt>
                <c:pt idx="19">
                  <c:v>808.79266666666649</c:v>
                </c:pt>
                <c:pt idx="20">
                  <c:v>658.76599999999996</c:v>
                </c:pt>
                <c:pt idx="21">
                  <c:v>598.34166666666658</c:v>
                </c:pt>
                <c:pt idx="22">
                  <c:v>380.83333333333331</c:v>
                </c:pt>
                <c:pt idx="23">
                  <c:v>353.06166666666667</c:v>
                </c:pt>
                <c:pt idx="24">
                  <c:v>337</c:v>
                </c:pt>
                <c:pt idx="25">
                  <c:v>303.43900000000002</c:v>
                </c:pt>
                <c:pt idx="26">
                  <c:v>277.74533333333335</c:v>
                </c:pt>
                <c:pt idx="27">
                  <c:v>258.69233333333335</c:v>
                </c:pt>
                <c:pt idx="28">
                  <c:v>228.95716666666664</c:v>
                </c:pt>
                <c:pt idx="29">
                  <c:v>226.61</c:v>
                </c:pt>
                <c:pt idx="30">
                  <c:v>181.21666666666664</c:v>
                </c:pt>
                <c:pt idx="31">
                  <c:v>162</c:v>
                </c:pt>
                <c:pt idx="32">
                  <c:v>101.75666666666666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9-4334-9B8D-AF785E9E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3792765082332265"/>
          <c:y val="3.56181793065340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0D9-4D0D-89AC-27C2D2DCCC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0D9-4D0D-89AC-27C2D2DCCC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0D9-4D0D-89AC-27C2D2DCCC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0D9-4D0D-89AC-27C2D2DCCC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0D9-4D0D-89AC-27C2D2DCCC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0D9-4D0D-89AC-27C2D2DCCC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0D9-4D0D-89AC-27C2D2DCCC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0D9-4D0D-89AC-27C2D2DCCC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0D9-4D0D-89AC-27C2D2DCCC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0D9-4D0D-89AC-27C2D2DCCC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0D9-4D0D-89AC-27C2D2DCCC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0D9-4D0D-89AC-27C2D2DCCC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0D9-4D0D-89AC-27C2D2DCCC8A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0D9-4D0D-89AC-27C2D2DCCC8A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0D9-4D0D-89AC-27C2D2DCCC8A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0D9-4D0D-89AC-27C2D2DCCC8A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0D9-4D0D-89AC-27C2D2DCCC8A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0D9-4D0D-89AC-27C2D2DCCC8A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0D9-4D0D-89AC-27C2D2DCCC8A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0D9-4D0D-89AC-27C2D2DCCC8A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0D9-4D0D-89AC-27C2D2DCCC8A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0D9-4D0D-89AC-27C2D2DCCC8A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0D9-4D0D-89AC-27C2D2DCCC8A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0D9-4D0D-89AC-27C2D2DCCC8A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0D9-4D0D-89AC-27C2D2DCCC8A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0D9-4D0D-89AC-27C2D2DCCC8A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0D9-4D0D-89AC-27C2D2DCCC8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9-4D0D-89AC-27C2D2DCCC8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9-4D0D-89AC-27C2D2DCCC8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9-4D0D-89AC-27C2D2DCCC8A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D9-4D0D-89AC-27C2D2DCCC8A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D9-4D0D-89AC-27C2D2DCCC8A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D9-4D0D-89AC-27C2D2DCCC8A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D9-4D0D-89AC-27C2D2DCC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Empresa'!$O$12:$O$26</c:f>
              <c:strCache>
                <c:ptCount val="15"/>
                <c:pt idx="0">
                  <c:v> SS2T </c:v>
                </c:pt>
                <c:pt idx="1">
                  <c:v> C188 </c:v>
                </c:pt>
                <c:pt idx="2">
                  <c:v> AT5T </c:v>
                </c:pt>
                <c:pt idx="3">
                  <c:v> PA25 </c:v>
                </c:pt>
                <c:pt idx="4">
                  <c:v> AT3P </c:v>
                </c:pt>
                <c:pt idx="5">
                  <c:v> SS2P </c:v>
                </c:pt>
                <c:pt idx="6">
                  <c:v> A100 </c:v>
                </c:pt>
                <c:pt idx="7">
                  <c:v> S2T </c:v>
                </c:pt>
                <c:pt idx="8">
                  <c:v> WA50 </c:v>
                </c:pt>
                <c:pt idx="9">
                  <c:v> G164 </c:v>
                </c:pt>
                <c:pt idx="10">
                  <c:v> AA00 </c:v>
                </c:pt>
                <c:pt idx="11">
                  <c:v> PA36 </c:v>
                </c:pt>
                <c:pt idx="12">
                  <c:v> C182 </c:v>
                </c:pt>
                <c:pt idx="13">
                  <c:v> C190 </c:v>
                </c:pt>
                <c:pt idx="14">
                  <c:v> P28A </c:v>
                </c:pt>
              </c:strCache>
            </c:strRef>
          </c:cat>
          <c:val>
            <c:numRef>
              <c:f>'4. Tipo de Equipo y Empresa'!$AA$12:$AA$26</c:f>
              <c:numCache>
                <c:formatCode>_-* #,##0_-;\-* #,##0_-;_-* "-"??_-;_-@_-</c:formatCode>
                <c:ptCount val="15"/>
                <c:pt idx="0">
                  <c:v>1221260.7400000002</c:v>
                </c:pt>
                <c:pt idx="1">
                  <c:v>799282.8</c:v>
                </c:pt>
                <c:pt idx="2">
                  <c:v>309453.5</c:v>
                </c:pt>
                <c:pt idx="3">
                  <c:v>253748.62000000002</c:v>
                </c:pt>
                <c:pt idx="4">
                  <c:v>141390.97999999998</c:v>
                </c:pt>
                <c:pt idx="5">
                  <c:v>108786.98</c:v>
                </c:pt>
                <c:pt idx="6">
                  <c:v>40252.770000000004</c:v>
                </c:pt>
                <c:pt idx="7">
                  <c:v>34233</c:v>
                </c:pt>
                <c:pt idx="8">
                  <c:v>33640.65</c:v>
                </c:pt>
                <c:pt idx="9">
                  <c:v>25140</c:v>
                </c:pt>
                <c:pt idx="10">
                  <c:v>20737.830000000002</c:v>
                </c:pt>
                <c:pt idx="11">
                  <c:v>14552</c:v>
                </c:pt>
                <c:pt idx="12">
                  <c:v>5194</c:v>
                </c:pt>
                <c:pt idx="13">
                  <c:v>4677</c:v>
                </c:pt>
                <c:pt idx="14">
                  <c:v>2131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0D9-4D0D-89AC-27C2D2DC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8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Indicadores de Aviación Agrícola</a:t>
            </a:r>
            <a:endParaRPr lang="es-CO">
              <a:effectLst/>
            </a:endParaRPr>
          </a:p>
        </c:rich>
      </c:tx>
      <c:layout>
        <c:manualLayout>
          <c:xMode val="edge"/>
          <c:yMode val="edge"/>
          <c:x val="0.40822102620344941"/>
          <c:y val="5.07509324492333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'1. Vuelos-Horas-Hectareas'!$U$7</c:f>
              <c:strCache>
                <c:ptCount val="1"/>
                <c:pt idx="0">
                  <c:v>Número de Vuelos / Horas Voladas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40000"/>
                    <a:satMod val="155000"/>
                  </a:schemeClr>
                </a:gs>
                <a:gs pos="65000">
                  <a:schemeClr val="accent1">
                    <a:shade val="85000"/>
                    <a:satMod val="155000"/>
                  </a:schemeClr>
                </a:gs>
                <a:gs pos="100000">
                  <a:schemeClr val="accent1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solidFill>
                <a:srgbClr val="FFFF00"/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Vuelos-Horas-Hectareas'!$M$8:$M$18</c:f>
              <c:strCache>
                <c:ptCount val="11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</c:strCache>
            </c:strRef>
          </c:cat>
          <c:val>
            <c:numRef>
              <c:f>'1. Vuelos-Horas-Hectareas'!$U$8:$U$18</c:f>
              <c:numCache>
                <c:formatCode>_-* #,##0.0_-;\-* #,##0.0_-;_-* "-"??_-;_-@_-</c:formatCode>
                <c:ptCount val="11"/>
                <c:pt idx="0">
                  <c:v>1.16662921930901</c:v>
                </c:pt>
                <c:pt idx="1">
                  <c:v>1.2525786262027578</c:v>
                </c:pt>
                <c:pt idx="2">
                  <c:v>1.066058947529503</c:v>
                </c:pt>
                <c:pt idx="3">
                  <c:v>1.5077603247915403</c:v>
                </c:pt>
                <c:pt idx="4">
                  <c:v>2.3786072884201808</c:v>
                </c:pt>
                <c:pt idx="5">
                  <c:v>2.011314727814896</c:v>
                </c:pt>
                <c:pt idx="6">
                  <c:v>1.6425525918684039</c:v>
                </c:pt>
                <c:pt idx="7">
                  <c:v>2.1483679525222543</c:v>
                </c:pt>
                <c:pt idx="8">
                  <c:v>2.0105500896835093</c:v>
                </c:pt>
                <c:pt idx="9">
                  <c:v>1.9422261501009759</c:v>
                </c:pt>
                <c:pt idx="10">
                  <c:v>1.8774278140742018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6E-4E14-BD42-0E37FA5D8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Vuelos-Horas-Hectareas'!$S$7</c:f>
              <c:strCache>
                <c:ptCount val="1"/>
                <c:pt idx="0">
                  <c:v>Hectáreas Fumigadas / Número de Vuelos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3"/>
              <c:layout>
                <c:manualLayout>
                  <c:x val="-2.3058878070465343E-2"/>
                  <c:y val="0.10877192982456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E-4E14-BD42-0E37FA5D8B6F}"/>
                </c:ext>
              </c:extLst>
            </c:dLbl>
            <c:dLbl>
              <c:idx val="5"/>
              <c:layout>
                <c:manualLayout>
                  <c:x val="-2.3058878070465343E-2"/>
                  <c:y val="2.8070175438596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E-4E14-BD42-0E37FA5D8B6F}"/>
                </c:ext>
              </c:extLst>
            </c:dLbl>
            <c:dLbl>
              <c:idx val="6"/>
              <c:layout>
                <c:manualLayout>
                  <c:x val="-2.2078900251916174E-2"/>
                  <c:y val="6.666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E-4E14-BD42-0E37FA5D8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Vuelos-Horas-Hectareas'!$M$8:$M$18</c:f>
              <c:strCache>
                <c:ptCount val="11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</c:strCache>
            </c:strRef>
          </c:cat>
          <c:val>
            <c:numRef>
              <c:f>'1. Vuelos-Horas-Hectareas'!$S$8:$S$18</c:f>
              <c:numCache>
                <c:formatCode>_-* #,##0.0_-;\-* #,##0.0_-;_-* "-"??_-;_-@_-</c:formatCode>
                <c:ptCount val="11"/>
                <c:pt idx="0">
                  <c:v>41.453999999999986</c:v>
                </c:pt>
                <c:pt idx="1">
                  <c:v>43.615794669299113</c:v>
                </c:pt>
                <c:pt idx="2">
                  <c:v>46.052586535840831</c:v>
                </c:pt>
                <c:pt idx="3">
                  <c:v>38.435738874244088</c:v>
                </c:pt>
                <c:pt idx="4">
                  <c:v>26.125060260324602</c:v>
                </c:pt>
                <c:pt idx="5">
                  <c:v>25.754373082138017</c:v>
                </c:pt>
                <c:pt idx="6">
                  <c:v>31.302992615946231</c:v>
                </c:pt>
                <c:pt idx="7">
                  <c:v>33.583204419889505</c:v>
                </c:pt>
                <c:pt idx="8">
                  <c:v>39.182860978520289</c:v>
                </c:pt>
                <c:pt idx="9">
                  <c:v>38.592717316906224</c:v>
                </c:pt>
                <c:pt idx="10">
                  <c:v>36.032886805090421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6E-4E14-BD42-0E37FA5D8B6F}"/>
            </c:ext>
          </c:extLst>
        </c:ser>
        <c:ser>
          <c:idx val="2"/>
          <c:order val="1"/>
          <c:tx>
            <c:strRef>
              <c:f>'1. Vuelos-Horas-Hectareas'!$R$7</c:f>
              <c:strCache>
                <c:ptCount val="1"/>
                <c:pt idx="0">
                  <c:v>Hectáreas Fumigadas / Horas Voladas</c:v>
                </c:pt>
              </c:strCache>
            </c:strRef>
          </c:tx>
          <c:spPr>
            <a:ln w="3492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2"/>
              <c:layout>
                <c:manualLayout>
                  <c:x val="-2.2136323783200792E-2"/>
                  <c:y val="-1.0526315789473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D5-47E4-8E23-B3BD67BDFCB6}"/>
                </c:ext>
              </c:extLst>
            </c:dLbl>
            <c:dLbl>
              <c:idx val="3"/>
              <c:layout>
                <c:manualLayout>
                  <c:x val="-2.2078900251916032E-2"/>
                  <c:y val="-6.666666666666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E-4E14-BD42-0E37FA5D8B6F}"/>
                </c:ext>
              </c:extLst>
            </c:dLbl>
            <c:dLbl>
              <c:idx val="5"/>
              <c:layout>
                <c:manualLayout>
                  <c:x val="-2.2078900251916032E-2"/>
                  <c:y val="-2.80701754385965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6E-4E14-BD42-0E37FA5D8B6F}"/>
                </c:ext>
              </c:extLst>
            </c:dLbl>
            <c:dLbl>
              <c:idx val="6"/>
              <c:layout>
                <c:manualLayout>
                  <c:x val="-2.2078900251916174E-2"/>
                  <c:y val="-5.2631578947368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6E-4E14-BD42-0E37FA5D8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Vuelos-Horas-Hectareas'!$M$8:$M$15</c:f>
              <c:strCache>
                <c:ptCount val="8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</c:strCache>
            </c:strRef>
          </c:cat>
          <c:val>
            <c:numRef>
              <c:f>'1. Vuelos-Horas-Hectareas'!$R$8:$R$18</c:f>
              <c:numCache>
                <c:formatCode>_-* #,##0.0_-;\-* #,##0.0_-;_-* "-"??_-;_-@_-</c:formatCode>
                <c:ptCount val="11"/>
                <c:pt idx="0">
                  <c:v>48.361447657235679</c:v>
                </c:pt>
                <c:pt idx="1">
                  <c:v>54.632212167612252</c:v>
                </c:pt>
                <c:pt idx="2">
                  <c:v>49.094771933409831</c:v>
                </c:pt>
                <c:pt idx="3">
                  <c:v>57.951882128633095</c:v>
                </c:pt>
                <c:pt idx="4">
                  <c:v>62.141258745624533</c:v>
                </c:pt>
                <c:pt idx="5">
                  <c:v>51.800149885743707</c:v>
                </c:pt>
                <c:pt idx="6">
                  <c:v>51.416811654559993</c:v>
                </c:pt>
                <c:pt idx="7">
                  <c:v>72.149080118694329</c:v>
                </c:pt>
                <c:pt idx="8">
                  <c:v>78.779104654420451</c:v>
                </c:pt>
                <c:pt idx="9">
                  <c:v>74.955784776350043</c:v>
                </c:pt>
                <c:pt idx="10">
                  <c:v>67.649143909264055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6E-4E14-BD42-0E37FA5D8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453167"/>
        <c:axId val="239473135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  <c:min val="15"/>
        </c:scaling>
        <c:delete val="0"/>
        <c:axPos val="l"/>
        <c:numFmt formatCode="_-* #,##0.0_-;\-* #,##0.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239473135"/>
        <c:scaling>
          <c:orientation val="minMax"/>
        </c:scaling>
        <c:delete val="0"/>
        <c:axPos val="r"/>
        <c:numFmt formatCode="_-* #,##0.0_-;\-* #,##0.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39453167"/>
        <c:crosses val="max"/>
        <c:crossBetween val="between"/>
      </c:valAx>
      <c:catAx>
        <c:axId val="23945316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9473135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35879735342927"/>
          <c:y val="0.91355933139936452"/>
          <c:w val="0.70219240361510982"/>
          <c:h val="6.7704102776626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984715998897929"/>
          <c:y val="3.1737812874620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85-4330-9E5A-B5571B24D5F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85-4330-9E5A-B5571B24D5F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85-4330-9E5A-B5571B24D5F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85-4330-9E5A-B5571B24D5F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85-4330-9E5A-B5571B24D5F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85-4330-9E5A-B5571B24D5F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85-4330-9E5A-B5571B24D5F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85-4330-9E5A-B5571B24D5F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85-4330-9E5A-B5571B24D5F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85-4330-9E5A-B5571B24D5F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85-4330-9E5A-B5571B24D5F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85-4330-9E5A-B5571B24D5FC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85-4330-9E5A-B5571B24D5F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D85-4330-9E5A-B5571B24D5FC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D85-4330-9E5A-B5571B24D5FC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102-4ED4-BAF9-9373EFF4571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5-4330-9E5A-B5571B24D5FC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5-4330-9E5A-B5571B24D5FC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5-4330-9E5A-B5571B24D5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5-4330-9E5A-B5571B24D5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5-4330-9E5A-B5571B24D5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5-4330-9E5A-B5571B24D5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85-4330-9E5A-B5571B24D5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85-4330-9E5A-B5571B24D5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85-4330-9E5A-B5571B24D5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85-4330-9E5A-B5571B24D5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85-4330-9E5A-B5571B24D5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85-4330-9E5A-B5571B24D5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85-4330-9E5A-B5571B24D5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85-4330-9E5A-B5571B24D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Cultivo'!$O$15:$O$30</c:f>
              <c:strCache>
                <c:ptCount val="16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MAÍZ</c:v>
                </c:pt>
                <c:pt idx="4">
                  <c:v>PLÁTANO</c:v>
                </c:pt>
                <c:pt idx="5">
                  <c:v>PALMA</c:v>
                </c:pt>
                <c:pt idx="6">
                  <c:v>YUCA</c:v>
                </c:pt>
                <c:pt idx="7">
                  <c:v>SOYA</c:v>
                </c:pt>
                <c:pt idx="8">
                  <c:v>ALGODÓN</c:v>
                </c:pt>
                <c:pt idx="9">
                  <c:v>OTRAS</c:v>
                </c:pt>
                <c:pt idx="10">
                  <c:v>FRIJOL</c:v>
                </c:pt>
                <c:pt idx="11">
                  <c:v>MANGO</c:v>
                </c:pt>
                <c:pt idx="12">
                  <c:v>GUAYABA</c:v>
                </c:pt>
                <c:pt idx="13">
                  <c:v>AGUACATE</c:v>
                </c:pt>
                <c:pt idx="14">
                  <c:v>CAUCHO</c:v>
                </c:pt>
                <c:pt idx="15">
                  <c:v>SORGO</c:v>
                </c:pt>
              </c:strCache>
            </c:strRef>
          </c:cat>
          <c:val>
            <c:numRef>
              <c:f>'2. Tipo de Cultivo'!$AA$15:$AA$30</c:f>
              <c:numCache>
                <c:formatCode>_-* #,##0_-;\-* #,##0_-;_-* "-"??_-;_-@_-</c:formatCode>
                <c:ptCount val="16"/>
                <c:pt idx="0">
                  <c:v>2041847.7</c:v>
                </c:pt>
                <c:pt idx="1">
                  <c:v>791019.07000000007</c:v>
                </c:pt>
                <c:pt idx="2">
                  <c:v>97831.25</c:v>
                </c:pt>
                <c:pt idx="3">
                  <c:v>32718</c:v>
                </c:pt>
                <c:pt idx="4">
                  <c:v>20154</c:v>
                </c:pt>
                <c:pt idx="5">
                  <c:v>19354.68</c:v>
                </c:pt>
                <c:pt idx="6">
                  <c:v>3847</c:v>
                </c:pt>
                <c:pt idx="7">
                  <c:v>3516.67</c:v>
                </c:pt>
                <c:pt idx="8">
                  <c:v>2950</c:v>
                </c:pt>
                <c:pt idx="9">
                  <c:v>674</c:v>
                </c:pt>
                <c:pt idx="10">
                  <c:v>362.5</c:v>
                </c:pt>
                <c:pt idx="11">
                  <c:v>112.5</c:v>
                </c:pt>
                <c:pt idx="12">
                  <c:v>40</c:v>
                </c:pt>
                <c:pt idx="13">
                  <c:v>27</c:v>
                </c:pt>
                <c:pt idx="14">
                  <c:v>15</c:v>
                </c:pt>
                <c:pt idx="15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D85-4330-9E5A-B5571B24D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5AA-4B5C-8DCE-11DEAB916BF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5AA-4B5C-8DCE-11DEAB916BF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5AA-4B5C-8DCE-11DEAB916BF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5AA-4B5C-8DCE-11DEAB916BF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5AA-4B5C-8DCE-11DEAB916BF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5AA-4B5C-8DCE-11DEAB916BFF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5AA-4B5C-8DCE-11DEAB916BFF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5AA-4B5C-8DCE-11DEAB916BFF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5AA-4B5C-8DCE-11DEAB916BFF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5AA-4B5C-8DCE-11DEAB916BFF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5AA-4B5C-8DCE-11DEAB916BFF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5AA-4B5C-8DCE-11DEAB916BFF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5AA-4B5C-8DCE-11DEAB916BFF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5AA-4B5C-8DCE-11DEAB916BFF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5AA-4B5C-8DCE-11DEAB916BFF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9E58-4439-86FC-2ECE6FD992A3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A-4B5C-8DCE-11DEAB916BFF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A-4B5C-8DCE-11DEAB916BFF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A-4B5C-8DCE-11DEAB916B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AA-4B5C-8DCE-11DEAB916B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A-4B5C-8DCE-11DEAB916B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A-4B5C-8DCE-11DEAB916B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AA-4B5C-8DCE-11DEAB916B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A-4B5C-8DCE-11DEAB916BF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A-4B5C-8DCE-11DEAB916BF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A-4B5C-8DCE-11DEAB916BF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A-4B5C-8DCE-11DEAB916B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A-4B5C-8DCE-11DEAB916BF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AA-4B5C-8DCE-11DEAB916BF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AA-4B5C-8DCE-11DEAB916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Cultivo'!$O$41:$O$56</c:f>
              <c:strCache>
                <c:ptCount val="16"/>
                <c:pt idx="0">
                  <c:v>ARROZ</c:v>
                </c:pt>
                <c:pt idx="1">
                  <c:v>BANANO</c:v>
                </c:pt>
                <c:pt idx="2">
                  <c:v>CAÑA DE AZUCAR</c:v>
                </c:pt>
                <c:pt idx="3">
                  <c:v>MAÍZ</c:v>
                </c:pt>
                <c:pt idx="4">
                  <c:v>PLÁTANO</c:v>
                </c:pt>
                <c:pt idx="5">
                  <c:v>ALGODÓN</c:v>
                </c:pt>
                <c:pt idx="6">
                  <c:v>PALMA</c:v>
                </c:pt>
                <c:pt idx="7">
                  <c:v>YUCA</c:v>
                </c:pt>
                <c:pt idx="8">
                  <c:v>SOYA</c:v>
                </c:pt>
                <c:pt idx="9">
                  <c:v>MANGO</c:v>
                </c:pt>
                <c:pt idx="10">
                  <c:v>FRIJOL</c:v>
                </c:pt>
                <c:pt idx="11">
                  <c:v>OTRAS</c:v>
                </c:pt>
                <c:pt idx="12">
                  <c:v>CAUCHO</c:v>
                </c:pt>
                <c:pt idx="13">
                  <c:v>AGUACATE</c:v>
                </c:pt>
                <c:pt idx="14">
                  <c:v>SORGO</c:v>
                </c:pt>
                <c:pt idx="15">
                  <c:v>GUAYABA</c:v>
                </c:pt>
              </c:strCache>
            </c:strRef>
          </c:cat>
          <c:val>
            <c:numRef>
              <c:f>'2. Tipo de Cultivo'!$AA$41:$AA$56</c:f>
              <c:numCache>
                <c:formatCode>_-* #,##0_-;\-* #,##0_-;_-* "-"??_-;_-@_-</c:formatCode>
                <c:ptCount val="16"/>
                <c:pt idx="0">
                  <c:v>22770.256666666672</c:v>
                </c:pt>
                <c:pt idx="1">
                  <c:v>19599.183333333334</c:v>
                </c:pt>
                <c:pt idx="2">
                  <c:v>3658.4774999999995</c:v>
                </c:pt>
                <c:pt idx="3">
                  <c:v>1474.8209999999999</c:v>
                </c:pt>
                <c:pt idx="4">
                  <c:v>968.9853333333333</c:v>
                </c:pt>
                <c:pt idx="5">
                  <c:v>596.04999999999995</c:v>
                </c:pt>
                <c:pt idx="6">
                  <c:v>530.03683333333333</c:v>
                </c:pt>
                <c:pt idx="7">
                  <c:v>484.13816666666668</c:v>
                </c:pt>
                <c:pt idx="8">
                  <c:v>260.89</c:v>
                </c:pt>
                <c:pt idx="9">
                  <c:v>70</c:v>
                </c:pt>
                <c:pt idx="10">
                  <c:v>62</c:v>
                </c:pt>
                <c:pt idx="11">
                  <c:v>43.207166666666666</c:v>
                </c:pt>
                <c:pt idx="12">
                  <c:v>35</c:v>
                </c:pt>
                <c:pt idx="13">
                  <c:v>34.300000000000004</c:v>
                </c:pt>
                <c:pt idx="14">
                  <c:v>30</c:v>
                </c:pt>
                <c:pt idx="15">
                  <c:v>17.066666666666666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5AA-4B5C-8DCE-11DEAB91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86-4DD6-900E-E24ABDABCFA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86-4DD6-900E-E24ABDABCFA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86-4DD6-900E-E24ABDABCFA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86-4DD6-900E-E24ABDABCFA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86-4DD6-900E-E24ABDABCFA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86-4DD6-900E-E24ABDABCFA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86-4DD6-900E-E24ABDABCFA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86-4DD6-900E-E24ABDABCFA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86-4DD6-900E-E24ABDABCFA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86-4DD6-900E-E24ABDABCFA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86-4DD6-900E-E24ABDABCFA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86-4DD6-900E-E24ABDABCFA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86-4DD6-900E-E24ABDABCFA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86-4DD6-900E-E24ABDABCFA9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86-4DD6-900E-E24ABDABCFA9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E2E-42FC-AA6E-31E892134931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6-4DD6-900E-E24ABDABCFA9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6-4DD6-900E-E24ABDABCFA9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6-4DD6-900E-E24ABDABCFA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86-4DD6-900E-E24ABDABCF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86-4DD6-900E-E24ABDABCF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6-4DD6-900E-E24ABDABCF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6-4DD6-900E-E24ABDABCF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6-4DD6-900E-E24ABDABCF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6-4DD6-900E-E24ABDABCF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6-4DD6-900E-E24ABDABCFA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6-4DD6-900E-E24ABDABCF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6-4DD6-900E-E24ABDABCFA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6-4DD6-900E-E24ABDABCFA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6-4DD6-900E-E24ABDABC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Cultivo'!$O$62:$O$77</c:f>
              <c:strCache>
                <c:ptCount val="16"/>
                <c:pt idx="0">
                  <c:v>ARROZ</c:v>
                </c:pt>
                <c:pt idx="1">
                  <c:v>BANANO</c:v>
                </c:pt>
                <c:pt idx="2">
                  <c:v>CAÑA DE AZUCAR</c:v>
                </c:pt>
                <c:pt idx="3">
                  <c:v>MAÍZ</c:v>
                </c:pt>
                <c:pt idx="4">
                  <c:v>PALMA</c:v>
                </c:pt>
                <c:pt idx="5">
                  <c:v>PLÁTANO</c:v>
                </c:pt>
                <c:pt idx="6">
                  <c:v>ALGODÓN</c:v>
                </c:pt>
                <c:pt idx="7">
                  <c:v>YUCA</c:v>
                </c:pt>
                <c:pt idx="8">
                  <c:v>SOYA</c:v>
                </c:pt>
                <c:pt idx="9">
                  <c:v>FRIJOL</c:v>
                </c:pt>
                <c:pt idx="10">
                  <c:v>OTRAS</c:v>
                </c:pt>
                <c:pt idx="11">
                  <c:v>MANGO</c:v>
                </c:pt>
                <c:pt idx="12">
                  <c:v>AGUACATE</c:v>
                </c:pt>
                <c:pt idx="13">
                  <c:v>GUAYABA</c:v>
                </c:pt>
                <c:pt idx="14">
                  <c:v>SORGO</c:v>
                </c:pt>
                <c:pt idx="15">
                  <c:v>CAUCHO</c:v>
                </c:pt>
              </c:strCache>
            </c:strRef>
          </c:cat>
          <c:val>
            <c:numRef>
              <c:f>'2. Tipo de Cultivo'!$AA$62:$AA$77</c:f>
              <c:numCache>
                <c:formatCode>_-* #,##0_-;\-* #,##0_-;_-* "-"??_-;_-@_-</c:formatCode>
                <c:ptCount val="16"/>
                <c:pt idx="0">
                  <c:v>39666</c:v>
                </c:pt>
                <c:pt idx="1">
                  <c:v>37839</c:v>
                </c:pt>
                <c:pt idx="2">
                  <c:v>5376</c:v>
                </c:pt>
                <c:pt idx="3">
                  <c:v>2490</c:v>
                </c:pt>
                <c:pt idx="4">
                  <c:v>1253</c:v>
                </c:pt>
                <c:pt idx="5">
                  <c:v>1144</c:v>
                </c:pt>
                <c:pt idx="6">
                  <c:v>471</c:v>
                </c:pt>
                <c:pt idx="7">
                  <c:v>326</c:v>
                </c:pt>
                <c:pt idx="8">
                  <c:v>257</c:v>
                </c:pt>
                <c:pt idx="9">
                  <c:v>58</c:v>
                </c:pt>
                <c:pt idx="10">
                  <c:v>37</c:v>
                </c:pt>
                <c:pt idx="11">
                  <c:v>18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86-4DD6-900E-E24ABDABC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5055014227263677"/>
          <c:w val="0.14189962442539988"/>
          <c:h val="0.78953156011741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546-48BE-B4B9-A2E049E4F3F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546-48BE-B4B9-A2E049E4F3F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546-48BE-B4B9-A2E049E4F3F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546-48BE-B4B9-A2E049E4F3F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546-48BE-B4B9-A2E049E4F3F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546-48BE-B4B9-A2E049E4F3F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546-48BE-B4B9-A2E049E4F3F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546-48BE-B4B9-A2E049E4F3F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546-48BE-B4B9-A2E049E4F3F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546-48BE-B4B9-A2E049E4F3F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546-48BE-B4B9-A2E049E4F3F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546-48BE-B4B9-A2E049E4F3F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546-48BE-B4B9-A2E049E4F3F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546-48BE-B4B9-A2E049E4F3F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546-48BE-B4B9-A2E049E4F3F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2-5546-48BE-B4B9-A2E049E4F3F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546-48BE-B4B9-A2E049E4F3F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0-5546-48BE-B4B9-A2E049E4F3F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546-48BE-B4B9-A2E049E4F3F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80CA-4182-8020-300C669EB8DC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6-48BE-B4B9-A2E049E4F3F5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6-48BE-B4B9-A2E049E4F3F5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6-48BE-B4B9-A2E049E4F3F5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6-48BE-B4B9-A2E049E4F3F5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6-48BE-B4B9-A2E049E4F3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6-48BE-B4B9-A2E049E4F3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6-48BE-B4B9-A2E049E4F3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6-48BE-B4B9-A2E049E4F3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6-48BE-B4B9-A2E049E4F3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6-48BE-B4B9-A2E049E4F3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6-48BE-B4B9-A2E049E4F3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6-48BE-B4B9-A2E049E4F3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46-48BE-B4B9-A2E049E4F3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46-48BE-B4B9-A2E049E4F3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46-48BE-B4B9-A2E049E4F3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46-48BE-B4B9-A2E049E4F3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46-48BE-B4B9-A2E049E4F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Pista'!$O$10:$O$27</c:f>
              <c:strCache>
                <c:ptCount val="18"/>
                <c:pt idx="0">
                  <c:v> Antioquia </c:v>
                </c:pt>
                <c:pt idx="1">
                  <c:v> Casanare </c:v>
                </c:pt>
                <c:pt idx="2">
                  <c:v> Magdalena </c:v>
                </c:pt>
                <c:pt idx="3">
                  <c:v> Meta </c:v>
                </c:pt>
                <c:pt idx="4">
                  <c:v> Valle del Cauca </c:v>
                </c:pt>
                <c:pt idx="5">
                  <c:v> Tolima </c:v>
                </c:pt>
                <c:pt idx="6">
                  <c:v> La Guajira </c:v>
                </c:pt>
                <c:pt idx="7">
                  <c:v> Atlántico </c:v>
                </c:pt>
                <c:pt idx="8">
                  <c:v> Vichada </c:v>
                </c:pt>
                <c:pt idx="9">
                  <c:v> Cesar </c:v>
                </c:pt>
                <c:pt idx="10">
                  <c:v> Arauca </c:v>
                </c:pt>
                <c:pt idx="11">
                  <c:v> Santander </c:v>
                </c:pt>
                <c:pt idx="12">
                  <c:v> Huila </c:v>
                </c:pt>
                <c:pt idx="13">
                  <c:v> Caldas </c:v>
                </c:pt>
                <c:pt idx="14">
                  <c:v> Risaralda </c:v>
                </c:pt>
                <c:pt idx="15">
                  <c:v> Cauca </c:v>
                </c:pt>
                <c:pt idx="16">
                  <c:v> Boyacá </c:v>
                </c:pt>
                <c:pt idx="17">
                  <c:v> Quindío </c:v>
                </c:pt>
              </c:strCache>
            </c:strRef>
          </c:cat>
          <c:val>
            <c:numRef>
              <c:f>'3. Municipio - Pista'!$AA$10:$AA$27</c:f>
              <c:numCache>
                <c:formatCode>_-* #,##0_-;\-* #,##0_-;_-* "-"??_-;_-@_-</c:formatCode>
                <c:ptCount val="18"/>
                <c:pt idx="0">
                  <c:v>1558226.6400000001</c:v>
                </c:pt>
                <c:pt idx="1">
                  <c:v>522079.53</c:v>
                </c:pt>
                <c:pt idx="2">
                  <c:v>440337.76</c:v>
                </c:pt>
                <c:pt idx="3">
                  <c:v>239831</c:v>
                </c:pt>
                <c:pt idx="4">
                  <c:v>80040.5</c:v>
                </c:pt>
                <c:pt idx="5">
                  <c:v>68398.040000000008</c:v>
                </c:pt>
                <c:pt idx="6">
                  <c:v>27184.7</c:v>
                </c:pt>
                <c:pt idx="7">
                  <c:v>19693.849999999999</c:v>
                </c:pt>
                <c:pt idx="8">
                  <c:v>19287</c:v>
                </c:pt>
                <c:pt idx="9">
                  <c:v>17986</c:v>
                </c:pt>
                <c:pt idx="10">
                  <c:v>5395</c:v>
                </c:pt>
                <c:pt idx="11">
                  <c:v>5307.68</c:v>
                </c:pt>
                <c:pt idx="12">
                  <c:v>4789</c:v>
                </c:pt>
                <c:pt idx="13">
                  <c:v>1910.19</c:v>
                </c:pt>
                <c:pt idx="14">
                  <c:v>1282.74</c:v>
                </c:pt>
                <c:pt idx="15">
                  <c:v>1149.2</c:v>
                </c:pt>
                <c:pt idx="16">
                  <c:v>958.04000000000008</c:v>
                </c:pt>
                <c:pt idx="17">
                  <c:v>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546-48BE-B4B9-A2E049E4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533-4BC0-A964-C483626BF7D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533-4BC0-A964-C483626BF7D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533-4BC0-A964-C483626BF7D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533-4BC0-A964-C483626BF7D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533-4BC0-A964-C483626BF7D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533-4BC0-A964-C483626BF7D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533-4BC0-A964-C483626BF7D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533-4BC0-A964-C483626BF7D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533-4BC0-A964-C483626BF7D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533-4BC0-A964-C483626BF7D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533-4BC0-A964-C483626BF7D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533-4BC0-A964-C483626BF7D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533-4BC0-A964-C483626BF7D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533-4BC0-A964-C483626BF7D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533-4BC0-A964-C483626BF7D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533-4BC0-A964-C483626BF7D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533-4BC0-A964-C483626BF7D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533-4BC0-A964-C483626BF7D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533-4BC0-A964-C483626BF7D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3-4BC0-A964-C483626BF7D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3-4BC0-A964-C483626BF7D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3-4BC0-A964-C483626BF7D7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3-4BC0-A964-C483626BF7D7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33-4BC0-A964-C483626BF7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33-4BC0-A964-C483626BF7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33-4BC0-A964-C483626BF7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33-4BC0-A964-C483626BF7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33-4BC0-A964-C483626BF7D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33-4BC0-A964-C483626BF7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33-4BC0-A964-C483626BF7D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33-4BC0-A964-C483626BF7D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33-4BC0-A964-C483626BF7D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33-4BC0-A964-C483626BF7D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33-4BC0-A964-C483626BF7D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33-4BC0-A964-C483626BF7D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33-4BC0-A964-C483626BF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Pista'!$O$110:$O$127</c:f>
              <c:strCache>
                <c:ptCount val="18"/>
                <c:pt idx="0">
                  <c:v> Casanare </c:v>
                </c:pt>
                <c:pt idx="1">
                  <c:v> Antioquia </c:v>
                </c:pt>
                <c:pt idx="2">
                  <c:v> Magdalena </c:v>
                </c:pt>
                <c:pt idx="3">
                  <c:v> Meta </c:v>
                </c:pt>
                <c:pt idx="4">
                  <c:v> Tolima </c:v>
                </c:pt>
                <c:pt idx="5">
                  <c:v> Valle del Cauca </c:v>
                </c:pt>
                <c:pt idx="6">
                  <c:v> Vichada </c:v>
                </c:pt>
                <c:pt idx="7">
                  <c:v> La Guajira </c:v>
                </c:pt>
                <c:pt idx="8">
                  <c:v> Cesar </c:v>
                </c:pt>
                <c:pt idx="9">
                  <c:v> Atlántico </c:v>
                </c:pt>
                <c:pt idx="10">
                  <c:v> Huila </c:v>
                </c:pt>
                <c:pt idx="11">
                  <c:v> Santander </c:v>
                </c:pt>
                <c:pt idx="12">
                  <c:v> Caldas </c:v>
                </c:pt>
                <c:pt idx="13">
                  <c:v> Risaralda </c:v>
                </c:pt>
                <c:pt idx="14">
                  <c:v> Boyacá </c:v>
                </c:pt>
                <c:pt idx="15">
                  <c:v> Cauca </c:v>
                </c:pt>
                <c:pt idx="16">
                  <c:v> Quindío </c:v>
                </c:pt>
                <c:pt idx="17">
                  <c:v> Arauca </c:v>
                </c:pt>
              </c:strCache>
            </c:strRef>
          </c:cat>
          <c:val>
            <c:numRef>
              <c:f>'3. Municipio - Pista'!$AA$110:$AA$127</c:f>
              <c:numCache>
                <c:formatCode>_-* #,##0_-;\-* #,##0_-;_-* "-"??_-;_-@_-</c:formatCode>
                <c:ptCount val="18"/>
                <c:pt idx="0">
                  <c:v>25430</c:v>
                </c:pt>
                <c:pt idx="1">
                  <c:v>25368</c:v>
                </c:pt>
                <c:pt idx="2">
                  <c:v>10869</c:v>
                </c:pt>
                <c:pt idx="3">
                  <c:v>9448</c:v>
                </c:pt>
                <c:pt idx="4">
                  <c:v>7626</c:v>
                </c:pt>
                <c:pt idx="5">
                  <c:v>4803</c:v>
                </c:pt>
                <c:pt idx="6">
                  <c:v>1178</c:v>
                </c:pt>
                <c:pt idx="7">
                  <c:v>1107</c:v>
                </c:pt>
                <c:pt idx="8">
                  <c:v>921</c:v>
                </c:pt>
                <c:pt idx="9">
                  <c:v>827</c:v>
                </c:pt>
                <c:pt idx="10">
                  <c:v>766</c:v>
                </c:pt>
                <c:pt idx="11">
                  <c:v>305</c:v>
                </c:pt>
                <c:pt idx="12">
                  <c:v>67</c:v>
                </c:pt>
                <c:pt idx="13">
                  <c:v>58</c:v>
                </c:pt>
                <c:pt idx="14">
                  <c:v>54</c:v>
                </c:pt>
                <c:pt idx="15">
                  <c:v>45</c:v>
                </c:pt>
                <c:pt idx="16">
                  <c:v>41</c:v>
                </c:pt>
                <c:pt idx="1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533-4BC0-A964-C483626BF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567-4EDE-B171-D414369742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567-4EDE-B171-D414369742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567-4EDE-B171-D414369742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567-4EDE-B171-D414369742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567-4EDE-B171-D414369742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567-4EDE-B171-D414369742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4567-4EDE-B171-D414369742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4567-4EDE-B171-D414369742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4567-4EDE-B171-D414369742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4567-4EDE-B171-D414369742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67-4EDE-B171-D414369742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4567-4EDE-B171-D414369742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4567-4EDE-B171-D414369742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4567-4EDE-B171-D414369742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4567-4EDE-B171-D414369742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4567-4EDE-B171-D414369742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4567-4EDE-B171-D414369742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4567-4EDE-B171-D414369742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4567-4EDE-B171-D414369742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AAB-4819-B6ED-2F678745B09D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67-4EDE-B171-D41436974291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67-4EDE-B171-D41436974291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67-4EDE-B171-D41436974291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67-4EDE-B171-D41436974291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67-4EDE-B171-D414369742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67-4EDE-B171-D414369742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67-4EDE-B171-D4143697429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67-4EDE-B171-D414369742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67-4EDE-B171-D4143697429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67-4EDE-B171-D4143697429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67-4EDE-B171-D4143697429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67-4EDE-B171-D4143697429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67-4EDE-B171-D4143697429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567-4EDE-B171-D4143697429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567-4EDE-B171-D41436974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Pista'!$O$461:$O$478</c:f>
              <c:strCache>
                <c:ptCount val="18"/>
                <c:pt idx="0">
                  <c:v> Antioquia </c:v>
                </c:pt>
                <c:pt idx="1">
                  <c:v> Casanare </c:v>
                </c:pt>
                <c:pt idx="2">
                  <c:v> Tolima </c:v>
                </c:pt>
                <c:pt idx="3">
                  <c:v> Magdalena </c:v>
                </c:pt>
                <c:pt idx="4">
                  <c:v> Meta </c:v>
                </c:pt>
                <c:pt idx="5">
                  <c:v> Valle del Cauca </c:v>
                </c:pt>
                <c:pt idx="6">
                  <c:v> Huila </c:v>
                </c:pt>
                <c:pt idx="7">
                  <c:v> Cesar </c:v>
                </c:pt>
                <c:pt idx="8">
                  <c:v> Atlántico </c:v>
                </c:pt>
                <c:pt idx="9">
                  <c:v> La Guajira </c:v>
                </c:pt>
                <c:pt idx="10">
                  <c:v> Vichada </c:v>
                </c:pt>
                <c:pt idx="11">
                  <c:v> Santander </c:v>
                </c:pt>
                <c:pt idx="12">
                  <c:v> Arauca </c:v>
                </c:pt>
                <c:pt idx="13">
                  <c:v> Caldas </c:v>
                </c:pt>
                <c:pt idx="14">
                  <c:v> Risaralda </c:v>
                </c:pt>
                <c:pt idx="15">
                  <c:v> Quindío </c:v>
                </c:pt>
                <c:pt idx="16">
                  <c:v> Cauca </c:v>
                </c:pt>
                <c:pt idx="17">
                  <c:v> Boyacá </c:v>
                </c:pt>
              </c:strCache>
            </c:strRef>
          </c:cat>
          <c:val>
            <c:numRef>
              <c:f>'3. Municipio - Pista'!$AA$461:$AA$478</c:f>
              <c:numCache>
                <c:formatCode>_-* #,##0_-;\-* #,##0_-;_-* "-"??_-;_-@_-</c:formatCode>
                <c:ptCount val="18"/>
                <c:pt idx="0">
                  <c:v>11747.415666666668</c:v>
                </c:pt>
                <c:pt idx="1">
                  <c:v>9787.6971666666668</c:v>
                </c:pt>
                <c:pt idx="2">
                  <c:v>7893.8976666666676</c:v>
                </c:pt>
                <c:pt idx="3">
                  <c:v>7138.6493333333328</c:v>
                </c:pt>
                <c:pt idx="4">
                  <c:v>6723.2923333333329</c:v>
                </c:pt>
                <c:pt idx="5">
                  <c:v>3125.207166666667</c:v>
                </c:pt>
                <c:pt idx="6">
                  <c:v>1363</c:v>
                </c:pt>
                <c:pt idx="7">
                  <c:v>758.06666666666672</c:v>
                </c:pt>
                <c:pt idx="8">
                  <c:v>667.04433333333327</c:v>
                </c:pt>
                <c:pt idx="9">
                  <c:v>604.67966666666666</c:v>
                </c:pt>
                <c:pt idx="10">
                  <c:v>398.83333333333337</c:v>
                </c:pt>
                <c:pt idx="11">
                  <c:v>124.02266666666668</c:v>
                </c:pt>
                <c:pt idx="12">
                  <c:v>101.75666666666666</c:v>
                </c:pt>
                <c:pt idx="13">
                  <c:v>58.266666666666666</c:v>
                </c:pt>
                <c:pt idx="14">
                  <c:v>47.400000000000006</c:v>
                </c:pt>
                <c:pt idx="15">
                  <c:v>34.033333333333331</c:v>
                </c:pt>
                <c:pt idx="16">
                  <c:v>30.666666666666671</c:v>
                </c:pt>
                <c:pt idx="17">
                  <c:v>30.483333333333331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567-4EDE-B171-D41436974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por Municipio</a:t>
            </a:r>
          </a:p>
        </c:rich>
      </c:tx>
      <c:layout>
        <c:manualLayout>
          <c:xMode val="edge"/>
          <c:yMode val="edge"/>
          <c:x val="0.35456170879192589"/>
          <c:y val="4.79369963388858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CEEA-460B-9963-6F7500086CF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CEEA-460B-9963-6F7500086CF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CEEA-460B-9963-6F7500086CF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CEEA-460B-9963-6F7500086CF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CEEA-460B-9963-6F7500086CF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CEEA-460B-9963-6F7500086CF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CEEA-460B-9963-6F7500086CF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CEEA-460B-9963-6F7500086CF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CEEA-460B-9963-6F7500086CF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CEEA-460B-9963-6F7500086CF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CEEA-460B-9963-6F7500086CF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CEEA-460B-9963-6F7500086CF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CEEA-460B-9963-6F7500086CF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CEEA-460B-9963-6F7500086CF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CEEA-460B-9963-6F7500086CF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CEEA-460B-9963-6F7500086CFE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CEEA-460B-9963-6F7500086CFE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CEEA-460B-9963-6F7500086CFE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CEEA-460B-9963-6F7500086CFE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CEEA-460B-9963-6F7500086CF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EA-460B-9963-6F7500086CFE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EA-460B-9963-6F7500086CFE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EA-460B-9963-6F7500086CFE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EA-460B-9963-6F7500086CFE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EA-460B-9963-6F7500086C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Pista'!$O$35:$O$47</c:f>
              <c:strCache>
                <c:ptCount val="13"/>
                <c:pt idx="0">
                  <c:v> APARTADÓ </c:v>
                </c:pt>
                <c:pt idx="1">
                  <c:v> CAREPA </c:v>
                </c:pt>
                <c:pt idx="2">
                  <c:v> ZONA BANANERA </c:v>
                </c:pt>
                <c:pt idx="3">
                  <c:v> TURBO </c:v>
                </c:pt>
                <c:pt idx="4">
                  <c:v> CIÉNAGA </c:v>
                </c:pt>
                <c:pt idx="5">
                  <c:v> PUERTO LÓPEZ </c:v>
                </c:pt>
                <c:pt idx="6">
                  <c:v> MANÍ </c:v>
                </c:pt>
                <c:pt idx="7">
                  <c:v> NUNCHÍA </c:v>
                </c:pt>
                <c:pt idx="8">
                  <c:v> TRINIDAD </c:v>
                </c:pt>
                <c:pt idx="9">
                  <c:v> VILLANUEVA </c:v>
                </c:pt>
                <c:pt idx="10">
                  <c:v> YOPAL </c:v>
                </c:pt>
                <c:pt idx="11">
                  <c:v> VILLAVICENCIO </c:v>
                </c:pt>
                <c:pt idx="12">
                  <c:v> FUENTE DE ORO </c:v>
                </c:pt>
              </c:strCache>
            </c:strRef>
          </c:cat>
          <c:val>
            <c:numRef>
              <c:f>'3. Municipio - Pista'!$AA$35:$AA$47</c:f>
              <c:numCache>
                <c:formatCode>_-* #,##0_-;\-* #,##0_-;_-* "-"??_-;_-@_-</c:formatCode>
                <c:ptCount val="13"/>
                <c:pt idx="0">
                  <c:v>1017316.6</c:v>
                </c:pt>
                <c:pt idx="1">
                  <c:v>338561.54000000004</c:v>
                </c:pt>
                <c:pt idx="2">
                  <c:v>228502.08</c:v>
                </c:pt>
                <c:pt idx="3">
                  <c:v>209069.1</c:v>
                </c:pt>
                <c:pt idx="4">
                  <c:v>202247.08000000002</c:v>
                </c:pt>
                <c:pt idx="5">
                  <c:v>123010</c:v>
                </c:pt>
                <c:pt idx="6">
                  <c:v>103769</c:v>
                </c:pt>
                <c:pt idx="7">
                  <c:v>100151</c:v>
                </c:pt>
                <c:pt idx="8">
                  <c:v>99990.5</c:v>
                </c:pt>
                <c:pt idx="9">
                  <c:v>97907</c:v>
                </c:pt>
                <c:pt idx="10">
                  <c:v>77491</c:v>
                </c:pt>
                <c:pt idx="11">
                  <c:v>55047</c:v>
                </c:pt>
                <c:pt idx="12">
                  <c:v>38101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CEEA-460B-9963-6F7500086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Municipio - Pista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2. Tipo de Cultivo'!A1"/><Relationship Id="rId11" Type="http://schemas.openxmlformats.org/officeDocument/2006/relationships/hyperlink" Target="#'Instructivo y Glosario'!A1"/><Relationship Id="rId5" Type="http://schemas.openxmlformats.org/officeDocument/2006/relationships/hyperlink" Target="#'1. Vuelos-Horas-Hectareas'!A1"/><Relationship Id="rId10" Type="http://schemas.openxmlformats.org/officeDocument/2006/relationships/image" Target="../media/image6.png"/><Relationship Id="rId4" Type="http://schemas.openxmlformats.org/officeDocument/2006/relationships/hyperlink" Target="#'2- Carga Na-Internal'!A1"/><Relationship Id="rId9" Type="http://schemas.openxmlformats.org/officeDocument/2006/relationships/hyperlink" Target="#Metadatos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image" Target="../media/image3.jpg"/><Relationship Id="rId4" Type="http://schemas.openxmlformats.org/officeDocument/2006/relationships/hyperlink" Target="#'1. Vuelos-Horas-Hectarea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5" Type="http://schemas.openxmlformats.org/officeDocument/2006/relationships/chart" Target="../charts/chart2.xml"/><Relationship Id="rId4" Type="http://schemas.openxmlformats.org/officeDocument/2006/relationships/hyperlink" Target="#'2. Tipo de Cultivo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1. Vuelos-Horas-Hectareas'!A1"/><Relationship Id="rId7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hyperlink" Target="#Contenido!A1"/><Relationship Id="rId5" Type="http://schemas.openxmlformats.org/officeDocument/2006/relationships/hyperlink" Target="#'3. Municipio - Pista'!A1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hyperlink" Target="#'4. Tipo de Equipo y Empresa'!A1"/><Relationship Id="rId7" Type="http://schemas.openxmlformats.org/officeDocument/2006/relationships/chart" Target="../charts/chart8.xml"/><Relationship Id="rId2" Type="http://schemas.openxmlformats.org/officeDocument/2006/relationships/image" Target="../media/image6.png"/><Relationship Id="rId1" Type="http://schemas.openxmlformats.org/officeDocument/2006/relationships/hyperlink" Target="#'2. Tipo de Cultivo'!A1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hyperlink" Target="#Contenido!A1"/><Relationship Id="rId9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hyperlink" Target="#'3. Municipio - Pista'!A1"/><Relationship Id="rId7" Type="http://schemas.openxmlformats.org/officeDocument/2006/relationships/chart" Target="../charts/chart14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hyperlink" Target="#Contenido!A1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47625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87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"/>
          <a:ext cx="7562850" cy="4648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4</xdr:row>
      <xdr:rowOff>39219</xdr:rowOff>
    </xdr:from>
    <xdr:to>
      <xdr:col>1</xdr:col>
      <xdr:colOff>0</xdr:colOff>
      <xdr:row>24</xdr:row>
      <xdr:rowOff>104774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11791" y="725019"/>
          <a:ext cx="7570134" cy="3494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200" b="1">
              <a:solidFill>
                <a:schemeClr val="bg1">
                  <a:lumMod val="9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200" b="1">
              <a:solidFill>
                <a:schemeClr val="bg1">
                  <a:lumMod val="9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 - AVIACIÓN AGRÍCOLA</a:t>
          </a:r>
        </a:p>
        <a:p>
          <a:pPr algn="r"/>
          <a:r>
            <a:rPr lang="es-CO" sz="3200" b="1">
              <a:solidFill>
                <a:schemeClr val="bg1">
                  <a:lumMod val="9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Noviembre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chemeClr val="accent3">
            <a:lumMod val="50000"/>
            <a:alpha val="6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Noviembre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131108</xdr:rowOff>
    </xdr:from>
    <xdr:to>
      <xdr:col>0</xdr:col>
      <xdr:colOff>9545955</xdr:colOff>
      <xdr:row>55</xdr:row>
      <xdr:rowOff>121584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874" y="1699932"/>
          <a:ext cx="9540081" cy="7050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- aviación agrícola por número de vuelos, horas voladas, hectáreas fumigadas, tipo de cultivos, tipo de equipos y regiones en 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aviación agrícola por región, cultivo y tipo de equipo mensual a nivel nacional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Hectáreas Fumigadas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Número total de Hectáreas Fumigadas con la misma matrícula en el periodo reportado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Voladas: 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total de horas voladas (horas y minutos) con el equipo determinado en el mes.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Vuelos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Corresponde al número de vuelos realizados en el mes de referencia, para prestar los servicios de Aviación Agrícola con el equipo especificado.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Pista:</a:t>
          </a:r>
          <a:r>
            <a:rPr lang="en-U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del aeródromo dada por la Aerocivil, en la cual se realiza la operación.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Nombre del tipo de cultivo sobre el cual se realizaron las operaciones.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  <a:endParaRPr lang="en-US" sz="1400" b="0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8629651</xdr:colOff>
      <xdr:row>53</xdr:row>
      <xdr:rowOff>87313</xdr:rowOff>
    </xdr:from>
    <xdr:to>
      <xdr:col>0</xdr:col>
      <xdr:colOff>9591675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629651" y="8669338"/>
          <a:ext cx="962024" cy="415925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143351</xdr:rowOff>
    </xdr:from>
    <xdr:to>
      <xdr:col>1</xdr:col>
      <xdr:colOff>0</xdr:colOff>
      <xdr:row>26</xdr:row>
      <xdr:rowOff>156051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383143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16</xdr:row>
      <xdr:rowOff>20796</xdr:rowOff>
    </xdr:from>
    <xdr:to>
      <xdr:col>0</xdr:col>
      <xdr:colOff>9582150</xdr:colOff>
      <xdr:row>20</xdr:row>
      <xdr:rowOff>36671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9050" y="27030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Horas voladas - Hectáreas fumigadas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 - Pista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217735" y="2764270"/>
          <a:ext cx="2892425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496170</xdr:colOff>
      <xdr:row>27</xdr:row>
      <xdr:rowOff>0</xdr:rowOff>
    </xdr:from>
    <xdr:to>
      <xdr:col>2</xdr:col>
      <xdr:colOff>364343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579313" y="4408714"/>
          <a:ext cx="630173" cy="438106"/>
        </a:xfrm>
        <a:prstGeom prst="rect">
          <a:avLst/>
        </a:prstGeom>
      </xdr:spPr>
    </xdr:pic>
    <xdr:clientData/>
  </xdr:twoCellAnchor>
  <xdr:twoCellAnchor>
    <xdr:from>
      <xdr:col>1</xdr:col>
      <xdr:colOff>246442</xdr:colOff>
      <xdr:row>78</xdr:row>
      <xdr:rowOff>51672</xdr:rowOff>
    </xdr:from>
    <xdr:to>
      <xdr:col>2</xdr:col>
      <xdr:colOff>419199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2329585" y="4786958"/>
          <a:ext cx="934757" cy="35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6</xdr:col>
      <xdr:colOff>750795</xdr:colOff>
      <xdr:row>6</xdr:row>
      <xdr:rowOff>97064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BBDE22-5588-47A5-8393-E7F09973C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6219264" cy="103835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142875</xdr:rowOff>
    </xdr:from>
    <xdr:to>
      <xdr:col>12</xdr:col>
      <xdr:colOff>510268</xdr:colOff>
      <xdr:row>10</xdr:row>
      <xdr:rowOff>161018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4846129E-DD85-4308-8CD0-E2B47E709886}"/>
            </a:ext>
          </a:extLst>
        </xdr:cNvPr>
        <xdr:cNvSpPr txBox="1"/>
      </xdr:nvSpPr>
      <xdr:spPr>
        <a:xfrm>
          <a:off x="0" y="1114425"/>
          <a:ext cx="9654268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METADATOS</a:t>
          </a:r>
        </a:p>
      </xdr:txBody>
    </xdr:sp>
    <xdr:clientData/>
  </xdr:twoCellAnchor>
  <xdr:twoCellAnchor>
    <xdr:from>
      <xdr:col>0</xdr:col>
      <xdr:colOff>0</xdr:colOff>
      <xdr:row>10</xdr:row>
      <xdr:rowOff>86967</xdr:rowOff>
    </xdr:from>
    <xdr:to>
      <xdr:col>6</xdr:col>
      <xdr:colOff>750794</xdr:colOff>
      <xdr:row>14</xdr:row>
      <xdr:rowOff>134592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D675EE9-498E-4A76-C716-B67153D2353B}"/>
            </a:ext>
          </a:extLst>
        </xdr:cNvPr>
        <xdr:cNvSpPr txBox="1"/>
      </xdr:nvSpPr>
      <xdr:spPr>
        <a:xfrm>
          <a:off x="0" y="1655791"/>
          <a:ext cx="6219265" cy="67515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/>
            <a:t>Para el boletín de noviembre</a:t>
          </a:r>
          <a:r>
            <a:rPr lang="es-CO" sz="1100" baseline="0"/>
            <a:t> no se realizaron ajustes en las bases de datos.</a:t>
          </a:r>
        </a:p>
        <a:p>
          <a:endParaRPr lang="es-CO" sz="1100" baseline="0"/>
        </a:p>
        <a:p>
          <a:r>
            <a:rPr lang="es-CO" sz="1100" baseline="0"/>
            <a:t>Historico de ajustes realizados:</a:t>
          </a:r>
        </a:p>
      </xdr:txBody>
    </xdr:sp>
    <xdr:clientData/>
  </xdr:twoCellAnchor>
  <xdr:twoCellAnchor>
    <xdr:from>
      <xdr:col>0</xdr:col>
      <xdr:colOff>1</xdr:colOff>
      <xdr:row>19</xdr:row>
      <xdr:rowOff>104776</xdr:rowOff>
    </xdr:from>
    <xdr:to>
      <xdr:col>6</xdr:col>
      <xdr:colOff>717176</xdr:colOff>
      <xdr:row>22</xdr:row>
      <xdr:rowOff>57979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C6FE1F2-EA21-4324-9C48-5235A80516A6}"/>
            </a:ext>
          </a:extLst>
        </xdr:cNvPr>
        <xdr:cNvSpPr txBox="1"/>
      </xdr:nvSpPr>
      <xdr:spPr>
        <a:xfrm>
          <a:off x="1" y="3309658"/>
          <a:ext cx="6185646" cy="4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aseline="0"/>
            <a:t>Las bases de datos publicadas en el portal web de la entidad, se encuentran actualizadas con esta información.</a:t>
          </a:r>
        </a:p>
      </xdr:txBody>
    </xdr:sp>
    <xdr:clientData/>
  </xdr:twoCellAnchor>
  <xdr:twoCellAnchor editAs="oneCell">
    <xdr:from>
      <xdr:col>0</xdr:col>
      <xdr:colOff>2391</xdr:colOff>
      <xdr:row>22</xdr:row>
      <xdr:rowOff>21924</xdr:rowOff>
    </xdr:from>
    <xdr:to>
      <xdr:col>0</xdr:col>
      <xdr:colOff>676165</xdr:colOff>
      <xdr:row>24</xdr:row>
      <xdr:rowOff>146428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FF1924-F6F5-45CE-84EF-EB27CD1BC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391" y="3697453"/>
          <a:ext cx="673774" cy="4382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8233</xdr:rowOff>
    </xdr:from>
    <xdr:to>
      <xdr:col>0</xdr:col>
      <xdr:colOff>616324</xdr:colOff>
      <xdr:row>26</xdr:row>
      <xdr:rowOff>31621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CFBA6DB7-2673-491B-9338-C4D5CF835FB3}"/>
            </a:ext>
          </a:extLst>
        </xdr:cNvPr>
        <xdr:cNvSpPr txBox="1"/>
      </xdr:nvSpPr>
      <xdr:spPr>
        <a:xfrm>
          <a:off x="0" y="3997527"/>
          <a:ext cx="616324" cy="3371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6</xdr:col>
      <xdr:colOff>17659</xdr:colOff>
      <xdr:row>22</xdr:row>
      <xdr:rowOff>55054</xdr:rowOff>
    </xdr:from>
    <xdr:to>
      <xdr:col>6</xdr:col>
      <xdr:colOff>705880</xdr:colOff>
      <xdr:row>24</xdr:row>
      <xdr:rowOff>149087</xdr:rowOff>
    </xdr:to>
    <xdr:pic>
      <xdr:nvPicPr>
        <xdr:cNvPr id="8" name="Imagen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9EF9B20-83A3-479A-92E3-D7317FCF23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5486130" y="3730583"/>
          <a:ext cx="688221" cy="407798"/>
        </a:xfrm>
        <a:prstGeom prst="rect">
          <a:avLst/>
        </a:prstGeom>
      </xdr:spPr>
    </xdr:pic>
    <xdr:clientData/>
  </xdr:twoCellAnchor>
  <xdr:twoCellAnchor>
    <xdr:from>
      <xdr:col>5</xdr:col>
      <xdr:colOff>571517</xdr:colOff>
      <xdr:row>23</xdr:row>
      <xdr:rowOff>147422</xdr:rowOff>
    </xdr:from>
    <xdr:to>
      <xdr:col>6</xdr:col>
      <xdr:colOff>683565</xdr:colOff>
      <xdr:row>26</xdr:row>
      <xdr:rowOff>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A9CE4AB-1D42-4B47-9CD5-D2613A55FF80}"/>
            </a:ext>
          </a:extLst>
        </xdr:cNvPr>
        <xdr:cNvSpPr txBox="1"/>
      </xdr:nvSpPr>
      <xdr:spPr>
        <a:xfrm>
          <a:off x="5277988" y="4495304"/>
          <a:ext cx="874048" cy="323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16934</xdr:colOff>
      <xdr:row>27</xdr:row>
      <xdr:rowOff>0</xdr:rowOff>
    </xdr:from>
    <xdr:to>
      <xdr:col>21</xdr:col>
      <xdr:colOff>1490382</xdr:colOff>
      <xdr:row>50</xdr:row>
      <xdr:rowOff>11206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1503979</xdr:colOff>
      <xdr:row>0</xdr:row>
      <xdr:rowOff>0</xdr:rowOff>
    </xdr:from>
    <xdr:to>
      <xdr:col>20</xdr:col>
      <xdr:colOff>496871</xdr:colOff>
      <xdr:row>2</xdr:row>
      <xdr:rowOff>74808</xdr:rowOff>
    </xdr:to>
    <xdr:pic>
      <xdr:nvPicPr>
        <xdr:cNvPr id="10" name="Imagen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1232179" y="0"/>
          <a:ext cx="720092" cy="464275"/>
        </a:xfrm>
        <a:prstGeom prst="rect">
          <a:avLst/>
        </a:prstGeom>
      </xdr:spPr>
    </xdr:pic>
    <xdr:clientData/>
  </xdr:twoCellAnchor>
  <xdr:twoCellAnchor>
    <xdr:from>
      <xdr:col>19</xdr:col>
      <xdr:colOff>1434352</xdr:colOff>
      <xdr:row>1</xdr:row>
      <xdr:rowOff>140755</xdr:rowOff>
    </xdr:from>
    <xdr:to>
      <xdr:col>20</xdr:col>
      <xdr:colOff>579442</xdr:colOff>
      <xdr:row>3</xdr:row>
      <xdr:rowOff>55981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1162552" y="310088"/>
          <a:ext cx="872290" cy="3554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809380</xdr:colOff>
      <xdr:row>0</xdr:row>
      <xdr:rowOff>0</xdr:rowOff>
    </xdr:from>
    <xdr:to>
      <xdr:col>21</xdr:col>
      <xdr:colOff>1497601</xdr:colOff>
      <xdr:row>2</xdr:row>
      <xdr:rowOff>44337</xdr:rowOff>
    </xdr:to>
    <xdr:pic>
      <xdr:nvPicPr>
        <xdr:cNvPr id="12" name="Imagen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3881913" y="0"/>
          <a:ext cx="688221" cy="433804"/>
        </a:xfrm>
        <a:prstGeom prst="rect">
          <a:avLst/>
        </a:prstGeom>
      </xdr:spPr>
    </xdr:pic>
    <xdr:clientData/>
  </xdr:twoCellAnchor>
  <xdr:twoCellAnchor>
    <xdr:from>
      <xdr:col>21</xdr:col>
      <xdr:colOff>676607</xdr:colOff>
      <xdr:row>1</xdr:row>
      <xdr:rowOff>121114</xdr:rowOff>
    </xdr:from>
    <xdr:to>
      <xdr:col>22</xdr:col>
      <xdr:colOff>281783</xdr:colOff>
      <xdr:row>3</xdr:row>
      <xdr:rowOff>61553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2162636" y="277996"/>
          <a:ext cx="1162794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491809</xdr:colOff>
      <xdr:row>1</xdr:row>
      <xdr:rowOff>56028</xdr:rowOff>
    </xdr:from>
    <xdr:to>
      <xdr:col>21</xdr:col>
      <xdr:colOff>808552</xdr:colOff>
      <xdr:row>2</xdr:row>
      <xdr:rowOff>179620</xdr:rowOff>
    </xdr:to>
    <xdr:sp macro="" textlink="">
      <xdr:nvSpPr>
        <xdr:cNvPr id="14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0409015" y="212910"/>
          <a:ext cx="1885566" cy="34771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12</xdr:col>
      <xdr:colOff>33618</xdr:colOff>
      <xdr:row>50</xdr:row>
      <xdr:rowOff>145676</xdr:rowOff>
    </xdr:from>
    <xdr:to>
      <xdr:col>21</xdr:col>
      <xdr:colOff>1473448</xdr:colOff>
      <xdr:row>74</xdr:row>
      <xdr:rowOff>0</xdr:rowOff>
    </xdr:to>
    <xdr:graphicFrame macro="">
      <xdr:nvGraphicFramePr>
        <xdr:cNvPr id="5" name="Gráfico 3">
          <a:extLst>
            <a:ext uri="{FF2B5EF4-FFF2-40B4-BE49-F238E27FC236}">
              <a16:creationId xmlns:a16="http://schemas.microsoft.com/office/drawing/2014/main" id="{4B12C45C-60EB-4350-BBCB-BE61644FE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12</xdr:row>
      <xdr:rowOff>156881</xdr:rowOff>
    </xdr:from>
    <xdr:to>
      <xdr:col>38</xdr:col>
      <xdr:colOff>38100</xdr:colOff>
      <xdr:row>31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9525</xdr:colOff>
      <xdr:row>38</xdr:row>
      <xdr:rowOff>156880</xdr:rowOff>
    </xdr:from>
    <xdr:to>
      <xdr:col>38</xdr:col>
      <xdr:colOff>47625</xdr:colOff>
      <xdr:row>57</xdr:row>
      <xdr:rowOff>21165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28</xdr:col>
      <xdr:colOff>608069</xdr:colOff>
      <xdr:row>0</xdr:row>
      <xdr:rowOff>0</xdr:rowOff>
    </xdr:from>
    <xdr:to>
      <xdr:col>29</xdr:col>
      <xdr:colOff>532292</xdr:colOff>
      <xdr:row>2</xdr:row>
      <xdr:rowOff>65283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704569" y="0"/>
          <a:ext cx="686223" cy="446283"/>
        </a:xfrm>
        <a:prstGeom prst="rect">
          <a:avLst/>
        </a:prstGeom>
      </xdr:spPr>
    </xdr:pic>
    <xdr:clientData/>
  </xdr:twoCellAnchor>
  <xdr:twoCellAnchor>
    <xdr:from>
      <xdr:col>28</xdr:col>
      <xdr:colOff>56590</xdr:colOff>
      <xdr:row>1</xdr:row>
      <xdr:rowOff>120024</xdr:rowOff>
    </xdr:from>
    <xdr:to>
      <xdr:col>30</xdr:col>
      <xdr:colOff>357130</xdr:colOff>
      <xdr:row>3</xdr:row>
      <xdr:rowOff>30768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0153090" y="276906"/>
          <a:ext cx="1824540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32</xdr:col>
      <xdr:colOff>126133</xdr:colOff>
      <xdr:row>0</xdr:row>
      <xdr:rowOff>0</xdr:rowOff>
    </xdr:from>
    <xdr:to>
      <xdr:col>33</xdr:col>
      <xdr:colOff>19606</xdr:colOff>
      <xdr:row>2</xdr:row>
      <xdr:rowOff>34812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291239" y="0"/>
          <a:ext cx="682367" cy="429259"/>
        </a:xfrm>
        <a:prstGeom prst="rect">
          <a:avLst/>
        </a:prstGeom>
      </xdr:spPr>
    </xdr:pic>
    <xdr:clientData/>
  </xdr:twoCellAnchor>
  <xdr:twoCellAnchor>
    <xdr:from>
      <xdr:col>31</xdr:col>
      <xdr:colOff>782254</xdr:colOff>
      <xdr:row>1</xdr:row>
      <xdr:rowOff>104865</xdr:rowOff>
    </xdr:from>
    <xdr:to>
      <xdr:col>33</xdr:col>
      <xdr:colOff>370122</xdr:colOff>
      <xdr:row>3</xdr:row>
      <xdr:rowOff>36340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2158466" y="275194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29</xdr:col>
      <xdr:colOff>560849</xdr:colOff>
      <xdr:row>1</xdr:row>
      <xdr:rowOff>50985</xdr:rowOff>
    </xdr:from>
    <xdr:to>
      <xdr:col>32</xdr:col>
      <xdr:colOff>114099</xdr:colOff>
      <xdr:row>2</xdr:row>
      <xdr:rowOff>169598</xdr:rowOff>
    </xdr:to>
    <xdr:sp macro="" textlink="">
      <xdr:nvSpPr>
        <xdr:cNvPr id="12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0359273" y="221314"/>
          <a:ext cx="1919932" cy="342731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29</xdr:col>
      <xdr:colOff>0</xdr:colOff>
      <xdr:row>59</xdr:row>
      <xdr:rowOff>158749</xdr:rowOff>
    </xdr:from>
    <xdr:to>
      <xdr:col>38</xdr:col>
      <xdr:colOff>38100</xdr:colOff>
      <xdr:row>78</xdr:row>
      <xdr:rowOff>10582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9DE6622-F43A-4762-B5B2-6EC37402D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601351</xdr:colOff>
      <xdr:row>0</xdr:row>
      <xdr:rowOff>68356</xdr:rowOff>
    </xdr:from>
    <xdr:to>
      <xdr:col>29</xdr:col>
      <xdr:colOff>525574</xdr:colOff>
      <xdr:row>2</xdr:row>
      <xdr:rowOff>133639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787498" y="68356"/>
          <a:ext cx="686224" cy="446283"/>
        </a:xfrm>
        <a:prstGeom prst="rect">
          <a:avLst/>
        </a:prstGeom>
      </xdr:spPr>
    </xdr:pic>
    <xdr:clientData/>
  </xdr:twoCellAnchor>
  <xdr:twoCellAnchor>
    <xdr:from>
      <xdr:col>28</xdr:col>
      <xdr:colOff>61076</xdr:colOff>
      <xdr:row>1</xdr:row>
      <xdr:rowOff>199586</xdr:rowOff>
    </xdr:from>
    <xdr:to>
      <xdr:col>30</xdr:col>
      <xdr:colOff>350410</xdr:colOff>
      <xdr:row>3</xdr:row>
      <xdr:rowOff>110330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10247223" y="356468"/>
          <a:ext cx="181333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32</xdr:col>
      <xdr:colOff>175439</xdr:colOff>
      <xdr:row>0</xdr:row>
      <xdr:rowOff>68356</xdr:rowOff>
    </xdr:from>
    <xdr:to>
      <xdr:col>33</xdr:col>
      <xdr:colOff>68913</xdr:colOff>
      <xdr:row>2</xdr:row>
      <xdr:rowOff>103168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340545" y="68356"/>
          <a:ext cx="682367" cy="429259"/>
        </a:xfrm>
        <a:prstGeom prst="rect">
          <a:avLst/>
        </a:prstGeom>
      </xdr:spPr>
    </xdr:pic>
    <xdr:clientData/>
  </xdr:twoCellAnchor>
  <xdr:twoCellAnchor>
    <xdr:from>
      <xdr:col>32</xdr:col>
      <xdr:colOff>42666</xdr:colOff>
      <xdr:row>1</xdr:row>
      <xdr:rowOff>173221</xdr:rowOff>
    </xdr:from>
    <xdr:to>
      <xdr:col>33</xdr:col>
      <xdr:colOff>419428</xdr:colOff>
      <xdr:row>3</xdr:row>
      <xdr:rowOff>104696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2207772" y="343550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29</xdr:col>
      <xdr:colOff>598949</xdr:colOff>
      <xdr:row>1</xdr:row>
      <xdr:rowOff>119341</xdr:rowOff>
    </xdr:from>
    <xdr:to>
      <xdr:col>32</xdr:col>
      <xdr:colOff>152199</xdr:colOff>
      <xdr:row>3</xdr:row>
      <xdr:rowOff>13836</xdr:rowOff>
    </xdr:to>
    <xdr:sp macro="" textlink="">
      <xdr:nvSpPr>
        <xdr:cNvPr id="7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11547096" y="276223"/>
          <a:ext cx="1839250" cy="342731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29</xdr:col>
      <xdr:colOff>67236</xdr:colOff>
      <xdr:row>8</xdr:row>
      <xdr:rowOff>0</xdr:rowOff>
    </xdr:from>
    <xdr:to>
      <xdr:col>38</xdr:col>
      <xdr:colOff>105336</xdr:colOff>
      <xdr:row>29</xdr:row>
      <xdr:rowOff>134471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A47B26CA-10EF-419C-9CAF-6632A2FEC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728382</xdr:colOff>
      <xdr:row>107</xdr:row>
      <xdr:rowOff>156881</xdr:rowOff>
    </xdr:from>
    <xdr:to>
      <xdr:col>38</xdr:col>
      <xdr:colOff>56029</xdr:colOff>
      <xdr:row>128</xdr:row>
      <xdr:rowOff>156881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382347FC-2647-47FB-A7AB-A8AB0F03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11206</xdr:colOff>
      <xdr:row>458</xdr:row>
      <xdr:rowOff>112059</xdr:rowOff>
    </xdr:from>
    <xdr:to>
      <xdr:col>38</xdr:col>
      <xdr:colOff>49306</xdr:colOff>
      <xdr:row>481</xdr:row>
      <xdr:rowOff>145676</xdr:rowOff>
    </xdr:to>
    <xdr:graphicFrame macro="">
      <xdr:nvGraphicFramePr>
        <xdr:cNvPr id="11" name="Gráfico 3">
          <a:extLst>
            <a:ext uri="{FF2B5EF4-FFF2-40B4-BE49-F238E27FC236}">
              <a16:creationId xmlns:a16="http://schemas.microsoft.com/office/drawing/2014/main" id="{C17C79A2-256C-452D-9285-FB9CB76C5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0</xdr:colOff>
      <xdr:row>32</xdr:row>
      <xdr:rowOff>134471</xdr:rowOff>
    </xdr:from>
    <xdr:to>
      <xdr:col>38</xdr:col>
      <xdr:colOff>38100</xdr:colOff>
      <xdr:row>54</xdr:row>
      <xdr:rowOff>145677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936C0C13-7069-420A-8DC3-56284DE20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717177</xdr:colOff>
      <xdr:row>130</xdr:row>
      <xdr:rowOff>145678</xdr:rowOff>
    </xdr:from>
    <xdr:to>
      <xdr:col>38</xdr:col>
      <xdr:colOff>56029</xdr:colOff>
      <xdr:row>159</xdr:row>
      <xdr:rowOff>1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8087CEC2-3172-417D-AFF0-6D39CBE4D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9525</xdr:colOff>
      <xdr:row>29</xdr:row>
      <xdr:rowOff>152400</xdr:rowOff>
    </xdr:from>
    <xdr:to>
      <xdr:col>38</xdr:col>
      <xdr:colOff>506942</xdr:colOff>
      <xdr:row>45</xdr:row>
      <xdr:rowOff>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16809</xdr:colOff>
      <xdr:row>138</xdr:row>
      <xdr:rowOff>11766</xdr:rowOff>
    </xdr:from>
    <xdr:to>
      <xdr:col>39</xdr:col>
      <xdr:colOff>460002</xdr:colOff>
      <xdr:row>172</xdr:row>
      <xdr:rowOff>73398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28</xdr:col>
      <xdr:colOff>684268</xdr:colOff>
      <xdr:row>1</xdr:row>
      <xdr:rowOff>5603</xdr:rowOff>
    </xdr:from>
    <xdr:to>
      <xdr:col>29</xdr:col>
      <xdr:colOff>482987</xdr:colOff>
      <xdr:row>3</xdr:row>
      <xdr:rowOff>3650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8976621" y="162485"/>
          <a:ext cx="661572" cy="446283"/>
        </a:xfrm>
        <a:prstGeom prst="rect">
          <a:avLst/>
        </a:prstGeom>
      </xdr:spPr>
    </xdr:pic>
    <xdr:clientData/>
  </xdr:twoCellAnchor>
  <xdr:twoCellAnchor>
    <xdr:from>
      <xdr:col>28</xdr:col>
      <xdr:colOff>143994</xdr:colOff>
      <xdr:row>2</xdr:row>
      <xdr:rowOff>69597</xdr:rowOff>
    </xdr:from>
    <xdr:to>
      <xdr:col>30</xdr:col>
      <xdr:colOff>475912</xdr:colOff>
      <xdr:row>3</xdr:row>
      <xdr:rowOff>204459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8436347" y="450597"/>
          <a:ext cx="181109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30</xdr:col>
      <xdr:colOff>74515</xdr:colOff>
      <xdr:row>1</xdr:row>
      <xdr:rowOff>168647</xdr:rowOff>
    </xdr:from>
    <xdr:to>
      <xdr:col>32</xdr:col>
      <xdr:colOff>426742</xdr:colOff>
      <xdr:row>3</xdr:row>
      <xdr:rowOff>63142</xdr:rowOff>
    </xdr:to>
    <xdr:sp macro="" textlink="">
      <xdr:nvSpPr>
        <xdr:cNvPr id="9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9846044" y="325529"/>
          <a:ext cx="1887433" cy="342731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29</xdr:col>
      <xdr:colOff>0</xdr:colOff>
      <xdr:row>50</xdr:row>
      <xdr:rowOff>0</xdr:rowOff>
    </xdr:from>
    <xdr:to>
      <xdr:col>38</xdr:col>
      <xdr:colOff>497417</xdr:colOff>
      <xdr:row>65</xdr:row>
      <xdr:rowOff>107577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1562500-C14E-467A-A9A1-F081B1FC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0</xdr:colOff>
      <xdr:row>177</xdr:row>
      <xdr:rowOff>0</xdr:rowOff>
    </xdr:from>
    <xdr:to>
      <xdr:col>39</xdr:col>
      <xdr:colOff>0</xdr:colOff>
      <xdr:row>211</xdr:row>
      <xdr:rowOff>183776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83DD28-6895-48C3-988D-9C97E6F07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20731</xdr:colOff>
      <xdr:row>9</xdr:row>
      <xdr:rowOff>118782</xdr:rowOff>
    </xdr:from>
    <xdr:to>
      <xdr:col>38</xdr:col>
      <xdr:colOff>518148</xdr:colOff>
      <xdr:row>25</xdr:row>
      <xdr:rowOff>22412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3BA6A3F8-1E04-469F-A2CE-CCC924130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7-%20BOLETIN%20AVIACI&#211;N%20AGR&#205;COLA%20FUMIGACI&#211;N%20ENERO%20A%20JULIO%202024%20VF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DIVIPOLA%20MUNICIP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(2)"/>
      <sheetName val="Boletin Mensual"/>
      <sheetName val="Instructivo y Glosario"/>
      <sheetName val="Contenido"/>
      <sheetName val="1. Vuelos-Horas-Hectareas"/>
      <sheetName val="2. Tipo de Cultivo"/>
      <sheetName val="3. Municipio - Pista"/>
      <sheetName val="4. Tipo de Equipo y Empresa"/>
      <sheetName val="Basededatos"/>
    </sheetNames>
    <sheetDataSet>
      <sheetData sheetId="0"/>
      <sheetData sheetId="1"/>
      <sheetData sheetId="2"/>
      <sheetData sheetId="3"/>
      <sheetData sheetId="4">
        <row r="15">
          <cell r="N15">
            <v>1747048.49</v>
          </cell>
          <cell r="O15">
            <v>55378</v>
          </cell>
          <cell r="P15">
            <v>38701.085666666659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VIPOLA MPIO"/>
      <sheetName val="DIVIPOLA MPIO (2)"/>
    </sheetNames>
    <sheetDataSet>
      <sheetData sheetId="0"/>
      <sheetData sheetId="1">
        <row r="5">
          <cell r="A5" t="str">
            <v>MEDELLÍN</v>
          </cell>
          <cell r="B5" t="str">
            <v>Antioquia</v>
          </cell>
        </row>
        <row r="6">
          <cell r="A6" t="str">
            <v>ABEJORRAL</v>
          </cell>
          <cell r="B6" t="str">
            <v>Antioquia</v>
          </cell>
        </row>
        <row r="7">
          <cell r="A7" t="str">
            <v>ABRIAQUÍ</v>
          </cell>
          <cell r="B7" t="str">
            <v>Antioquia</v>
          </cell>
        </row>
        <row r="8">
          <cell r="A8" t="str">
            <v>ALEJANDRÍA</v>
          </cell>
          <cell r="B8" t="str">
            <v>Antioquia</v>
          </cell>
        </row>
        <row r="9">
          <cell r="A9" t="str">
            <v>AMAGÁ</v>
          </cell>
          <cell r="B9" t="str">
            <v>Antioquia</v>
          </cell>
        </row>
        <row r="10">
          <cell r="A10" t="str">
            <v>AMALFI</v>
          </cell>
          <cell r="B10" t="str">
            <v>Antioquia</v>
          </cell>
        </row>
        <row r="11">
          <cell r="A11" t="str">
            <v>ANDES</v>
          </cell>
          <cell r="B11" t="str">
            <v>Antioquia</v>
          </cell>
        </row>
        <row r="12">
          <cell r="A12" t="str">
            <v>ANGELÓPOLIS</v>
          </cell>
          <cell r="B12" t="str">
            <v>Antioquia</v>
          </cell>
        </row>
        <row r="13">
          <cell r="A13" t="str">
            <v>ANGOSTURA</v>
          </cell>
          <cell r="B13" t="str">
            <v>Antioquia</v>
          </cell>
        </row>
        <row r="14">
          <cell r="A14" t="str">
            <v>ANORÍ</v>
          </cell>
          <cell r="B14" t="str">
            <v>Antioquia</v>
          </cell>
        </row>
        <row r="15">
          <cell r="A15" t="str">
            <v>SANTAFÉ DE ANTIOQUIA</v>
          </cell>
          <cell r="B15" t="str">
            <v>Antioquia</v>
          </cell>
        </row>
        <row r="16">
          <cell r="A16" t="str">
            <v>ANZA</v>
          </cell>
          <cell r="B16" t="str">
            <v>Antioquia</v>
          </cell>
        </row>
        <row r="17">
          <cell r="A17" t="str">
            <v>APARTADÓ</v>
          </cell>
          <cell r="B17" t="str">
            <v>Antioquia</v>
          </cell>
        </row>
        <row r="18">
          <cell r="A18" t="str">
            <v>ARBOLETES</v>
          </cell>
          <cell r="B18" t="str">
            <v>Antioquia</v>
          </cell>
        </row>
        <row r="19">
          <cell r="A19" t="str">
            <v>ARGELIA</v>
          </cell>
          <cell r="B19" t="str">
            <v>Antioquia</v>
          </cell>
        </row>
        <row r="20">
          <cell r="A20" t="str">
            <v>ARMENIA</v>
          </cell>
          <cell r="B20" t="str">
            <v>Antioquia</v>
          </cell>
        </row>
        <row r="21">
          <cell r="A21" t="str">
            <v>BARBOSA</v>
          </cell>
          <cell r="B21" t="str">
            <v>Antioquia</v>
          </cell>
        </row>
        <row r="22">
          <cell r="A22" t="str">
            <v>BELMIRA</v>
          </cell>
          <cell r="B22" t="str">
            <v>Antioquia</v>
          </cell>
        </row>
        <row r="23">
          <cell r="A23" t="str">
            <v>BELLO</v>
          </cell>
          <cell r="B23" t="str">
            <v>Antioquia</v>
          </cell>
        </row>
        <row r="24">
          <cell r="A24" t="str">
            <v>BETANIA</v>
          </cell>
          <cell r="B24" t="str">
            <v>Antioquia</v>
          </cell>
        </row>
        <row r="25">
          <cell r="A25" t="str">
            <v>BETULIA</v>
          </cell>
          <cell r="B25" t="str">
            <v>Antioquia</v>
          </cell>
        </row>
        <row r="26">
          <cell r="A26" t="str">
            <v>CIUDAD BOLÍVAR</v>
          </cell>
          <cell r="B26" t="str">
            <v>Antioquia</v>
          </cell>
        </row>
        <row r="27">
          <cell r="A27" t="str">
            <v>BRICEÑO</v>
          </cell>
          <cell r="B27" t="str">
            <v>Antioquia</v>
          </cell>
        </row>
        <row r="28">
          <cell r="A28" t="str">
            <v>BURITICÁ</v>
          </cell>
          <cell r="B28" t="str">
            <v>Antioquia</v>
          </cell>
        </row>
        <row r="29">
          <cell r="A29" t="str">
            <v>CÁCERES</v>
          </cell>
          <cell r="B29" t="str">
            <v>Antioquia</v>
          </cell>
        </row>
        <row r="30">
          <cell r="A30" t="str">
            <v>CAICEDO</v>
          </cell>
          <cell r="B30" t="str">
            <v>Antioquia</v>
          </cell>
        </row>
        <row r="31">
          <cell r="A31" t="str">
            <v>CALDAS</v>
          </cell>
          <cell r="B31" t="str">
            <v>Antioquia</v>
          </cell>
        </row>
        <row r="32">
          <cell r="A32" t="str">
            <v>CAMPAMENTO</v>
          </cell>
          <cell r="B32" t="str">
            <v>Antioquia</v>
          </cell>
        </row>
        <row r="33">
          <cell r="A33" t="str">
            <v>CAÑASGORDAS</v>
          </cell>
          <cell r="B33" t="str">
            <v>Antioquia</v>
          </cell>
        </row>
        <row r="34">
          <cell r="A34" t="str">
            <v>CARACOLÍ</v>
          </cell>
          <cell r="B34" t="str">
            <v>Antioquia</v>
          </cell>
        </row>
        <row r="35">
          <cell r="A35" t="str">
            <v>CARAMANTA</v>
          </cell>
          <cell r="B35" t="str">
            <v>Antioquia</v>
          </cell>
        </row>
        <row r="36">
          <cell r="A36" t="str">
            <v>CAREPA</v>
          </cell>
          <cell r="B36" t="str">
            <v>Antioquia</v>
          </cell>
        </row>
        <row r="37">
          <cell r="A37" t="str">
            <v>EL CARMEN DE VIBORAL</v>
          </cell>
          <cell r="B37" t="str">
            <v>Antioquia</v>
          </cell>
        </row>
        <row r="38">
          <cell r="A38" t="str">
            <v>CAROLINA</v>
          </cell>
          <cell r="B38" t="str">
            <v>Antioquia</v>
          </cell>
        </row>
        <row r="39">
          <cell r="A39" t="str">
            <v>CAUCASIA</v>
          </cell>
          <cell r="B39" t="str">
            <v>Antioquia</v>
          </cell>
        </row>
        <row r="40">
          <cell r="A40" t="str">
            <v>CHIGORODÓ</v>
          </cell>
          <cell r="B40" t="str">
            <v>Antioquia</v>
          </cell>
        </row>
        <row r="41">
          <cell r="A41" t="str">
            <v>CISNEROS</v>
          </cell>
          <cell r="B41" t="str">
            <v>Antioquia</v>
          </cell>
        </row>
        <row r="42">
          <cell r="A42" t="str">
            <v>COCORNÁ</v>
          </cell>
          <cell r="B42" t="str">
            <v>Antioquia</v>
          </cell>
        </row>
        <row r="43">
          <cell r="A43" t="str">
            <v>CONCEPCIÓN</v>
          </cell>
          <cell r="B43" t="str">
            <v>Antioquia</v>
          </cell>
        </row>
        <row r="44">
          <cell r="A44" t="str">
            <v>CONCORDIA</v>
          </cell>
          <cell r="B44" t="str">
            <v>Antioquia</v>
          </cell>
        </row>
        <row r="45">
          <cell r="A45" t="str">
            <v>COPACABANA</v>
          </cell>
          <cell r="B45" t="str">
            <v>Antioquia</v>
          </cell>
        </row>
        <row r="46">
          <cell r="A46" t="str">
            <v>DABEIBA</v>
          </cell>
          <cell r="B46" t="str">
            <v>Antioquia</v>
          </cell>
        </row>
        <row r="47">
          <cell r="A47" t="str">
            <v>DON MATÍAS</v>
          </cell>
          <cell r="B47" t="str">
            <v>Antioquia</v>
          </cell>
        </row>
        <row r="48">
          <cell r="A48" t="str">
            <v>EBÉJICO</v>
          </cell>
          <cell r="B48" t="str">
            <v>Antioquia</v>
          </cell>
        </row>
        <row r="49">
          <cell r="A49" t="str">
            <v>EL BAGRE</v>
          </cell>
          <cell r="B49" t="str">
            <v>Antioquia</v>
          </cell>
        </row>
        <row r="50">
          <cell r="A50" t="str">
            <v>ENTRERRIOS</v>
          </cell>
          <cell r="B50" t="str">
            <v>Antioquia</v>
          </cell>
        </row>
        <row r="51">
          <cell r="A51" t="str">
            <v>ENVIGADO</v>
          </cell>
          <cell r="B51" t="str">
            <v>Antioquia</v>
          </cell>
        </row>
        <row r="52">
          <cell r="A52" t="str">
            <v>FREDONIA</v>
          </cell>
          <cell r="B52" t="str">
            <v>Antioquia</v>
          </cell>
        </row>
        <row r="53">
          <cell r="A53" t="str">
            <v>FRONTINO</v>
          </cell>
          <cell r="B53" t="str">
            <v>Antioquia</v>
          </cell>
        </row>
        <row r="54">
          <cell r="A54" t="str">
            <v>GIRALDO</v>
          </cell>
          <cell r="B54" t="str">
            <v>Antioquia</v>
          </cell>
        </row>
        <row r="55">
          <cell r="A55" t="str">
            <v>GIRARDOTA</v>
          </cell>
          <cell r="B55" t="str">
            <v>Antioquia</v>
          </cell>
        </row>
        <row r="56">
          <cell r="A56" t="str">
            <v>GÓMEZ PLATA</v>
          </cell>
          <cell r="B56" t="str">
            <v>Antioquia</v>
          </cell>
        </row>
        <row r="57">
          <cell r="A57" t="str">
            <v>GRANADA</v>
          </cell>
          <cell r="B57" t="str">
            <v>Antioquia</v>
          </cell>
        </row>
        <row r="58">
          <cell r="A58" t="str">
            <v>GUADALUPE</v>
          </cell>
          <cell r="B58" t="str">
            <v>Antioquia</v>
          </cell>
        </row>
        <row r="59">
          <cell r="A59" t="str">
            <v>GUARNE</v>
          </cell>
          <cell r="B59" t="str">
            <v>Antioquia</v>
          </cell>
        </row>
        <row r="60">
          <cell r="A60" t="str">
            <v>GUATAPE</v>
          </cell>
          <cell r="B60" t="str">
            <v>Antioquia</v>
          </cell>
        </row>
        <row r="61">
          <cell r="A61" t="str">
            <v>HELICONIA</v>
          </cell>
          <cell r="B61" t="str">
            <v>Antioquia</v>
          </cell>
        </row>
        <row r="62">
          <cell r="A62" t="str">
            <v>HISPANIA</v>
          </cell>
          <cell r="B62" t="str">
            <v>Antioquia</v>
          </cell>
        </row>
        <row r="63">
          <cell r="A63" t="str">
            <v>ITAGUI</v>
          </cell>
          <cell r="B63" t="str">
            <v>Antioquia</v>
          </cell>
        </row>
        <row r="64">
          <cell r="A64" t="str">
            <v>ITUANGO</v>
          </cell>
          <cell r="B64" t="str">
            <v>Antioquia</v>
          </cell>
        </row>
        <row r="65">
          <cell r="A65" t="str">
            <v>JARDÍN</v>
          </cell>
          <cell r="B65" t="str">
            <v>Antioquia</v>
          </cell>
        </row>
        <row r="66">
          <cell r="A66" t="str">
            <v>JERICÓ</v>
          </cell>
          <cell r="B66" t="str">
            <v>Antioquia</v>
          </cell>
        </row>
        <row r="67">
          <cell r="A67" t="str">
            <v>LA CEJA</v>
          </cell>
          <cell r="B67" t="str">
            <v>Antioquia</v>
          </cell>
        </row>
        <row r="68">
          <cell r="A68" t="str">
            <v>LA ESTRELLA</v>
          </cell>
          <cell r="B68" t="str">
            <v>Antioquia</v>
          </cell>
        </row>
        <row r="69">
          <cell r="A69" t="str">
            <v>LA PINTADA</v>
          </cell>
          <cell r="B69" t="str">
            <v>Antioquia</v>
          </cell>
        </row>
        <row r="70">
          <cell r="A70" t="str">
            <v>LA UNIÓN</v>
          </cell>
          <cell r="B70" t="str">
            <v>Antioquia</v>
          </cell>
        </row>
        <row r="71">
          <cell r="A71" t="str">
            <v>LIBORINA</v>
          </cell>
          <cell r="B71" t="str">
            <v>Antioquia</v>
          </cell>
        </row>
        <row r="72">
          <cell r="A72" t="str">
            <v>MACEO</v>
          </cell>
          <cell r="B72" t="str">
            <v>Antioquia</v>
          </cell>
        </row>
        <row r="73">
          <cell r="A73" t="str">
            <v>MARINILLA</v>
          </cell>
          <cell r="B73" t="str">
            <v>Antioquia</v>
          </cell>
        </row>
        <row r="74">
          <cell r="A74" t="str">
            <v>MONTEBELLO</v>
          </cell>
          <cell r="B74" t="str">
            <v>Antioquia</v>
          </cell>
        </row>
        <row r="75">
          <cell r="A75" t="str">
            <v>MURINDÓ</v>
          </cell>
          <cell r="B75" t="str">
            <v>Antioquia</v>
          </cell>
        </row>
        <row r="76">
          <cell r="A76" t="str">
            <v>MUTATÁ</v>
          </cell>
          <cell r="B76" t="str">
            <v>Antioquia</v>
          </cell>
        </row>
        <row r="77">
          <cell r="A77" t="str">
            <v>NARIÑO</v>
          </cell>
          <cell r="B77" t="str">
            <v>Antioquia</v>
          </cell>
        </row>
        <row r="78">
          <cell r="A78" t="str">
            <v>NECOCLÍ</v>
          </cell>
          <cell r="B78" t="str">
            <v>Antioquia</v>
          </cell>
        </row>
        <row r="79">
          <cell r="A79" t="str">
            <v>NECHÍ</v>
          </cell>
          <cell r="B79" t="str">
            <v>Antioquia</v>
          </cell>
        </row>
        <row r="80">
          <cell r="A80" t="str">
            <v>OLAYA</v>
          </cell>
          <cell r="B80" t="str">
            <v>Antioquia</v>
          </cell>
        </row>
        <row r="81">
          <cell r="A81" t="str">
            <v>PEÑOL</v>
          </cell>
          <cell r="B81" t="str">
            <v>Antioquia</v>
          </cell>
        </row>
        <row r="82">
          <cell r="A82" t="str">
            <v>PEQUE</v>
          </cell>
          <cell r="B82" t="str">
            <v>Antioquia</v>
          </cell>
        </row>
        <row r="83">
          <cell r="A83" t="str">
            <v>PUEBLORRICO</v>
          </cell>
          <cell r="B83" t="str">
            <v>Antioquia</v>
          </cell>
        </row>
        <row r="84">
          <cell r="A84" t="str">
            <v>PUERTO BERRÍO</v>
          </cell>
          <cell r="B84" t="str">
            <v>Antioquia</v>
          </cell>
        </row>
        <row r="85">
          <cell r="A85" t="str">
            <v>PUERTO NARE</v>
          </cell>
          <cell r="B85" t="str">
            <v>Antioquia</v>
          </cell>
        </row>
        <row r="86">
          <cell r="A86" t="str">
            <v>PUERTO TRIUNFO</v>
          </cell>
          <cell r="B86" t="str">
            <v>Antioquia</v>
          </cell>
        </row>
        <row r="87">
          <cell r="A87" t="str">
            <v>REMEDIOS</v>
          </cell>
          <cell r="B87" t="str">
            <v>Antioquia</v>
          </cell>
        </row>
        <row r="88">
          <cell r="A88" t="str">
            <v>RETIRO</v>
          </cell>
          <cell r="B88" t="str">
            <v>Antioquia</v>
          </cell>
        </row>
        <row r="89">
          <cell r="A89" t="str">
            <v>RIONEGRO</v>
          </cell>
          <cell r="B89" t="str">
            <v>Antioquia</v>
          </cell>
        </row>
        <row r="90">
          <cell r="A90" t="str">
            <v>SABANALARGA</v>
          </cell>
          <cell r="B90" t="str">
            <v>Antioquia</v>
          </cell>
        </row>
        <row r="91">
          <cell r="A91" t="str">
            <v>SABANETA</v>
          </cell>
          <cell r="B91" t="str">
            <v>Antioquia</v>
          </cell>
        </row>
        <row r="92">
          <cell r="A92" t="str">
            <v>SALGAR</v>
          </cell>
          <cell r="B92" t="str">
            <v>Antioquia</v>
          </cell>
        </row>
        <row r="93">
          <cell r="A93" t="str">
            <v>SAN ANDRÉS DE CUERQUÍA</v>
          </cell>
          <cell r="B93" t="str">
            <v>Antioquia</v>
          </cell>
        </row>
        <row r="94">
          <cell r="A94" t="str">
            <v>SAN CARLOS</v>
          </cell>
          <cell r="B94" t="str">
            <v>Antioquia</v>
          </cell>
        </row>
        <row r="95">
          <cell r="A95" t="str">
            <v>SAN FRANCISCO</v>
          </cell>
          <cell r="B95" t="str">
            <v>Antioquia</v>
          </cell>
        </row>
        <row r="96">
          <cell r="A96" t="str">
            <v>SAN JERÓNIMO</v>
          </cell>
          <cell r="B96" t="str">
            <v>Antioquia</v>
          </cell>
        </row>
        <row r="97">
          <cell r="A97" t="str">
            <v>SAN JOSÉ DE LA MONTAÑA</v>
          </cell>
          <cell r="B97" t="str">
            <v>Antioquia</v>
          </cell>
        </row>
        <row r="98">
          <cell r="A98" t="str">
            <v>SAN JUAN DE URABÁ</v>
          </cell>
          <cell r="B98" t="str">
            <v>Antioquia</v>
          </cell>
        </row>
        <row r="99">
          <cell r="A99" t="str">
            <v>SAN LUIS</v>
          </cell>
          <cell r="B99" t="str">
            <v>Antioquia</v>
          </cell>
        </row>
        <row r="100">
          <cell r="A100" t="str">
            <v>SAN PEDRO DE LOS MILAGROS</v>
          </cell>
          <cell r="B100" t="str">
            <v>Antioquia</v>
          </cell>
        </row>
        <row r="101">
          <cell r="A101" t="str">
            <v>SAN PEDRO DE URABA</v>
          </cell>
          <cell r="B101" t="str">
            <v>Antioquia</v>
          </cell>
        </row>
        <row r="102">
          <cell r="A102" t="str">
            <v>SAN RAFAEL</v>
          </cell>
          <cell r="B102" t="str">
            <v>Antioquia</v>
          </cell>
        </row>
        <row r="103">
          <cell r="A103" t="str">
            <v>SAN ROQUE</v>
          </cell>
          <cell r="B103" t="str">
            <v>Antioquia</v>
          </cell>
        </row>
        <row r="104">
          <cell r="A104" t="str">
            <v>SAN VICENTE</v>
          </cell>
          <cell r="B104" t="str">
            <v>Antioquia</v>
          </cell>
        </row>
        <row r="105">
          <cell r="A105" t="str">
            <v>SANTA BÁRBARA</v>
          </cell>
          <cell r="B105" t="str">
            <v>Antioquia</v>
          </cell>
        </row>
        <row r="106">
          <cell r="A106" t="str">
            <v>SANTA ROSA DE OSOS</v>
          </cell>
          <cell r="B106" t="str">
            <v>Antioquia</v>
          </cell>
        </row>
        <row r="107">
          <cell r="A107" t="str">
            <v>SANTO DOMINGO</v>
          </cell>
          <cell r="B107" t="str">
            <v>Antioquia</v>
          </cell>
        </row>
        <row r="108">
          <cell r="A108" t="str">
            <v>EL SANTUARIO</v>
          </cell>
          <cell r="B108" t="str">
            <v>Antioquia</v>
          </cell>
        </row>
        <row r="109">
          <cell r="A109" t="str">
            <v>SEGOVIA</v>
          </cell>
          <cell r="B109" t="str">
            <v>Antioquia</v>
          </cell>
        </row>
        <row r="110">
          <cell r="A110" t="str">
            <v>SONSON</v>
          </cell>
          <cell r="B110" t="str">
            <v>Antioquia</v>
          </cell>
        </row>
        <row r="111">
          <cell r="A111" t="str">
            <v>SOPETRÁN</v>
          </cell>
          <cell r="B111" t="str">
            <v>Antioquia</v>
          </cell>
        </row>
        <row r="112">
          <cell r="A112" t="str">
            <v>TÁMESIS</v>
          </cell>
          <cell r="B112" t="str">
            <v>Antioquia</v>
          </cell>
        </row>
        <row r="113">
          <cell r="A113" t="str">
            <v>TARAZÁ</v>
          </cell>
          <cell r="B113" t="str">
            <v>Antioquia</v>
          </cell>
        </row>
        <row r="114">
          <cell r="A114" t="str">
            <v>TARSO</v>
          </cell>
          <cell r="B114" t="str">
            <v>Antioquia</v>
          </cell>
        </row>
        <row r="115">
          <cell r="A115" t="str">
            <v>TITIRIBÍ</v>
          </cell>
          <cell r="B115" t="str">
            <v>Antioquia</v>
          </cell>
        </row>
        <row r="116">
          <cell r="A116" t="str">
            <v>TOLEDO</v>
          </cell>
          <cell r="B116" t="str">
            <v>Antioquia</v>
          </cell>
        </row>
        <row r="117">
          <cell r="A117" t="str">
            <v>TURBO</v>
          </cell>
          <cell r="B117" t="str">
            <v>Antioquia</v>
          </cell>
        </row>
        <row r="118">
          <cell r="A118" t="str">
            <v>URAMITA</v>
          </cell>
          <cell r="B118" t="str">
            <v>Antioquia</v>
          </cell>
        </row>
        <row r="119">
          <cell r="A119" t="str">
            <v>URRAO</v>
          </cell>
          <cell r="B119" t="str">
            <v>Antioquia</v>
          </cell>
        </row>
        <row r="120">
          <cell r="A120" t="str">
            <v>VALDIVIA</v>
          </cell>
          <cell r="B120" t="str">
            <v>Antioquia</v>
          </cell>
        </row>
        <row r="121">
          <cell r="A121" t="str">
            <v>VALPARAÍSO</v>
          </cell>
          <cell r="B121" t="str">
            <v>Antioquia</v>
          </cell>
        </row>
        <row r="122">
          <cell r="A122" t="str">
            <v>VEGACHÍ</v>
          </cell>
          <cell r="B122" t="str">
            <v>Antioquia</v>
          </cell>
        </row>
        <row r="123">
          <cell r="A123" t="str">
            <v>VENECIA</v>
          </cell>
          <cell r="B123" t="str">
            <v>Antioquia</v>
          </cell>
        </row>
        <row r="124">
          <cell r="A124" t="str">
            <v>VIGÍA DEL FUERTE</v>
          </cell>
          <cell r="B124" t="str">
            <v>Antioquia</v>
          </cell>
        </row>
        <row r="125">
          <cell r="A125" t="str">
            <v>YALÍ</v>
          </cell>
          <cell r="B125" t="str">
            <v>Antioquia</v>
          </cell>
        </row>
        <row r="126">
          <cell r="A126" t="str">
            <v>YARUMAL</v>
          </cell>
          <cell r="B126" t="str">
            <v>Antioquia</v>
          </cell>
        </row>
        <row r="127">
          <cell r="A127" t="str">
            <v>YOLOMBÓ</v>
          </cell>
          <cell r="B127" t="str">
            <v>Antioquia</v>
          </cell>
        </row>
        <row r="128">
          <cell r="A128" t="str">
            <v>YONDÓ</v>
          </cell>
          <cell r="B128" t="str">
            <v>Antioquia</v>
          </cell>
        </row>
        <row r="129">
          <cell r="A129" t="str">
            <v>ZARAGOZA</v>
          </cell>
          <cell r="B129" t="str">
            <v>Antioquia</v>
          </cell>
        </row>
        <row r="130">
          <cell r="A130" t="str">
            <v>BARRANQUILLA</v>
          </cell>
          <cell r="B130" t="str">
            <v>Atlántico</v>
          </cell>
        </row>
        <row r="131">
          <cell r="A131" t="str">
            <v>BARANOA</v>
          </cell>
          <cell r="B131" t="str">
            <v>Atlántico</v>
          </cell>
        </row>
        <row r="132">
          <cell r="A132" t="str">
            <v>CAMPO DE LA CRUZ</v>
          </cell>
          <cell r="B132" t="str">
            <v>Atlántico</v>
          </cell>
        </row>
        <row r="133">
          <cell r="A133" t="str">
            <v>CANDELARIA</v>
          </cell>
          <cell r="B133" t="str">
            <v>Atlántico</v>
          </cell>
        </row>
        <row r="134">
          <cell r="A134" t="str">
            <v>GALAPA</v>
          </cell>
          <cell r="B134" t="str">
            <v>Atlántico</v>
          </cell>
        </row>
        <row r="135">
          <cell r="A135" t="str">
            <v>JUAN DE ACOSTA</v>
          </cell>
          <cell r="B135" t="str">
            <v>Atlántico</v>
          </cell>
        </row>
        <row r="136">
          <cell r="A136" t="str">
            <v>LURUACO</v>
          </cell>
          <cell r="B136" t="str">
            <v>Atlántico</v>
          </cell>
        </row>
        <row r="137">
          <cell r="A137" t="str">
            <v>MALAMBO</v>
          </cell>
          <cell r="B137" t="str">
            <v>Atlántico</v>
          </cell>
        </row>
        <row r="138">
          <cell r="A138" t="str">
            <v>MANATÍ</v>
          </cell>
          <cell r="B138" t="str">
            <v>Atlántico</v>
          </cell>
        </row>
        <row r="139">
          <cell r="A139" t="str">
            <v>PALMAR DE VARELA</v>
          </cell>
          <cell r="B139" t="str">
            <v>Atlántico</v>
          </cell>
        </row>
        <row r="140">
          <cell r="A140" t="str">
            <v>PIOJÓ</v>
          </cell>
          <cell r="B140" t="str">
            <v>Atlántico</v>
          </cell>
        </row>
        <row r="141">
          <cell r="A141" t="str">
            <v>POLONUEVO</v>
          </cell>
          <cell r="B141" t="str">
            <v>Atlántico</v>
          </cell>
        </row>
        <row r="142">
          <cell r="A142" t="str">
            <v>PONEDERA</v>
          </cell>
          <cell r="B142" t="str">
            <v>Atlántico</v>
          </cell>
        </row>
        <row r="143">
          <cell r="A143" t="str">
            <v>PUERTO COLOMBIA</v>
          </cell>
          <cell r="B143" t="str">
            <v>Atlántico</v>
          </cell>
        </row>
        <row r="144">
          <cell r="A144" t="str">
            <v>REPELÓN</v>
          </cell>
          <cell r="B144" t="str">
            <v>Atlántico</v>
          </cell>
        </row>
        <row r="145">
          <cell r="A145" t="str">
            <v>SABANAGRANDE</v>
          </cell>
          <cell r="B145" t="str">
            <v>Atlántico</v>
          </cell>
        </row>
        <row r="146">
          <cell r="A146" t="str">
            <v>SABANALARGA</v>
          </cell>
          <cell r="B146" t="str">
            <v>Atlántico</v>
          </cell>
        </row>
        <row r="147">
          <cell r="A147" t="str">
            <v>SANTA LUCÍA</v>
          </cell>
          <cell r="B147" t="str">
            <v>Atlántico</v>
          </cell>
        </row>
        <row r="148">
          <cell r="A148" t="str">
            <v>SANTO TOMÁS</v>
          </cell>
          <cell r="B148" t="str">
            <v>Atlántico</v>
          </cell>
        </row>
        <row r="149">
          <cell r="A149" t="str">
            <v>SOLEDAD</v>
          </cell>
          <cell r="B149" t="str">
            <v>Atlántico</v>
          </cell>
        </row>
        <row r="150">
          <cell r="A150" t="str">
            <v>SUAN</v>
          </cell>
          <cell r="B150" t="str">
            <v>Atlántico</v>
          </cell>
        </row>
        <row r="151">
          <cell r="A151" t="str">
            <v>TUBARÁ</v>
          </cell>
          <cell r="B151" t="str">
            <v>Atlántico</v>
          </cell>
        </row>
        <row r="152">
          <cell r="A152" t="str">
            <v>USIACURÍ</v>
          </cell>
          <cell r="B152" t="str">
            <v>Atlántico</v>
          </cell>
        </row>
        <row r="153">
          <cell r="A153" t="str">
            <v>BOGOTÁ, D.C.</v>
          </cell>
          <cell r="B153" t="str">
            <v>Bogotá, D.C.</v>
          </cell>
        </row>
        <row r="154">
          <cell r="A154" t="str">
            <v>CARTAGENA</v>
          </cell>
          <cell r="B154" t="str">
            <v>Bolívar</v>
          </cell>
        </row>
        <row r="155">
          <cell r="A155" t="str">
            <v>ACHÍ</v>
          </cell>
          <cell r="B155" t="str">
            <v>Bolívar</v>
          </cell>
        </row>
        <row r="156">
          <cell r="A156" t="str">
            <v>ALTOS DEL ROSARIO</v>
          </cell>
          <cell r="B156" t="str">
            <v>Bolívar</v>
          </cell>
        </row>
        <row r="157">
          <cell r="A157" t="str">
            <v>ARENAL</v>
          </cell>
          <cell r="B157" t="str">
            <v>Bolívar</v>
          </cell>
        </row>
        <row r="158">
          <cell r="A158" t="str">
            <v>ARJONA</v>
          </cell>
          <cell r="B158" t="str">
            <v>Bolívar</v>
          </cell>
        </row>
        <row r="159">
          <cell r="A159" t="str">
            <v>ARROYOHONDO</v>
          </cell>
          <cell r="B159" t="str">
            <v>Bolívar</v>
          </cell>
        </row>
        <row r="160">
          <cell r="A160" t="str">
            <v>BARRANCO DE LOBA</v>
          </cell>
          <cell r="B160" t="str">
            <v>Bolívar</v>
          </cell>
        </row>
        <row r="161">
          <cell r="A161" t="str">
            <v>CALAMAR</v>
          </cell>
          <cell r="B161" t="str">
            <v>Bolívar</v>
          </cell>
        </row>
        <row r="162">
          <cell r="A162" t="str">
            <v>CANTAGALLO</v>
          </cell>
          <cell r="B162" t="str">
            <v>Bolívar</v>
          </cell>
        </row>
        <row r="163">
          <cell r="A163" t="str">
            <v>CICUCO</v>
          </cell>
          <cell r="B163" t="str">
            <v>Bolívar</v>
          </cell>
        </row>
        <row r="164">
          <cell r="A164" t="str">
            <v>CÓRDOBA</v>
          </cell>
          <cell r="B164" t="str">
            <v>Bolívar</v>
          </cell>
        </row>
        <row r="165">
          <cell r="A165" t="str">
            <v>CLEMENCIA</v>
          </cell>
          <cell r="B165" t="str">
            <v>Bolívar</v>
          </cell>
        </row>
        <row r="166">
          <cell r="A166" t="str">
            <v>EL CARMEN DE BOLÍVAR</v>
          </cell>
          <cell r="B166" t="str">
            <v>Bolívar</v>
          </cell>
        </row>
        <row r="167">
          <cell r="A167" t="str">
            <v>EL GUAMO</v>
          </cell>
          <cell r="B167" t="str">
            <v>Bolívar</v>
          </cell>
        </row>
        <row r="168">
          <cell r="A168" t="str">
            <v>EL PEÑÓN</v>
          </cell>
          <cell r="B168" t="str">
            <v>Bolívar</v>
          </cell>
        </row>
        <row r="169">
          <cell r="A169" t="str">
            <v>HATILLO DE LOBA</v>
          </cell>
          <cell r="B169" t="str">
            <v>Bolívar</v>
          </cell>
        </row>
        <row r="170">
          <cell r="A170" t="str">
            <v>MAGANGUÉ</v>
          </cell>
          <cell r="B170" t="str">
            <v>Bolívar</v>
          </cell>
        </row>
        <row r="171">
          <cell r="A171" t="str">
            <v>MAHATES</v>
          </cell>
          <cell r="B171" t="str">
            <v>Bolívar</v>
          </cell>
        </row>
        <row r="172">
          <cell r="A172" t="str">
            <v>MARGARITA</v>
          </cell>
          <cell r="B172" t="str">
            <v>Bolívar</v>
          </cell>
        </row>
        <row r="173">
          <cell r="A173" t="str">
            <v>MARÍA LA BAJA</v>
          </cell>
          <cell r="B173" t="str">
            <v>Bolívar</v>
          </cell>
        </row>
        <row r="174">
          <cell r="A174" t="str">
            <v>MONTECRISTO</v>
          </cell>
          <cell r="B174" t="str">
            <v>Bolívar</v>
          </cell>
        </row>
        <row r="175">
          <cell r="A175" t="str">
            <v>MOMPÓS</v>
          </cell>
          <cell r="B175" t="str">
            <v>Bolívar</v>
          </cell>
        </row>
        <row r="176">
          <cell r="A176" t="str">
            <v>MORALES</v>
          </cell>
          <cell r="B176" t="str">
            <v>Bolívar</v>
          </cell>
        </row>
        <row r="177">
          <cell r="A177" t="str">
            <v>PINILLOS</v>
          </cell>
          <cell r="B177" t="str">
            <v>Bolívar</v>
          </cell>
        </row>
        <row r="178">
          <cell r="A178" t="str">
            <v>REGIDOR</v>
          </cell>
          <cell r="B178" t="str">
            <v>Bolívar</v>
          </cell>
        </row>
        <row r="179">
          <cell r="A179" t="str">
            <v>RÍO VIEJO</v>
          </cell>
          <cell r="B179" t="str">
            <v>Bolívar</v>
          </cell>
        </row>
        <row r="180">
          <cell r="A180" t="str">
            <v>SAN CRISTÓBAL</v>
          </cell>
          <cell r="B180" t="str">
            <v>Bolívar</v>
          </cell>
        </row>
        <row r="181">
          <cell r="A181" t="str">
            <v>SAN ESTANISLAO</v>
          </cell>
          <cell r="B181" t="str">
            <v>Bolívar</v>
          </cell>
        </row>
        <row r="182">
          <cell r="A182" t="str">
            <v>SAN FERNANDO</v>
          </cell>
          <cell r="B182" t="str">
            <v>Bolívar</v>
          </cell>
        </row>
        <row r="183">
          <cell r="A183" t="str">
            <v>SAN JACINTO</v>
          </cell>
          <cell r="B183" t="str">
            <v>Bolívar</v>
          </cell>
        </row>
        <row r="184">
          <cell r="A184" t="str">
            <v>SAN JACINTO DEL CAUCA</v>
          </cell>
          <cell r="B184" t="str">
            <v>Bolívar</v>
          </cell>
        </row>
        <row r="185">
          <cell r="A185" t="str">
            <v>SAN JUAN NEPOMUCENO</v>
          </cell>
          <cell r="B185" t="str">
            <v>Bolívar</v>
          </cell>
        </row>
        <row r="186">
          <cell r="A186" t="str">
            <v>SAN MARTÍN DE LOBA</v>
          </cell>
          <cell r="B186" t="str">
            <v>Bolívar</v>
          </cell>
        </row>
        <row r="187">
          <cell r="A187" t="str">
            <v>SAN PABLO</v>
          </cell>
          <cell r="B187" t="str">
            <v>Bolívar</v>
          </cell>
        </row>
        <row r="188">
          <cell r="A188" t="str">
            <v>SANTA CATALINA</v>
          </cell>
          <cell r="B188" t="str">
            <v>Bolívar</v>
          </cell>
        </row>
        <row r="189">
          <cell r="A189" t="str">
            <v>SANTA ROSA</v>
          </cell>
          <cell r="B189" t="str">
            <v>Bolívar</v>
          </cell>
        </row>
        <row r="190">
          <cell r="A190" t="str">
            <v>SANTA ROSA DEL SUR</v>
          </cell>
          <cell r="B190" t="str">
            <v>Bolívar</v>
          </cell>
        </row>
        <row r="191">
          <cell r="A191" t="str">
            <v>SIMITÍ</v>
          </cell>
          <cell r="B191" t="str">
            <v>Bolívar</v>
          </cell>
        </row>
        <row r="192">
          <cell r="A192" t="str">
            <v>SOPLAVIENTO</v>
          </cell>
          <cell r="B192" t="str">
            <v>Bolívar</v>
          </cell>
        </row>
        <row r="193">
          <cell r="A193" t="str">
            <v>TALAIGUA NUEVO</v>
          </cell>
          <cell r="B193" t="str">
            <v>Bolívar</v>
          </cell>
        </row>
        <row r="194">
          <cell r="A194" t="str">
            <v>TIQUISIO</v>
          </cell>
          <cell r="B194" t="str">
            <v>Bolívar</v>
          </cell>
        </row>
        <row r="195">
          <cell r="A195" t="str">
            <v>TURBACO</v>
          </cell>
          <cell r="B195" t="str">
            <v>Bolívar</v>
          </cell>
        </row>
        <row r="196">
          <cell r="A196" t="str">
            <v>TURBANÁ</v>
          </cell>
          <cell r="B196" t="str">
            <v>Bolívar</v>
          </cell>
        </row>
        <row r="197">
          <cell r="A197" t="str">
            <v>VILLANUEVA</v>
          </cell>
          <cell r="B197" t="str">
            <v>Bolívar</v>
          </cell>
        </row>
        <row r="198">
          <cell r="A198" t="str">
            <v>ZAMBRANO</v>
          </cell>
          <cell r="B198" t="str">
            <v>Bolívar</v>
          </cell>
        </row>
        <row r="199">
          <cell r="A199" t="str">
            <v>TUNJA</v>
          </cell>
          <cell r="B199" t="str">
            <v>Boyacá</v>
          </cell>
        </row>
        <row r="200">
          <cell r="A200" t="str">
            <v>ALMEIDA</v>
          </cell>
          <cell r="B200" t="str">
            <v>Boyacá</v>
          </cell>
        </row>
        <row r="201">
          <cell r="A201" t="str">
            <v>AQUITANIA</v>
          </cell>
          <cell r="B201" t="str">
            <v>Boyacá</v>
          </cell>
        </row>
        <row r="202">
          <cell r="A202" t="str">
            <v>ARCABUCO</v>
          </cell>
          <cell r="B202" t="str">
            <v>Boyacá</v>
          </cell>
        </row>
        <row r="203">
          <cell r="A203" t="str">
            <v>BELÉN</v>
          </cell>
          <cell r="B203" t="str">
            <v>Boyacá</v>
          </cell>
        </row>
        <row r="204">
          <cell r="A204" t="str">
            <v>BERBEO</v>
          </cell>
          <cell r="B204" t="str">
            <v>Boyacá</v>
          </cell>
        </row>
        <row r="205">
          <cell r="A205" t="str">
            <v>BETÉITIVA</v>
          </cell>
          <cell r="B205" t="str">
            <v>Boyacá</v>
          </cell>
        </row>
        <row r="206">
          <cell r="A206" t="str">
            <v>BOAVITA</v>
          </cell>
          <cell r="B206" t="str">
            <v>Boyacá</v>
          </cell>
        </row>
        <row r="207">
          <cell r="A207" t="str">
            <v>BOYACÁ</v>
          </cell>
          <cell r="B207" t="str">
            <v>Boyacá</v>
          </cell>
        </row>
        <row r="208">
          <cell r="A208" t="str">
            <v>BRICEÑO</v>
          </cell>
          <cell r="B208" t="str">
            <v>Boyacá</v>
          </cell>
        </row>
        <row r="209">
          <cell r="A209" t="str">
            <v>BUENAVISTA</v>
          </cell>
          <cell r="B209" t="str">
            <v>Boyacá</v>
          </cell>
        </row>
        <row r="210">
          <cell r="A210" t="str">
            <v>BUSBANZÁ</v>
          </cell>
          <cell r="B210" t="str">
            <v>Boyacá</v>
          </cell>
        </row>
        <row r="211">
          <cell r="A211" t="str">
            <v>CALDAS</v>
          </cell>
          <cell r="B211" t="str">
            <v>Boyacá</v>
          </cell>
        </row>
        <row r="212">
          <cell r="A212" t="str">
            <v>CAMPOHERMOSO</v>
          </cell>
          <cell r="B212" t="str">
            <v>Boyacá</v>
          </cell>
        </row>
        <row r="213">
          <cell r="A213" t="str">
            <v>CERINZA</v>
          </cell>
          <cell r="B213" t="str">
            <v>Boyacá</v>
          </cell>
        </row>
        <row r="214">
          <cell r="A214" t="str">
            <v>CHINAVITA</v>
          </cell>
          <cell r="B214" t="str">
            <v>Boyacá</v>
          </cell>
        </row>
        <row r="215">
          <cell r="A215" t="str">
            <v>CHIQUINQUIRÁ</v>
          </cell>
          <cell r="B215" t="str">
            <v>Boyacá</v>
          </cell>
        </row>
        <row r="216">
          <cell r="A216" t="str">
            <v>CHISCAS</v>
          </cell>
          <cell r="B216" t="str">
            <v>Boyacá</v>
          </cell>
        </row>
        <row r="217">
          <cell r="A217" t="str">
            <v>CHITA</v>
          </cell>
          <cell r="B217" t="str">
            <v>Boyacá</v>
          </cell>
        </row>
        <row r="218">
          <cell r="A218" t="str">
            <v>CHITARAQUE</v>
          </cell>
          <cell r="B218" t="str">
            <v>Boyacá</v>
          </cell>
        </row>
        <row r="219">
          <cell r="A219" t="str">
            <v>CHIVATÁ</v>
          </cell>
          <cell r="B219" t="str">
            <v>Boyacá</v>
          </cell>
        </row>
        <row r="220">
          <cell r="A220" t="str">
            <v>CIÉNEGA</v>
          </cell>
          <cell r="B220" t="str">
            <v>Boyacá</v>
          </cell>
        </row>
        <row r="221">
          <cell r="A221" t="str">
            <v>CÓMBITA</v>
          </cell>
          <cell r="B221" t="str">
            <v>Boyacá</v>
          </cell>
        </row>
        <row r="222">
          <cell r="A222" t="str">
            <v>COPER</v>
          </cell>
          <cell r="B222" t="str">
            <v>Boyacá</v>
          </cell>
        </row>
        <row r="223">
          <cell r="A223" t="str">
            <v>CORRALES</v>
          </cell>
          <cell r="B223" t="str">
            <v>Boyacá</v>
          </cell>
        </row>
        <row r="224">
          <cell r="A224" t="str">
            <v>COVARACHÍA</v>
          </cell>
          <cell r="B224" t="str">
            <v>Boyacá</v>
          </cell>
        </row>
        <row r="225">
          <cell r="A225" t="str">
            <v>CUBARÁ</v>
          </cell>
          <cell r="B225" t="str">
            <v>Boyacá</v>
          </cell>
        </row>
        <row r="226">
          <cell r="A226" t="str">
            <v>CUCAITA</v>
          </cell>
          <cell r="B226" t="str">
            <v>Boyacá</v>
          </cell>
        </row>
        <row r="227">
          <cell r="A227" t="str">
            <v>CUÍTIVA</v>
          </cell>
          <cell r="B227" t="str">
            <v>Boyacá</v>
          </cell>
        </row>
        <row r="228">
          <cell r="A228" t="str">
            <v>CHÍQUIZA</v>
          </cell>
          <cell r="B228" t="str">
            <v>Boyacá</v>
          </cell>
        </row>
        <row r="229">
          <cell r="A229" t="str">
            <v>CHIVOR</v>
          </cell>
          <cell r="B229" t="str">
            <v>Boyacá</v>
          </cell>
        </row>
        <row r="230">
          <cell r="A230" t="str">
            <v>DUITAMA</v>
          </cell>
          <cell r="B230" t="str">
            <v>Boyacá</v>
          </cell>
        </row>
        <row r="231">
          <cell r="A231" t="str">
            <v>EL COCUY</v>
          </cell>
          <cell r="B231" t="str">
            <v>Boyacá</v>
          </cell>
        </row>
        <row r="232">
          <cell r="A232" t="str">
            <v>EL ESPINO</v>
          </cell>
          <cell r="B232" t="str">
            <v>Boyacá</v>
          </cell>
        </row>
        <row r="233">
          <cell r="A233" t="str">
            <v>FIRAVITOBA</v>
          </cell>
          <cell r="B233" t="str">
            <v>Boyacá</v>
          </cell>
        </row>
        <row r="234">
          <cell r="A234" t="str">
            <v>FLORESTA</v>
          </cell>
          <cell r="B234" t="str">
            <v>Boyacá</v>
          </cell>
        </row>
        <row r="235">
          <cell r="A235" t="str">
            <v>GACHANTIVÁ</v>
          </cell>
          <cell r="B235" t="str">
            <v>Boyacá</v>
          </cell>
        </row>
        <row r="236">
          <cell r="A236" t="str">
            <v>GAMEZA</v>
          </cell>
          <cell r="B236" t="str">
            <v>Boyacá</v>
          </cell>
        </row>
        <row r="237">
          <cell r="A237" t="str">
            <v>GARAGOA</v>
          </cell>
          <cell r="B237" t="str">
            <v>Boyacá</v>
          </cell>
        </row>
        <row r="238">
          <cell r="A238" t="str">
            <v>GUACAMAYAS</v>
          </cell>
          <cell r="B238" t="str">
            <v>Boyacá</v>
          </cell>
        </row>
        <row r="239">
          <cell r="A239" t="str">
            <v>GUATEQUE</v>
          </cell>
          <cell r="B239" t="str">
            <v>Boyacá</v>
          </cell>
        </row>
        <row r="240">
          <cell r="A240" t="str">
            <v>GUAYATÁ</v>
          </cell>
          <cell r="B240" t="str">
            <v>Boyacá</v>
          </cell>
        </row>
        <row r="241">
          <cell r="A241" t="str">
            <v>GÜICÁN</v>
          </cell>
          <cell r="B241" t="str">
            <v>Boyacá</v>
          </cell>
        </row>
        <row r="242">
          <cell r="A242" t="str">
            <v>IZA</v>
          </cell>
          <cell r="B242" t="str">
            <v>Boyacá</v>
          </cell>
        </row>
        <row r="243">
          <cell r="A243" t="str">
            <v>JENESANO</v>
          </cell>
          <cell r="B243" t="str">
            <v>Boyacá</v>
          </cell>
        </row>
        <row r="244">
          <cell r="A244" t="str">
            <v>JERICÓ</v>
          </cell>
          <cell r="B244" t="str">
            <v>Boyacá</v>
          </cell>
        </row>
        <row r="245">
          <cell r="A245" t="str">
            <v>LABRANZAGRANDE</v>
          </cell>
          <cell r="B245" t="str">
            <v>Boyacá</v>
          </cell>
        </row>
        <row r="246">
          <cell r="A246" t="str">
            <v>LA CAPILLA</v>
          </cell>
          <cell r="B246" t="str">
            <v>Boyacá</v>
          </cell>
        </row>
        <row r="247">
          <cell r="A247" t="str">
            <v>LA VICTORIA</v>
          </cell>
          <cell r="B247" t="str">
            <v>Boyacá</v>
          </cell>
        </row>
        <row r="248">
          <cell r="A248" t="str">
            <v>LA UVITA</v>
          </cell>
          <cell r="B248" t="str">
            <v>Boyacá</v>
          </cell>
        </row>
        <row r="249">
          <cell r="A249" t="str">
            <v>VILLA DE LEYVA</v>
          </cell>
          <cell r="B249" t="str">
            <v>Boyacá</v>
          </cell>
        </row>
        <row r="250">
          <cell r="A250" t="str">
            <v>MACANAL</v>
          </cell>
          <cell r="B250" t="str">
            <v>Boyacá</v>
          </cell>
        </row>
        <row r="251">
          <cell r="A251" t="str">
            <v>MARIPÍ</v>
          </cell>
          <cell r="B251" t="str">
            <v>Boyacá</v>
          </cell>
        </row>
        <row r="252">
          <cell r="A252" t="str">
            <v>MIRAFLORES</v>
          </cell>
          <cell r="B252" t="str">
            <v>Boyacá</v>
          </cell>
        </row>
        <row r="253">
          <cell r="A253" t="str">
            <v>MONGUA</v>
          </cell>
          <cell r="B253" t="str">
            <v>Boyacá</v>
          </cell>
        </row>
        <row r="254">
          <cell r="A254" t="str">
            <v>MONGUÍ</v>
          </cell>
          <cell r="B254" t="str">
            <v>Boyacá</v>
          </cell>
        </row>
        <row r="255">
          <cell r="A255" t="str">
            <v>MONIQUIRÁ</v>
          </cell>
          <cell r="B255" t="str">
            <v>Boyacá</v>
          </cell>
        </row>
        <row r="256">
          <cell r="A256" t="str">
            <v>MOTAVITA</v>
          </cell>
          <cell r="B256" t="str">
            <v>Boyacá</v>
          </cell>
        </row>
        <row r="257">
          <cell r="A257" t="str">
            <v>MUZO</v>
          </cell>
          <cell r="B257" t="str">
            <v>Boyacá</v>
          </cell>
        </row>
        <row r="258">
          <cell r="A258" t="str">
            <v>NOBSA</v>
          </cell>
          <cell r="B258" t="str">
            <v>Boyacá</v>
          </cell>
        </row>
        <row r="259">
          <cell r="A259" t="str">
            <v>NUEVO COLÓN</v>
          </cell>
          <cell r="B259" t="str">
            <v>Boyacá</v>
          </cell>
        </row>
        <row r="260">
          <cell r="A260" t="str">
            <v>OICATÁ</v>
          </cell>
          <cell r="B260" t="str">
            <v>Boyacá</v>
          </cell>
        </row>
        <row r="261">
          <cell r="A261" t="str">
            <v>OTANCHE</v>
          </cell>
          <cell r="B261" t="str">
            <v>Boyacá</v>
          </cell>
        </row>
        <row r="262">
          <cell r="A262" t="str">
            <v>PACHAVITA</v>
          </cell>
          <cell r="B262" t="str">
            <v>Boyacá</v>
          </cell>
        </row>
        <row r="263">
          <cell r="A263" t="str">
            <v>PÁEZ</v>
          </cell>
          <cell r="B263" t="str">
            <v>Boyacá</v>
          </cell>
        </row>
        <row r="264">
          <cell r="A264" t="str">
            <v>PAIPA</v>
          </cell>
          <cell r="B264" t="str">
            <v>Boyacá</v>
          </cell>
        </row>
        <row r="265">
          <cell r="A265" t="str">
            <v>PAJARITO</v>
          </cell>
          <cell r="B265" t="str">
            <v>Boyacá</v>
          </cell>
        </row>
        <row r="266">
          <cell r="A266" t="str">
            <v>PANQUEBA</v>
          </cell>
          <cell r="B266" t="str">
            <v>Boyacá</v>
          </cell>
        </row>
        <row r="267">
          <cell r="A267" t="str">
            <v>PAUNA</v>
          </cell>
          <cell r="B267" t="str">
            <v>Boyacá</v>
          </cell>
        </row>
        <row r="268">
          <cell r="A268" t="str">
            <v>PAYA</v>
          </cell>
          <cell r="B268" t="str">
            <v>Boyacá</v>
          </cell>
        </row>
        <row r="269">
          <cell r="A269" t="str">
            <v>PAZ DE RÍO</v>
          </cell>
          <cell r="B269" t="str">
            <v>Boyacá</v>
          </cell>
        </row>
        <row r="270">
          <cell r="A270" t="str">
            <v>PESCA</v>
          </cell>
          <cell r="B270" t="str">
            <v>Boyacá</v>
          </cell>
        </row>
        <row r="271">
          <cell r="A271" t="str">
            <v>PISBA</v>
          </cell>
          <cell r="B271" t="str">
            <v>Boyacá</v>
          </cell>
        </row>
        <row r="272">
          <cell r="A272" t="str">
            <v>PUERTO BOYACÁ</v>
          </cell>
          <cell r="B272" t="str">
            <v>Boyacá</v>
          </cell>
        </row>
        <row r="273">
          <cell r="A273" t="str">
            <v>QUÍPAMA</v>
          </cell>
          <cell r="B273" t="str">
            <v>Boyacá</v>
          </cell>
        </row>
        <row r="274">
          <cell r="A274" t="str">
            <v>RAMIRIQUÍ</v>
          </cell>
          <cell r="B274" t="str">
            <v>Boyacá</v>
          </cell>
        </row>
        <row r="275">
          <cell r="A275" t="str">
            <v>RÁQUIRA</v>
          </cell>
          <cell r="B275" t="str">
            <v>Boyacá</v>
          </cell>
        </row>
        <row r="276">
          <cell r="A276" t="str">
            <v>RONDÓN</v>
          </cell>
          <cell r="B276" t="str">
            <v>Boyacá</v>
          </cell>
        </row>
        <row r="277">
          <cell r="A277" t="str">
            <v>SABOYÁ</v>
          </cell>
          <cell r="B277" t="str">
            <v>Boyacá</v>
          </cell>
        </row>
        <row r="278">
          <cell r="A278" t="str">
            <v>SÁCHICA</v>
          </cell>
          <cell r="B278" t="str">
            <v>Boyacá</v>
          </cell>
        </row>
        <row r="279">
          <cell r="A279" t="str">
            <v>SAMACÁ</v>
          </cell>
          <cell r="B279" t="str">
            <v>Boyacá</v>
          </cell>
        </row>
        <row r="280">
          <cell r="A280" t="str">
            <v>SAN EDUARDO</v>
          </cell>
          <cell r="B280" t="str">
            <v>Boyacá</v>
          </cell>
        </row>
        <row r="281">
          <cell r="A281" t="str">
            <v>SAN JOSÉ DE PARE</v>
          </cell>
          <cell r="B281" t="str">
            <v>Boyacá</v>
          </cell>
        </row>
        <row r="282">
          <cell r="A282" t="str">
            <v>SAN LUIS DE GACENO</v>
          </cell>
          <cell r="B282" t="str">
            <v>Boyacá</v>
          </cell>
        </row>
        <row r="283">
          <cell r="A283" t="str">
            <v>SAN MATEO</v>
          </cell>
          <cell r="B283" t="str">
            <v>Boyacá</v>
          </cell>
        </row>
        <row r="284">
          <cell r="A284" t="str">
            <v>SAN MIGUEL DE SEMA</v>
          </cell>
          <cell r="B284" t="str">
            <v>Boyacá</v>
          </cell>
        </row>
        <row r="285">
          <cell r="A285" t="str">
            <v>SAN PABLO DE BORBUR</v>
          </cell>
          <cell r="B285" t="str">
            <v>Boyacá</v>
          </cell>
        </row>
        <row r="286">
          <cell r="A286" t="str">
            <v>SANTANA</v>
          </cell>
          <cell r="B286" t="str">
            <v>Boyacá</v>
          </cell>
        </row>
        <row r="287">
          <cell r="A287" t="str">
            <v>SANTA MARÍA</v>
          </cell>
          <cell r="B287" t="str">
            <v>Boyacá</v>
          </cell>
        </row>
        <row r="288">
          <cell r="A288" t="str">
            <v>SANTA ROSA DE VITERBO</v>
          </cell>
          <cell r="B288" t="str">
            <v>Boyacá</v>
          </cell>
        </row>
        <row r="289">
          <cell r="A289" t="str">
            <v>SANTA SOFÍA</v>
          </cell>
          <cell r="B289" t="str">
            <v>Boyacá</v>
          </cell>
        </row>
        <row r="290">
          <cell r="A290" t="str">
            <v>SATIVANORTE</v>
          </cell>
          <cell r="B290" t="str">
            <v>Boyacá</v>
          </cell>
        </row>
        <row r="291">
          <cell r="A291" t="str">
            <v>SATIVASUR</v>
          </cell>
          <cell r="B291" t="str">
            <v>Boyacá</v>
          </cell>
        </row>
        <row r="292">
          <cell r="A292" t="str">
            <v>SIACHOQUE</v>
          </cell>
          <cell r="B292" t="str">
            <v>Boyacá</v>
          </cell>
        </row>
        <row r="293">
          <cell r="A293" t="str">
            <v>SOATÁ</v>
          </cell>
          <cell r="B293" t="str">
            <v>Boyacá</v>
          </cell>
        </row>
        <row r="294">
          <cell r="A294" t="str">
            <v>SOCOTÁ</v>
          </cell>
          <cell r="B294" t="str">
            <v>Boyacá</v>
          </cell>
        </row>
        <row r="295">
          <cell r="A295" t="str">
            <v>SOCHA</v>
          </cell>
          <cell r="B295" t="str">
            <v>Boyacá</v>
          </cell>
        </row>
        <row r="296">
          <cell r="A296" t="str">
            <v>SOGAMOSO</v>
          </cell>
          <cell r="B296" t="str">
            <v>Boyacá</v>
          </cell>
        </row>
        <row r="297">
          <cell r="A297" t="str">
            <v>SOMONDOCO</v>
          </cell>
          <cell r="B297" t="str">
            <v>Boyacá</v>
          </cell>
        </row>
        <row r="298">
          <cell r="A298" t="str">
            <v>SORA</v>
          </cell>
          <cell r="B298" t="str">
            <v>Boyacá</v>
          </cell>
        </row>
        <row r="299">
          <cell r="A299" t="str">
            <v>SOTAQUIRÁ</v>
          </cell>
          <cell r="B299" t="str">
            <v>Boyacá</v>
          </cell>
        </row>
        <row r="300">
          <cell r="A300" t="str">
            <v>SORACÁ</v>
          </cell>
          <cell r="B300" t="str">
            <v>Boyacá</v>
          </cell>
        </row>
        <row r="301">
          <cell r="A301" t="str">
            <v>SUSACÓN</v>
          </cell>
          <cell r="B301" t="str">
            <v>Boyacá</v>
          </cell>
        </row>
        <row r="302">
          <cell r="A302" t="str">
            <v>SUTAMARCHÁN</v>
          </cell>
          <cell r="B302" t="str">
            <v>Boyacá</v>
          </cell>
        </row>
        <row r="303">
          <cell r="A303" t="str">
            <v>SUTATENZA</v>
          </cell>
          <cell r="B303" t="str">
            <v>Boyacá</v>
          </cell>
        </row>
        <row r="304">
          <cell r="A304" t="str">
            <v>TASCO</v>
          </cell>
          <cell r="B304" t="str">
            <v>Boyacá</v>
          </cell>
        </row>
        <row r="305">
          <cell r="A305" t="str">
            <v>TENZA</v>
          </cell>
          <cell r="B305" t="str">
            <v>Boyacá</v>
          </cell>
        </row>
        <row r="306">
          <cell r="A306" t="str">
            <v>TIBANÁ</v>
          </cell>
          <cell r="B306" t="str">
            <v>Boyacá</v>
          </cell>
        </row>
        <row r="307">
          <cell r="A307" t="str">
            <v>TIBASOSA</v>
          </cell>
          <cell r="B307" t="str">
            <v>Boyacá</v>
          </cell>
        </row>
        <row r="308">
          <cell r="A308" t="str">
            <v>TINJACÁ</v>
          </cell>
          <cell r="B308" t="str">
            <v>Boyacá</v>
          </cell>
        </row>
        <row r="309">
          <cell r="A309" t="str">
            <v>TIPACOQUE</v>
          </cell>
          <cell r="B309" t="str">
            <v>Boyacá</v>
          </cell>
        </row>
        <row r="310">
          <cell r="A310" t="str">
            <v>TOCA</v>
          </cell>
          <cell r="B310" t="str">
            <v>Boyacá</v>
          </cell>
        </row>
        <row r="311">
          <cell r="A311" t="str">
            <v>TOGÜÍ</v>
          </cell>
          <cell r="B311" t="str">
            <v>Boyacá</v>
          </cell>
        </row>
        <row r="312">
          <cell r="A312" t="str">
            <v>TÓPAGA</v>
          </cell>
          <cell r="B312" t="str">
            <v>Boyacá</v>
          </cell>
        </row>
        <row r="313">
          <cell r="A313" t="str">
            <v>TOTA</v>
          </cell>
          <cell r="B313" t="str">
            <v>Boyacá</v>
          </cell>
        </row>
        <row r="314">
          <cell r="A314" t="str">
            <v>TUNUNGUÁ</v>
          </cell>
          <cell r="B314" t="str">
            <v>Boyacá</v>
          </cell>
        </row>
        <row r="315">
          <cell r="A315" t="str">
            <v>TURMEQUÉ</v>
          </cell>
          <cell r="B315" t="str">
            <v>Boyacá</v>
          </cell>
        </row>
        <row r="316">
          <cell r="A316" t="str">
            <v>TUTA</v>
          </cell>
          <cell r="B316" t="str">
            <v>Boyacá</v>
          </cell>
        </row>
        <row r="317">
          <cell r="A317" t="str">
            <v>TUTAZÁ</v>
          </cell>
          <cell r="B317" t="str">
            <v>Boyacá</v>
          </cell>
        </row>
        <row r="318">
          <cell r="A318" t="str">
            <v>UMBITA</v>
          </cell>
          <cell r="B318" t="str">
            <v>Boyacá</v>
          </cell>
        </row>
        <row r="319">
          <cell r="A319" t="str">
            <v>VENTAQUEMADA</v>
          </cell>
          <cell r="B319" t="str">
            <v>Boyacá</v>
          </cell>
        </row>
        <row r="320">
          <cell r="A320" t="str">
            <v>VIRACACHÁ</v>
          </cell>
          <cell r="B320" t="str">
            <v>Boyacá</v>
          </cell>
        </row>
        <row r="321">
          <cell r="A321" t="str">
            <v>ZETAQUIRA</v>
          </cell>
          <cell r="B321" t="str">
            <v>Boyacá</v>
          </cell>
        </row>
        <row r="322">
          <cell r="A322" t="str">
            <v>MANIZALES</v>
          </cell>
          <cell r="B322" t="str">
            <v>Caldas</v>
          </cell>
        </row>
        <row r="323">
          <cell r="A323" t="str">
            <v>AGUADAS</v>
          </cell>
          <cell r="B323" t="str">
            <v>Caldas</v>
          </cell>
        </row>
        <row r="324">
          <cell r="A324" t="str">
            <v>ANSERMA</v>
          </cell>
          <cell r="B324" t="str">
            <v>Caldas</v>
          </cell>
        </row>
        <row r="325">
          <cell r="A325" t="str">
            <v>ARANZAZU</v>
          </cell>
          <cell r="B325" t="str">
            <v>Caldas</v>
          </cell>
        </row>
        <row r="326">
          <cell r="A326" t="str">
            <v>BELALCÁZAR</v>
          </cell>
          <cell r="B326" t="str">
            <v>Caldas</v>
          </cell>
        </row>
        <row r="327">
          <cell r="A327" t="str">
            <v>CHINCHINÁ</v>
          </cell>
          <cell r="B327" t="str">
            <v>Caldas</v>
          </cell>
        </row>
        <row r="328">
          <cell r="A328" t="str">
            <v>FILADELFIA</v>
          </cell>
          <cell r="B328" t="str">
            <v>Caldas</v>
          </cell>
        </row>
        <row r="329">
          <cell r="A329" t="str">
            <v>LA DORADA</v>
          </cell>
          <cell r="B329" t="str">
            <v>Caldas</v>
          </cell>
        </row>
        <row r="330">
          <cell r="A330" t="str">
            <v>LA MERCED</v>
          </cell>
          <cell r="B330" t="str">
            <v>Caldas</v>
          </cell>
        </row>
        <row r="331">
          <cell r="A331" t="str">
            <v>MANZANARES</v>
          </cell>
          <cell r="B331" t="str">
            <v>Caldas</v>
          </cell>
        </row>
        <row r="332">
          <cell r="A332" t="str">
            <v>MARMATO</v>
          </cell>
          <cell r="B332" t="str">
            <v>Caldas</v>
          </cell>
        </row>
        <row r="333">
          <cell r="A333" t="str">
            <v>MARQUETALIA</v>
          </cell>
          <cell r="B333" t="str">
            <v>Caldas</v>
          </cell>
        </row>
        <row r="334">
          <cell r="A334" t="str">
            <v>MARULANDA</v>
          </cell>
          <cell r="B334" t="str">
            <v>Caldas</v>
          </cell>
        </row>
        <row r="335">
          <cell r="A335" t="str">
            <v>NEIRA</v>
          </cell>
          <cell r="B335" t="str">
            <v>Caldas</v>
          </cell>
        </row>
        <row r="336">
          <cell r="A336" t="str">
            <v>NORCASIA</v>
          </cell>
          <cell r="B336" t="str">
            <v>Caldas</v>
          </cell>
        </row>
        <row r="337">
          <cell r="A337" t="str">
            <v>PÁCORA</v>
          </cell>
          <cell r="B337" t="str">
            <v>Caldas</v>
          </cell>
        </row>
        <row r="338">
          <cell r="A338" t="str">
            <v>PALESTINA</v>
          </cell>
          <cell r="B338" t="str">
            <v>Caldas</v>
          </cell>
        </row>
        <row r="339">
          <cell r="A339" t="str">
            <v>PENSILVANIA</v>
          </cell>
          <cell r="B339" t="str">
            <v>Caldas</v>
          </cell>
        </row>
        <row r="340">
          <cell r="A340" t="str">
            <v>RIOSUCIO</v>
          </cell>
          <cell r="B340" t="str">
            <v>Caldas</v>
          </cell>
        </row>
        <row r="341">
          <cell r="A341" t="str">
            <v>RISARALDA</v>
          </cell>
          <cell r="B341" t="str">
            <v>Caldas</v>
          </cell>
        </row>
        <row r="342">
          <cell r="A342" t="str">
            <v>SALAMINA</v>
          </cell>
          <cell r="B342" t="str">
            <v>Caldas</v>
          </cell>
        </row>
        <row r="343">
          <cell r="A343" t="str">
            <v>SAMANÁ</v>
          </cell>
          <cell r="B343" t="str">
            <v>Caldas</v>
          </cell>
        </row>
        <row r="344">
          <cell r="A344" t="str">
            <v>SAN JOSÉ</v>
          </cell>
          <cell r="B344" t="str">
            <v>Caldas</v>
          </cell>
        </row>
        <row r="345">
          <cell r="A345" t="str">
            <v>SUPÍA</v>
          </cell>
          <cell r="B345" t="str">
            <v>Caldas</v>
          </cell>
        </row>
        <row r="346">
          <cell r="A346" t="str">
            <v>VICTORIA</v>
          </cell>
          <cell r="B346" t="str">
            <v>Caldas</v>
          </cell>
        </row>
        <row r="347">
          <cell r="A347" t="str">
            <v>VILLAMARÍA</v>
          </cell>
          <cell r="B347" t="str">
            <v>Caldas</v>
          </cell>
        </row>
        <row r="348">
          <cell r="A348" t="str">
            <v>VITERBO</v>
          </cell>
          <cell r="B348" t="str">
            <v>Caldas</v>
          </cell>
        </row>
        <row r="349">
          <cell r="A349" t="str">
            <v>FLORENCIA</v>
          </cell>
          <cell r="B349" t="str">
            <v>Caquetá</v>
          </cell>
        </row>
        <row r="350">
          <cell r="A350" t="str">
            <v>ALBANIA</v>
          </cell>
          <cell r="B350" t="str">
            <v>Caquetá</v>
          </cell>
        </row>
        <row r="351">
          <cell r="A351" t="str">
            <v>BELÉN DE LOS ANDAQUÍES</v>
          </cell>
          <cell r="B351" t="str">
            <v>Caquetá</v>
          </cell>
        </row>
        <row r="352">
          <cell r="A352" t="str">
            <v>CARTAGENA DEL CHAIRÁ</v>
          </cell>
          <cell r="B352" t="str">
            <v>Caquetá</v>
          </cell>
        </row>
        <row r="353">
          <cell r="A353" t="str">
            <v>CURILLO</v>
          </cell>
          <cell r="B353" t="str">
            <v>Caquetá</v>
          </cell>
        </row>
        <row r="354">
          <cell r="A354" t="str">
            <v>EL DONCELLO</v>
          </cell>
          <cell r="B354" t="str">
            <v>Caquetá</v>
          </cell>
        </row>
        <row r="355">
          <cell r="A355" t="str">
            <v>EL PAUJIL</v>
          </cell>
          <cell r="B355" t="str">
            <v>Caquetá</v>
          </cell>
        </row>
        <row r="356">
          <cell r="A356" t="str">
            <v>LA MONTAÑITA</v>
          </cell>
          <cell r="B356" t="str">
            <v>Caquetá</v>
          </cell>
        </row>
        <row r="357">
          <cell r="A357" t="str">
            <v>MILÁN</v>
          </cell>
          <cell r="B357" t="str">
            <v>Caquetá</v>
          </cell>
        </row>
        <row r="358">
          <cell r="A358" t="str">
            <v>MORELIA</v>
          </cell>
          <cell r="B358" t="str">
            <v>Caquetá</v>
          </cell>
        </row>
        <row r="359">
          <cell r="A359" t="str">
            <v>PUERTO RICO</v>
          </cell>
          <cell r="B359" t="str">
            <v>Caquetá</v>
          </cell>
        </row>
        <row r="360">
          <cell r="A360" t="str">
            <v>SAN JOSÉ DEL FRAGUA</v>
          </cell>
          <cell r="B360" t="str">
            <v>Caquetá</v>
          </cell>
        </row>
        <row r="361">
          <cell r="A361" t="str">
            <v>SAN VICENTE DEL CAGUÁN</v>
          </cell>
          <cell r="B361" t="str">
            <v>Caquetá</v>
          </cell>
        </row>
        <row r="362">
          <cell r="A362" t="str">
            <v>SOLANO</v>
          </cell>
          <cell r="B362" t="str">
            <v>Caquetá</v>
          </cell>
        </row>
        <row r="363">
          <cell r="A363" t="str">
            <v>SOLITA</v>
          </cell>
          <cell r="B363" t="str">
            <v>Caquetá</v>
          </cell>
        </row>
        <row r="364">
          <cell r="A364" t="str">
            <v>VALPARAÍSO</v>
          </cell>
          <cell r="B364" t="str">
            <v>Caquetá</v>
          </cell>
        </row>
        <row r="365">
          <cell r="A365" t="str">
            <v>POPAYÁN</v>
          </cell>
          <cell r="B365" t="str">
            <v>Cauca</v>
          </cell>
        </row>
        <row r="366">
          <cell r="A366" t="str">
            <v>ALMAGUER</v>
          </cell>
          <cell r="B366" t="str">
            <v>Cauca</v>
          </cell>
        </row>
        <row r="367">
          <cell r="A367" t="str">
            <v>ARGELIA</v>
          </cell>
          <cell r="B367" t="str">
            <v>Cauca</v>
          </cell>
        </row>
        <row r="368">
          <cell r="A368" t="str">
            <v>BALBOA</v>
          </cell>
          <cell r="B368" t="str">
            <v>Cauca</v>
          </cell>
        </row>
        <row r="369">
          <cell r="A369" t="str">
            <v>BOLÍVAR</v>
          </cell>
          <cell r="B369" t="str">
            <v>Cauca</v>
          </cell>
        </row>
        <row r="370">
          <cell r="A370" t="str">
            <v>BUENOS AIRES</v>
          </cell>
          <cell r="B370" t="str">
            <v>Cauca</v>
          </cell>
        </row>
        <row r="371">
          <cell r="A371" t="str">
            <v>CAJIBÍO</v>
          </cell>
          <cell r="B371" t="str">
            <v>Cauca</v>
          </cell>
        </row>
        <row r="372">
          <cell r="A372" t="str">
            <v>CALDONO</v>
          </cell>
          <cell r="B372" t="str">
            <v>Cauca</v>
          </cell>
        </row>
        <row r="373">
          <cell r="A373" t="str">
            <v>CALOTO</v>
          </cell>
          <cell r="B373" t="str">
            <v>Cauca</v>
          </cell>
        </row>
        <row r="374">
          <cell r="A374" t="str">
            <v>CORINTO</v>
          </cell>
          <cell r="B374" t="str">
            <v>Cauca</v>
          </cell>
        </row>
        <row r="375">
          <cell r="A375" t="str">
            <v>EL TAMBO</v>
          </cell>
          <cell r="B375" t="str">
            <v>Cauca</v>
          </cell>
        </row>
        <row r="376">
          <cell r="A376" t="str">
            <v>FLORENCIA</v>
          </cell>
          <cell r="B376" t="str">
            <v>Cauca</v>
          </cell>
        </row>
        <row r="377">
          <cell r="A377" t="str">
            <v>GUACHENÉ</v>
          </cell>
          <cell r="B377" t="str">
            <v>Cauca</v>
          </cell>
        </row>
        <row r="378">
          <cell r="A378" t="str">
            <v>GUAPI</v>
          </cell>
          <cell r="B378" t="str">
            <v>Cauca</v>
          </cell>
        </row>
        <row r="379">
          <cell r="A379" t="str">
            <v>INZÁ</v>
          </cell>
          <cell r="B379" t="str">
            <v>Cauca</v>
          </cell>
        </row>
        <row r="380">
          <cell r="A380" t="str">
            <v>JAMBALÓ</v>
          </cell>
          <cell r="B380" t="str">
            <v>Cauca</v>
          </cell>
        </row>
        <row r="381">
          <cell r="A381" t="str">
            <v>LA SIERRA</v>
          </cell>
          <cell r="B381" t="str">
            <v>Cauca</v>
          </cell>
        </row>
        <row r="382">
          <cell r="A382" t="str">
            <v>LA VEGA</v>
          </cell>
          <cell r="B382" t="str">
            <v>Cauca</v>
          </cell>
        </row>
        <row r="383">
          <cell r="A383" t="str">
            <v>LÓPEZ</v>
          </cell>
          <cell r="B383" t="str">
            <v>Cauca</v>
          </cell>
        </row>
        <row r="384">
          <cell r="A384" t="str">
            <v>MERCADERES</v>
          </cell>
          <cell r="B384" t="str">
            <v>Cauca</v>
          </cell>
        </row>
        <row r="385">
          <cell r="A385" t="str">
            <v>MIRANDA</v>
          </cell>
          <cell r="B385" t="str">
            <v>Cauca</v>
          </cell>
        </row>
        <row r="386">
          <cell r="A386" t="str">
            <v>MORALES</v>
          </cell>
          <cell r="B386" t="str">
            <v>Cauca</v>
          </cell>
        </row>
        <row r="387">
          <cell r="A387" t="str">
            <v>PADILLA</v>
          </cell>
          <cell r="B387" t="str">
            <v>Cauca</v>
          </cell>
        </row>
        <row r="388">
          <cell r="A388" t="str">
            <v>PAEZ</v>
          </cell>
          <cell r="B388" t="str">
            <v>Cauca</v>
          </cell>
        </row>
        <row r="389">
          <cell r="A389" t="str">
            <v>PATÍA</v>
          </cell>
          <cell r="B389" t="str">
            <v>Cauca</v>
          </cell>
        </row>
        <row r="390">
          <cell r="A390" t="str">
            <v>PIAMONTE</v>
          </cell>
          <cell r="B390" t="str">
            <v>Cauca</v>
          </cell>
        </row>
        <row r="391">
          <cell r="A391" t="str">
            <v>PIENDAMÓ</v>
          </cell>
          <cell r="B391" t="str">
            <v>Cauca</v>
          </cell>
        </row>
        <row r="392">
          <cell r="A392" t="str">
            <v>PUERTO TEJADA</v>
          </cell>
          <cell r="B392" t="str">
            <v>Cauca</v>
          </cell>
        </row>
        <row r="393">
          <cell r="A393" t="str">
            <v>PURACÉ</v>
          </cell>
          <cell r="B393" t="str">
            <v>Cauca</v>
          </cell>
        </row>
        <row r="394">
          <cell r="A394" t="str">
            <v>ROSAS</v>
          </cell>
          <cell r="B394" t="str">
            <v>Cauca</v>
          </cell>
        </row>
        <row r="395">
          <cell r="A395" t="str">
            <v>SAN SEBASTIÁN</v>
          </cell>
          <cell r="B395" t="str">
            <v>Cauca</v>
          </cell>
        </row>
        <row r="396">
          <cell r="A396" t="str">
            <v>SANTANDER DE QUILICHAO</v>
          </cell>
          <cell r="B396" t="str">
            <v>Cauca</v>
          </cell>
        </row>
        <row r="397">
          <cell r="A397" t="str">
            <v>SANTA ROSA</v>
          </cell>
          <cell r="B397" t="str">
            <v>Cauca</v>
          </cell>
        </row>
        <row r="398">
          <cell r="A398" t="str">
            <v>SILVIA</v>
          </cell>
          <cell r="B398" t="str">
            <v>Cauca</v>
          </cell>
        </row>
        <row r="399">
          <cell r="A399" t="str">
            <v>SOTARA</v>
          </cell>
          <cell r="B399" t="str">
            <v>Cauca</v>
          </cell>
        </row>
        <row r="400">
          <cell r="A400" t="str">
            <v>SOTARÁ</v>
          </cell>
          <cell r="B400" t="str">
            <v>Cauca</v>
          </cell>
        </row>
        <row r="401">
          <cell r="A401" t="str">
            <v>SUÁREZ</v>
          </cell>
          <cell r="B401" t="str">
            <v>Cauca</v>
          </cell>
        </row>
        <row r="402">
          <cell r="A402" t="str">
            <v>SUCRE</v>
          </cell>
          <cell r="B402" t="str">
            <v>Cauca</v>
          </cell>
        </row>
        <row r="403">
          <cell r="A403" t="str">
            <v>TIMBÍO</v>
          </cell>
          <cell r="B403" t="str">
            <v>Cauca</v>
          </cell>
        </row>
        <row r="404">
          <cell r="A404" t="str">
            <v>TIMBIQUÍ</v>
          </cell>
          <cell r="B404" t="str">
            <v>Cauca</v>
          </cell>
        </row>
        <row r="405">
          <cell r="A405" t="str">
            <v>TORIBIO</v>
          </cell>
          <cell r="B405" t="str">
            <v>Cauca</v>
          </cell>
        </row>
        <row r="406">
          <cell r="A406" t="str">
            <v>TOTORÓ</v>
          </cell>
          <cell r="B406" t="str">
            <v>Cauca</v>
          </cell>
        </row>
        <row r="407">
          <cell r="A407" t="str">
            <v>VILLA RICA</v>
          </cell>
          <cell r="B407" t="str">
            <v>Cauca</v>
          </cell>
        </row>
        <row r="408">
          <cell r="A408" t="str">
            <v>VALLEDUPAR</v>
          </cell>
          <cell r="B408" t="str">
            <v>Cesar</v>
          </cell>
        </row>
        <row r="409">
          <cell r="A409" t="str">
            <v>AGUACHICA</v>
          </cell>
          <cell r="B409" t="str">
            <v>Cesar</v>
          </cell>
        </row>
        <row r="410">
          <cell r="A410" t="str">
            <v>AGUSTÍN CODAZZI</v>
          </cell>
          <cell r="B410" t="str">
            <v>Cesar</v>
          </cell>
        </row>
        <row r="411">
          <cell r="A411" t="str">
            <v>ASTREA</v>
          </cell>
          <cell r="B411" t="str">
            <v>Cesar</v>
          </cell>
        </row>
        <row r="412">
          <cell r="A412" t="str">
            <v>BECERRIL</v>
          </cell>
          <cell r="B412" t="str">
            <v>Cesar</v>
          </cell>
        </row>
        <row r="413">
          <cell r="A413" t="str">
            <v>BOSCONIA</v>
          </cell>
          <cell r="B413" t="str">
            <v>Cesar</v>
          </cell>
        </row>
        <row r="414">
          <cell r="A414" t="str">
            <v>CHIMICHAGUA</v>
          </cell>
          <cell r="B414" t="str">
            <v>Cesar</v>
          </cell>
        </row>
        <row r="415">
          <cell r="A415" t="str">
            <v>CHIRIGUANÁ</v>
          </cell>
          <cell r="B415" t="str">
            <v>Cesar</v>
          </cell>
        </row>
        <row r="416">
          <cell r="A416" t="str">
            <v>CURUMANÍ</v>
          </cell>
          <cell r="B416" t="str">
            <v>Cesar</v>
          </cell>
        </row>
        <row r="417">
          <cell r="A417" t="str">
            <v>EL COPEY</v>
          </cell>
          <cell r="B417" t="str">
            <v>Cesar</v>
          </cell>
        </row>
        <row r="418">
          <cell r="A418" t="str">
            <v>EL PASO</v>
          </cell>
          <cell r="B418" t="str">
            <v>Cesar</v>
          </cell>
        </row>
        <row r="419">
          <cell r="A419" t="str">
            <v>GAMARRA</v>
          </cell>
          <cell r="B419" t="str">
            <v>Cesar</v>
          </cell>
        </row>
        <row r="420">
          <cell r="A420" t="str">
            <v>GONZÁLEZ</v>
          </cell>
          <cell r="B420" t="str">
            <v>Cesar</v>
          </cell>
        </row>
        <row r="421">
          <cell r="A421" t="str">
            <v>LA GLORIA</v>
          </cell>
          <cell r="B421" t="str">
            <v>Cesar</v>
          </cell>
        </row>
        <row r="422">
          <cell r="A422" t="str">
            <v>LA JAGUA DE IBIRICO</v>
          </cell>
          <cell r="B422" t="str">
            <v>Cesar</v>
          </cell>
        </row>
        <row r="423">
          <cell r="A423" t="str">
            <v>MANAURE</v>
          </cell>
          <cell r="B423" t="str">
            <v>Cesar</v>
          </cell>
        </row>
        <row r="424">
          <cell r="A424" t="str">
            <v>PAILITAS</v>
          </cell>
          <cell r="B424" t="str">
            <v>Cesar</v>
          </cell>
        </row>
        <row r="425">
          <cell r="A425" t="str">
            <v>PELAYA</v>
          </cell>
          <cell r="B425" t="str">
            <v>Cesar</v>
          </cell>
        </row>
        <row r="426">
          <cell r="A426" t="str">
            <v>PUEBLO BELLO</v>
          </cell>
          <cell r="B426" t="str">
            <v>Cesar</v>
          </cell>
        </row>
        <row r="427">
          <cell r="A427" t="str">
            <v>RÍO DE ORO</v>
          </cell>
          <cell r="B427" t="str">
            <v>Cesar</v>
          </cell>
        </row>
        <row r="428">
          <cell r="A428" t="str">
            <v>LA PAZ</v>
          </cell>
          <cell r="B428" t="str">
            <v>Cesar</v>
          </cell>
        </row>
        <row r="429">
          <cell r="A429" t="str">
            <v>SAN ALBERTO</v>
          </cell>
          <cell r="B429" t="str">
            <v>Cesar</v>
          </cell>
        </row>
        <row r="430">
          <cell r="A430" t="str">
            <v>SAN DIEGO</v>
          </cell>
          <cell r="B430" t="str">
            <v>Cesar</v>
          </cell>
        </row>
        <row r="431">
          <cell r="A431" t="str">
            <v>SAN MARTÍN</v>
          </cell>
          <cell r="B431" t="str">
            <v>Cesar</v>
          </cell>
        </row>
        <row r="432">
          <cell r="A432" t="str">
            <v>TAMALAMEQUE</v>
          </cell>
          <cell r="B432" t="str">
            <v>Cesar</v>
          </cell>
        </row>
        <row r="433">
          <cell r="A433" t="str">
            <v>MONTERÍA</v>
          </cell>
          <cell r="B433" t="str">
            <v>Córdoba</v>
          </cell>
        </row>
        <row r="434">
          <cell r="A434" t="str">
            <v>AYAPEL</v>
          </cell>
          <cell r="B434" t="str">
            <v>Córdoba</v>
          </cell>
        </row>
        <row r="435">
          <cell r="A435" t="str">
            <v>BUENAVISTA</v>
          </cell>
          <cell r="B435" t="str">
            <v>Córdoba</v>
          </cell>
        </row>
        <row r="436">
          <cell r="A436" t="str">
            <v>CANALETE</v>
          </cell>
          <cell r="B436" t="str">
            <v>Córdoba</v>
          </cell>
        </row>
        <row r="437">
          <cell r="A437" t="str">
            <v>CERETÉ</v>
          </cell>
          <cell r="B437" t="str">
            <v>Córdoba</v>
          </cell>
        </row>
        <row r="438">
          <cell r="A438" t="str">
            <v>CHIMÁ</v>
          </cell>
          <cell r="B438" t="str">
            <v>Córdoba</v>
          </cell>
        </row>
        <row r="439">
          <cell r="A439" t="str">
            <v>CHINÚ</v>
          </cell>
          <cell r="B439" t="str">
            <v>Córdoba</v>
          </cell>
        </row>
        <row r="440">
          <cell r="A440" t="str">
            <v>CIÉNAGA DE ORO</v>
          </cell>
          <cell r="B440" t="str">
            <v>Córdoba</v>
          </cell>
        </row>
        <row r="441">
          <cell r="A441" t="str">
            <v>COTORRA</v>
          </cell>
          <cell r="B441" t="str">
            <v>Córdoba</v>
          </cell>
        </row>
        <row r="442">
          <cell r="A442" t="str">
            <v>LA APARTADA</v>
          </cell>
          <cell r="B442" t="str">
            <v>Córdoba</v>
          </cell>
        </row>
        <row r="443">
          <cell r="A443" t="str">
            <v>LORICA</v>
          </cell>
          <cell r="B443" t="str">
            <v>Córdoba</v>
          </cell>
        </row>
        <row r="444">
          <cell r="A444" t="str">
            <v>LOS CÓRDOBAS</v>
          </cell>
          <cell r="B444" t="str">
            <v>Córdoba</v>
          </cell>
        </row>
        <row r="445">
          <cell r="A445" t="str">
            <v>MOMIL</v>
          </cell>
          <cell r="B445" t="str">
            <v>Córdoba</v>
          </cell>
        </row>
        <row r="446">
          <cell r="A446" t="str">
            <v>MONTELÍBANO</v>
          </cell>
          <cell r="B446" t="str">
            <v>Córdoba</v>
          </cell>
        </row>
        <row r="447">
          <cell r="A447" t="str">
            <v>MOÑITOS</v>
          </cell>
          <cell r="B447" t="str">
            <v>Córdoba</v>
          </cell>
        </row>
        <row r="448">
          <cell r="A448" t="str">
            <v>PLANETA RICA</v>
          </cell>
          <cell r="B448" t="str">
            <v>Córdoba</v>
          </cell>
        </row>
        <row r="449">
          <cell r="A449" t="str">
            <v>PUEBLO NUEVO</v>
          </cell>
          <cell r="B449" t="str">
            <v>Córdoba</v>
          </cell>
        </row>
        <row r="450">
          <cell r="A450" t="str">
            <v>PUERTO ESCONDIDO</v>
          </cell>
          <cell r="B450" t="str">
            <v>Córdoba</v>
          </cell>
        </row>
        <row r="451">
          <cell r="A451" t="str">
            <v>PUERTO LIBERTADOR</v>
          </cell>
          <cell r="B451" t="str">
            <v>Córdoba</v>
          </cell>
        </row>
        <row r="452">
          <cell r="A452" t="str">
            <v>PURÍSIMA</v>
          </cell>
          <cell r="B452" t="str">
            <v>Córdoba</v>
          </cell>
        </row>
        <row r="453">
          <cell r="A453" t="str">
            <v>SAHAGÚN</v>
          </cell>
          <cell r="B453" t="str">
            <v>Córdoba</v>
          </cell>
        </row>
        <row r="454">
          <cell r="A454" t="str">
            <v>SAN ANDRÉS SOTAVENTO</v>
          </cell>
          <cell r="B454" t="str">
            <v>Córdoba</v>
          </cell>
        </row>
        <row r="455">
          <cell r="A455" t="str">
            <v>SAN ANTERO</v>
          </cell>
          <cell r="B455" t="str">
            <v>Córdoba</v>
          </cell>
        </row>
        <row r="456">
          <cell r="A456" t="str">
            <v>SAN BERNARDO DEL VIENTO</v>
          </cell>
          <cell r="B456" t="str">
            <v>Córdoba</v>
          </cell>
        </row>
        <row r="457">
          <cell r="A457" t="str">
            <v>SAN CARLOS</v>
          </cell>
          <cell r="B457" t="str">
            <v>Córdoba</v>
          </cell>
        </row>
        <row r="458">
          <cell r="A458" t="str">
            <v>SAN PELAYO</v>
          </cell>
          <cell r="B458" t="str">
            <v>Córdoba</v>
          </cell>
        </row>
        <row r="459">
          <cell r="A459" t="str">
            <v>TIERRALTA</v>
          </cell>
          <cell r="B459" t="str">
            <v>Córdoba</v>
          </cell>
        </row>
        <row r="460">
          <cell r="A460" t="str">
            <v>VALENCIA</v>
          </cell>
          <cell r="B460" t="str">
            <v>Córdoba</v>
          </cell>
        </row>
        <row r="461">
          <cell r="A461" t="str">
            <v>AGUA DE DIOS</v>
          </cell>
          <cell r="B461" t="str">
            <v>Cundinamarca</v>
          </cell>
        </row>
        <row r="462">
          <cell r="A462" t="str">
            <v>ALBÁN</v>
          </cell>
          <cell r="B462" t="str">
            <v>Cundinamarca</v>
          </cell>
        </row>
        <row r="463">
          <cell r="A463" t="str">
            <v>ANAPOIMA</v>
          </cell>
          <cell r="B463" t="str">
            <v>Cundinamarca</v>
          </cell>
        </row>
        <row r="464">
          <cell r="A464" t="str">
            <v>ANOLAIMA</v>
          </cell>
          <cell r="B464" t="str">
            <v>Cundinamarca</v>
          </cell>
        </row>
        <row r="465">
          <cell r="A465" t="str">
            <v>ARBELÁEZ</v>
          </cell>
          <cell r="B465" t="str">
            <v>Cundinamarca</v>
          </cell>
        </row>
        <row r="466">
          <cell r="A466" t="str">
            <v>BELTRÁN</v>
          </cell>
          <cell r="B466" t="str">
            <v>Cundinamarca</v>
          </cell>
        </row>
        <row r="467">
          <cell r="A467" t="str">
            <v>BITUIMA</v>
          </cell>
          <cell r="B467" t="str">
            <v>Cundinamarca</v>
          </cell>
        </row>
        <row r="468">
          <cell r="A468" t="str">
            <v>BOJACÁ</v>
          </cell>
          <cell r="B468" t="str">
            <v>Cundinamarca</v>
          </cell>
        </row>
        <row r="469">
          <cell r="A469" t="str">
            <v>CABRERA</v>
          </cell>
          <cell r="B469" t="str">
            <v>Cundinamarca</v>
          </cell>
        </row>
        <row r="470">
          <cell r="A470" t="str">
            <v>CACHIPAY</v>
          </cell>
          <cell r="B470" t="str">
            <v>Cundinamarca</v>
          </cell>
        </row>
        <row r="471">
          <cell r="A471" t="str">
            <v>CAJICÁ</v>
          </cell>
          <cell r="B471" t="str">
            <v>Cundinamarca</v>
          </cell>
        </row>
        <row r="472">
          <cell r="A472" t="str">
            <v>CAPARRAPÍ</v>
          </cell>
          <cell r="B472" t="str">
            <v>Cundinamarca</v>
          </cell>
        </row>
        <row r="473">
          <cell r="A473" t="str">
            <v>CAQUEZA</v>
          </cell>
          <cell r="B473" t="str">
            <v>Cundinamarca</v>
          </cell>
        </row>
        <row r="474">
          <cell r="A474" t="str">
            <v>CARMEN DE CARUPA</v>
          </cell>
          <cell r="B474" t="str">
            <v>Cundinamarca</v>
          </cell>
        </row>
        <row r="475">
          <cell r="A475" t="str">
            <v>CHAGUANÍ</v>
          </cell>
          <cell r="B475" t="str">
            <v>Cundinamarca</v>
          </cell>
        </row>
        <row r="476">
          <cell r="A476" t="str">
            <v>CHÍA</v>
          </cell>
          <cell r="B476" t="str">
            <v>Cundinamarca</v>
          </cell>
        </row>
        <row r="477">
          <cell r="A477" t="str">
            <v>CHIPAQUE</v>
          </cell>
          <cell r="B477" t="str">
            <v>Cundinamarca</v>
          </cell>
        </row>
        <row r="478">
          <cell r="A478" t="str">
            <v>CHOACHÍ</v>
          </cell>
          <cell r="B478" t="str">
            <v>Cundinamarca</v>
          </cell>
        </row>
        <row r="479">
          <cell r="A479" t="str">
            <v>CHOCONTÁ</v>
          </cell>
          <cell r="B479" t="str">
            <v>Cundinamarca</v>
          </cell>
        </row>
        <row r="480">
          <cell r="A480" t="str">
            <v>COGUA</v>
          </cell>
          <cell r="B480" t="str">
            <v>Cundinamarca</v>
          </cell>
        </row>
        <row r="481">
          <cell r="A481" t="str">
            <v>COTA</v>
          </cell>
          <cell r="B481" t="str">
            <v>Cundinamarca</v>
          </cell>
        </row>
        <row r="482">
          <cell r="A482" t="str">
            <v>CUCUNUBÁ</v>
          </cell>
          <cell r="B482" t="str">
            <v>Cundinamarca</v>
          </cell>
        </row>
        <row r="483">
          <cell r="A483" t="str">
            <v>EL COLEGIO</v>
          </cell>
          <cell r="B483" t="str">
            <v>Cundinamarca</v>
          </cell>
        </row>
        <row r="484">
          <cell r="A484" t="str">
            <v>EL PEÑÓN</v>
          </cell>
          <cell r="B484" t="str">
            <v>Cundinamarca</v>
          </cell>
        </row>
        <row r="485">
          <cell r="A485" t="str">
            <v>EL ROSAL</v>
          </cell>
          <cell r="B485" t="str">
            <v>Cundinamarca</v>
          </cell>
        </row>
        <row r="486">
          <cell r="A486" t="str">
            <v>FACATATIVÁ</v>
          </cell>
          <cell r="B486" t="str">
            <v>Cundinamarca</v>
          </cell>
        </row>
        <row r="487">
          <cell r="A487" t="str">
            <v>FOMEQUE</v>
          </cell>
          <cell r="B487" t="str">
            <v>Cundinamarca</v>
          </cell>
        </row>
        <row r="488">
          <cell r="A488" t="str">
            <v>FOSCA</v>
          </cell>
          <cell r="B488" t="str">
            <v>Cundinamarca</v>
          </cell>
        </row>
        <row r="489">
          <cell r="A489" t="str">
            <v>FUNZA</v>
          </cell>
          <cell r="B489" t="str">
            <v>Cundinamarca</v>
          </cell>
        </row>
        <row r="490">
          <cell r="A490" t="str">
            <v>FÚQUENE</v>
          </cell>
          <cell r="B490" t="str">
            <v>Cundinamarca</v>
          </cell>
        </row>
        <row r="491">
          <cell r="A491" t="str">
            <v>FUSAGASUGÁ</v>
          </cell>
          <cell r="B491" t="str">
            <v>Cundinamarca</v>
          </cell>
        </row>
        <row r="492">
          <cell r="A492" t="str">
            <v>GACHALA</v>
          </cell>
          <cell r="B492" t="str">
            <v>Cundinamarca</v>
          </cell>
        </row>
        <row r="493">
          <cell r="A493" t="str">
            <v>GACHANCIPÁ</v>
          </cell>
          <cell r="B493" t="str">
            <v>Cundinamarca</v>
          </cell>
        </row>
        <row r="494">
          <cell r="A494" t="str">
            <v>GACHETÁ</v>
          </cell>
          <cell r="B494" t="str">
            <v>Cundinamarca</v>
          </cell>
        </row>
        <row r="495">
          <cell r="A495" t="str">
            <v>GAMA</v>
          </cell>
          <cell r="B495" t="str">
            <v>Cundinamarca</v>
          </cell>
        </row>
        <row r="496">
          <cell r="A496" t="str">
            <v>GIRARDOT</v>
          </cell>
          <cell r="B496" t="str">
            <v>Cundinamarca</v>
          </cell>
        </row>
        <row r="497">
          <cell r="A497" t="str">
            <v>GRANADA</v>
          </cell>
          <cell r="B497" t="str">
            <v>Cundinamarca</v>
          </cell>
        </row>
        <row r="498">
          <cell r="A498" t="str">
            <v>GUACHETÁ</v>
          </cell>
          <cell r="B498" t="str">
            <v>Cundinamarca</v>
          </cell>
        </row>
        <row r="499">
          <cell r="A499" t="str">
            <v>GUADUAS</v>
          </cell>
          <cell r="B499" t="str">
            <v>Cundinamarca</v>
          </cell>
        </row>
        <row r="500">
          <cell r="A500" t="str">
            <v>GUASCA</v>
          </cell>
          <cell r="B500" t="str">
            <v>Cundinamarca</v>
          </cell>
        </row>
        <row r="501">
          <cell r="A501" t="str">
            <v>GUATAQUÍ</v>
          </cell>
          <cell r="B501" t="str">
            <v>Cundinamarca</v>
          </cell>
        </row>
        <row r="502">
          <cell r="A502" t="str">
            <v>GUATAVITA</v>
          </cell>
          <cell r="B502" t="str">
            <v>Cundinamarca</v>
          </cell>
        </row>
        <row r="503">
          <cell r="A503" t="str">
            <v>GUAYABAL DE SIQUIMA</v>
          </cell>
          <cell r="B503" t="str">
            <v>Cundinamarca</v>
          </cell>
        </row>
        <row r="504">
          <cell r="A504" t="str">
            <v>GUAYABETAL</v>
          </cell>
          <cell r="B504" t="str">
            <v>Cundinamarca</v>
          </cell>
        </row>
        <row r="505">
          <cell r="A505" t="str">
            <v>GUTIÉRREZ</v>
          </cell>
          <cell r="B505" t="str">
            <v>Cundinamarca</v>
          </cell>
        </row>
        <row r="506">
          <cell r="A506" t="str">
            <v>JERUSALÉN</v>
          </cell>
          <cell r="B506" t="str">
            <v>Cundinamarca</v>
          </cell>
        </row>
        <row r="507">
          <cell r="A507" t="str">
            <v>JUNÍN</v>
          </cell>
          <cell r="B507" t="str">
            <v>Cundinamarca</v>
          </cell>
        </row>
        <row r="508">
          <cell r="A508" t="str">
            <v>LA CALERA</v>
          </cell>
          <cell r="B508" t="str">
            <v>Cundinamarca</v>
          </cell>
        </row>
        <row r="509">
          <cell r="A509" t="str">
            <v>LA MESA</v>
          </cell>
          <cell r="B509" t="str">
            <v>Cundinamarca</v>
          </cell>
        </row>
        <row r="510">
          <cell r="A510" t="str">
            <v>LA PALMA</v>
          </cell>
          <cell r="B510" t="str">
            <v>Cundinamarca</v>
          </cell>
        </row>
        <row r="511">
          <cell r="A511" t="str">
            <v>LA PEÑA</v>
          </cell>
          <cell r="B511" t="str">
            <v>Cundinamarca</v>
          </cell>
        </row>
        <row r="512">
          <cell r="A512" t="str">
            <v>LA VEGA</v>
          </cell>
          <cell r="B512" t="str">
            <v>Cundinamarca</v>
          </cell>
        </row>
        <row r="513">
          <cell r="A513" t="str">
            <v>LENGUAZAQUE</v>
          </cell>
          <cell r="B513" t="str">
            <v>Cundinamarca</v>
          </cell>
        </row>
        <row r="514">
          <cell r="A514" t="str">
            <v>MACHETA</v>
          </cell>
          <cell r="B514" t="str">
            <v>Cundinamarca</v>
          </cell>
        </row>
        <row r="515">
          <cell r="A515" t="str">
            <v>MADRID</v>
          </cell>
          <cell r="B515" t="str">
            <v>Cundinamarca</v>
          </cell>
        </row>
        <row r="516">
          <cell r="A516" t="str">
            <v>MANTA</v>
          </cell>
          <cell r="B516" t="str">
            <v>Cundinamarca</v>
          </cell>
        </row>
        <row r="517">
          <cell r="A517" t="str">
            <v>MEDINA</v>
          </cell>
          <cell r="B517" t="str">
            <v>Cundinamarca</v>
          </cell>
        </row>
        <row r="518">
          <cell r="A518" t="str">
            <v>MOSQUERA</v>
          </cell>
          <cell r="B518" t="str">
            <v>Cundinamarca</v>
          </cell>
        </row>
        <row r="519">
          <cell r="A519" t="str">
            <v>NARIÑO</v>
          </cell>
          <cell r="B519" t="str">
            <v>Cundinamarca</v>
          </cell>
        </row>
        <row r="520">
          <cell r="A520" t="str">
            <v>NEMOCÓN</v>
          </cell>
          <cell r="B520" t="str">
            <v>Cundinamarca</v>
          </cell>
        </row>
        <row r="521">
          <cell r="A521" t="str">
            <v>NILO</v>
          </cell>
          <cell r="B521" t="str">
            <v>Cundinamarca</v>
          </cell>
        </row>
        <row r="522">
          <cell r="A522" t="str">
            <v>NIMAIMA</v>
          </cell>
          <cell r="B522" t="str">
            <v>Cundinamarca</v>
          </cell>
        </row>
        <row r="523">
          <cell r="A523" t="str">
            <v>NOCAIMA</v>
          </cell>
          <cell r="B523" t="str">
            <v>Cundinamarca</v>
          </cell>
        </row>
        <row r="524">
          <cell r="A524" t="str">
            <v>VENECIA</v>
          </cell>
          <cell r="B524" t="str">
            <v>Cundinamarca</v>
          </cell>
        </row>
        <row r="525">
          <cell r="A525" t="str">
            <v>PACHO</v>
          </cell>
          <cell r="B525" t="str">
            <v>Cundinamarca</v>
          </cell>
        </row>
        <row r="526">
          <cell r="A526" t="str">
            <v>PAIME</v>
          </cell>
          <cell r="B526" t="str">
            <v>Cundinamarca</v>
          </cell>
        </row>
        <row r="527">
          <cell r="A527" t="str">
            <v>PANDI</v>
          </cell>
          <cell r="B527" t="str">
            <v>Cundinamarca</v>
          </cell>
        </row>
        <row r="528">
          <cell r="A528" t="str">
            <v>PARATEBUENO</v>
          </cell>
          <cell r="B528" t="str">
            <v>Cundinamarca</v>
          </cell>
        </row>
        <row r="529">
          <cell r="A529" t="str">
            <v>PASCA</v>
          </cell>
          <cell r="B529" t="str">
            <v>Cundinamarca</v>
          </cell>
        </row>
        <row r="530">
          <cell r="A530" t="str">
            <v>PUERTO SALGAR</v>
          </cell>
          <cell r="B530" t="str">
            <v>Cundinamarca</v>
          </cell>
        </row>
        <row r="531">
          <cell r="A531" t="str">
            <v>PULÍ</v>
          </cell>
          <cell r="B531" t="str">
            <v>Cundinamarca</v>
          </cell>
        </row>
        <row r="532">
          <cell r="A532" t="str">
            <v>QUEBRADANEGRA</v>
          </cell>
          <cell r="B532" t="str">
            <v>Cundinamarca</v>
          </cell>
        </row>
        <row r="533">
          <cell r="A533" t="str">
            <v>QUETAME</v>
          </cell>
          <cell r="B533" t="str">
            <v>Cundinamarca</v>
          </cell>
        </row>
        <row r="534">
          <cell r="A534" t="str">
            <v>QUIPILE</v>
          </cell>
          <cell r="B534" t="str">
            <v>Cundinamarca</v>
          </cell>
        </row>
        <row r="535">
          <cell r="A535" t="str">
            <v>APULO</v>
          </cell>
          <cell r="B535" t="str">
            <v>Cundinamarca</v>
          </cell>
        </row>
        <row r="536">
          <cell r="A536" t="str">
            <v>RICAURTE</v>
          </cell>
          <cell r="B536" t="str">
            <v>Cundinamarca</v>
          </cell>
        </row>
        <row r="537">
          <cell r="A537" t="str">
            <v>SAN ANTONIO DEL TEQUENDAMA</v>
          </cell>
          <cell r="B537" t="str">
            <v>Cundinamarca</v>
          </cell>
        </row>
        <row r="538">
          <cell r="A538" t="str">
            <v>SAN BERNARDO</v>
          </cell>
          <cell r="B538" t="str">
            <v>Cundinamarca</v>
          </cell>
        </row>
        <row r="539">
          <cell r="A539" t="str">
            <v>SAN CAYETANO</v>
          </cell>
          <cell r="B539" t="str">
            <v>Cundinamarca</v>
          </cell>
        </row>
        <row r="540">
          <cell r="A540" t="str">
            <v>SAN FRANCISCO</v>
          </cell>
          <cell r="B540" t="str">
            <v>Cundinamarca</v>
          </cell>
        </row>
        <row r="541">
          <cell r="A541" t="str">
            <v>SAN JUAN DE RÍO SECO</v>
          </cell>
          <cell r="B541" t="str">
            <v>Cundinamarca</v>
          </cell>
        </row>
        <row r="542">
          <cell r="A542" t="str">
            <v>SASAIMA</v>
          </cell>
          <cell r="B542" t="str">
            <v>Cundinamarca</v>
          </cell>
        </row>
        <row r="543">
          <cell r="A543" t="str">
            <v>SESQUILÉ</v>
          </cell>
          <cell r="B543" t="str">
            <v>Cundinamarca</v>
          </cell>
        </row>
        <row r="544">
          <cell r="A544" t="str">
            <v>SIBATÉ</v>
          </cell>
          <cell r="B544" t="str">
            <v>Cundinamarca</v>
          </cell>
        </row>
        <row r="545">
          <cell r="A545" t="str">
            <v>SILVANIA</v>
          </cell>
          <cell r="B545" t="str">
            <v>Cundinamarca</v>
          </cell>
        </row>
        <row r="546">
          <cell r="A546" t="str">
            <v>SIMIJACA</v>
          </cell>
          <cell r="B546" t="str">
            <v>Cundinamarca</v>
          </cell>
        </row>
        <row r="547">
          <cell r="A547" t="str">
            <v>SOACHA</v>
          </cell>
          <cell r="B547" t="str">
            <v>Cundinamarca</v>
          </cell>
        </row>
        <row r="548">
          <cell r="A548" t="str">
            <v>SOPÓ</v>
          </cell>
          <cell r="B548" t="str">
            <v>Cundinamarca</v>
          </cell>
        </row>
        <row r="549">
          <cell r="A549" t="str">
            <v>SUBACHOQUE</v>
          </cell>
          <cell r="B549" t="str">
            <v>Cundinamarca</v>
          </cell>
        </row>
        <row r="550">
          <cell r="A550" t="str">
            <v>SUESCA</v>
          </cell>
          <cell r="B550" t="str">
            <v>Cundinamarca</v>
          </cell>
        </row>
        <row r="551">
          <cell r="A551" t="str">
            <v>SUPATÁ</v>
          </cell>
          <cell r="B551" t="str">
            <v>Cundinamarca</v>
          </cell>
        </row>
        <row r="552">
          <cell r="A552" t="str">
            <v>SUSA</v>
          </cell>
          <cell r="B552" t="str">
            <v>Cundinamarca</v>
          </cell>
        </row>
        <row r="553">
          <cell r="A553" t="str">
            <v>SUTATAUSA</v>
          </cell>
          <cell r="B553" t="str">
            <v>Cundinamarca</v>
          </cell>
        </row>
        <row r="554">
          <cell r="A554" t="str">
            <v>TABIO</v>
          </cell>
          <cell r="B554" t="str">
            <v>Cundinamarca</v>
          </cell>
        </row>
        <row r="555">
          <cell r="A555" t="str">
            <v>TAUSA</v>
          </cell>
          <cell r="B555" t="str">
            <v>Cundinamarca</v>
          </cell>
        </row>
        <row r="556">
          <cell r="A556" t="str">
            <v>TENA</v>
          </cell>
          <cell r="B556" t="str">
            <v>Cundinamarca</v>
          </cell>
        </row>
        <row r="557">
          <cell r="A557" t="str">
            <v>TENJO</v>
          </cell>
          <cell r="B557" t="str">
            <v>Cundinamarca</v>
          </cell>
        </row>
        <row r="558">
          <cell r="A558" t="str">
            <v>TIBACUY</v>
          </cell>
          <cell r="B558" t="str">
            <v>Cundinamarca</v>
          </cell>
        </row>
        <row r="559">
          <cell r="A559" t="str">
            <v>TIBIRITA</v>
          </cell>
          <cell r="B559" t="str">
            <v>Cundinamarca</v>
          </cell>
        </row>
        <row r="560">
          <cell r="A560" t="str">
            <v>TOCAIMA</v>
          </cell>
          <cell r="B560" t="str">
            <v>Cundinamarca</v>
          </cell>
        </row>
        <row r="561">
          <cell r="A561" t="str">
            <v>TOCANCIPÁ</v>
          </cell>
          <cell r="B561" t="str">
            <v>Cundinamarca</v>
          </cell>
        </row>
        <row r="562">
          <cell r="A562" t="str">
            <v>TOPAIPÍ</v>
          </cell>
          <cell r="B562" t="str">
            <v>Cundinamarca</v>
          </cell>
        </row>
        <row r="563">
          <cell r="A563" t="str">
            <v>UBALÁ</v>
          </cell>
          <cell r="B563" t="str">
            <v>Cundinamarca</v>
          </cell>
        </row>
        <row r="564">
          <cell r="A564" t="str">
            <v>UBAQUE</v>
          </cell>
          <cell r="B564" t="str">
            <v>Cundinamarca</v>
          </cell>
        </row>
        <row r="565">
          <cell r="A565" t="str">
            <v>VILLA DE SAN DIEGO DE UBATE</v>
          </cell>
          <cell r="B565" t="str">
            <v>Cundinamarca</v>
          </cell>
        </row>
        <row r="566">
          <cell r="A566" t="str">
            <v>UNE</v>
          </cell>
          <cell r="B566" t="str">
            <v>Cundinamarca</v>
          </cell>
        </row>
        <row r="567">
          <cell r="A567" t="str">
            <v>ÚTICA</v>
          </cell>
          <cell r="B567" t="str">
            <v>Cundinamarca</v>
          </cell>
        </row>
        <row r="568">
          <cell r="A568" t="str">
            <v>VERGARA</v>
          </cell>
          <cell r="B568" t="str">
            <v>Cundinamarca</v>
          </cell>
        </row>
        <row r="569">
          <cell r="A569" t="str">
            <v>VIANÍ</v>
          </cell>
          <cell r="B569" t="str">
            <v>Cundinamarca</v>
          </cell>
        </row>
        <row r="570">
          <cell r="A570" t="str">
            <v>VILLAGÓMEZ</v>
          </cell>
          <cell r="B570" t="str">
            <v>Cundinamarca</v>
          </cell>
        </row>
        <row r="571">
          <cell r="A571" t="str">
            <v>VILLAPINZÓN</v>
          </cell>
          <cell r="B571" t="str">
            <v>Cundinamarca</v>
          </cell>
        </row>
        <row r="572">
          <cell r="A572" t="str">
            <v>VILLETA</v>
          </cell>
          <cell r="B572" t="str">
            <v>Cundinamarca</v>
          </cell>
        </row>
        <row r="573">
          <cell r="A573" t="str">
            <v>VIOTÁ</v>
          </cell>
          <cell r="B573" t="str">
            <v>Cundinamarca</v>
          </cell>
        </row>
        <row r="574">
          <cell r="A574" t="str">
            <v>YACOPÍ</v>
          </cell>
          <cell r="B574" t="str">
            <v>Cundinamarca</v>
          </cell>
        </row>
        <row r="575">
          <cell r="A575" t="str">
            <v>ZIPACÓN</v>
          </cell>
          <cell r="B575" t="str">
            <v>Cundinamarca</v>
          </cell>
        </row>
        <row r="576">
          <cell r="A576" t="str">
            <v>ZIPAQUIRÁ</v>
          </cell>
          <cell r="B576" t="str">
            <v>Cundinamarca</v>
          </cell>
        </row>
        <row r="577">
          <cell r="A577" t="str">
            <v>QUIBDÓ</v>
          </cell>
          <cell r="B577" t="str">
            <v>Chocó</v>
          </cell>
        </row>
        <row r="578">
          <cell r="A578" t="str">
            <v>ACANDÍ</v>
          </cell>
          <cell r="B578" t="str">
            <v>Chocó</v>
          </cell>
        </row>
        <row r="579">
          <cell r="A579" t="str">
            <v>ALTO BAUDÓ</v>
          </cell>
          <cell r="B579" t="str">
            <v>Chocó</v>
          </cell>
        </row>
        <row r="580">
          <cell r="A580" t="str">
            <v>ATRATO</v>
          </cell>
          <cell r="B580" t="str">
            <v>Chocó</v>
          </cell>
        </row>
        <row r="581">
          <cell r="A581" t="str">
            <v>BAGADÓ</v>
          </cell>
          <cell r="B581" t="str">
            <v>Chocó</v>
          </cell>
        </row>
        <row r="582">
          <cell r="A582" t="str">
            <v>BAHÍA SOLANO</v>
          </cell>
          <cell r="B582" t="str">
            <v>Chocó</v>
          </cell>
        </row>
        <row r="583">
          <cell r="A583" t="str">
            <v>BAJO BAUDÓ</v>
          </cell>
          <cell r="B583" t="str">
            <v>Chocó</v>
          </cell>
        </row>
        <row r="584">
          <cell r="A584" t="str">
            <v>BELÉN DE BAJIRÁ</v>
          </cell>
          <cell r="B584" t="str">
            <v>Chocó</v>
          </cell>
        </row>
        <row r="585">
          <cell r="A585" t="str">
            <v>BOJAYA</v>
          </cell>
          <cell r="B585" t="str">
            <v>Chocó</v>
          </cell>
        </row>
        <row r="586">
          <cell r="A586" t="str">
            <v>EL CANTÓN DEL SAN PABLO</v>
          </cell>
          <cell r="B586" t="str">
            <v>Chocó</v>
          </cell>
        </row>
        <row r="587">
          <cell r="A587" t="str">
            <v>CARMEN DEL DARIEN</v>
          </cell>
          <cell r="B587" t="str">
            <v>Chocó</v>
          </cell>
        </row>
        <row r="588">
          <cell r="A588" t="str">
            <v>CÉRTEGUI</v>
          </cell>
          <cell r="B588" t="str">
            <v>Chocó</v>
          </cell>
        </row>
        <row r="589">
          <cell r="A589" t="str">
            <v>CONDOTO</v>
          </cell>
          <cell r="B589" t="str">
            <v>Chocó</v>
          </cell>
        </row>
        <row r="590">
          <cell r="A590" t="str">
            <v>EL CARMEN DE ATRATO</v>
          </cell>
          <cell r="B590" t="str">
            <v>Chocó</v>
          </cell>
        </row>
        <row r="591">
          <cell r="A591" t="str">
            <v>EL LITORAL DEL SAN JUAN</v>
          </cell>
          <cell r="B591" t="str">
            <v>Chocó</v>
          </cell>
        </row>
        <row r="592">
          <cell r="A592" t="str">
            <v>ISTMINA</v>
          </cell>
          <cell r="B592" t="str">
            <v>Chocó</v>
          </cell>
        </row>
        <row r="593">
          <cell r="A593" t="str">
            <v>JURADÓ</v>
          </cell>
          <cell r="B593" t="str">
            <v>Chocó</v>
          </cell>
        </row>
        <row r="594">
          <cell r="A594" t="str">
            <v>LLORÓ</v>
          </cell>
          <cell r="B594" t="str">
            <v>Chocó</v>
          </cell>
        </row>
        <row r="595">
          <cell r="A595" t="str">
            <v>MEDIO ATRATO</v>
          </cell>
          <cell r="B595" t="str">
            <v>Chocó</v>
          </cell>
        </row>
        <row r="596">
          <cell r="A596" t="str">
            <v>MEDIO BAUDÓ</v>
          </cell>
          <cell r="B596" t="str">
            <v>Chocó</v>
          </cell>
        </row>
        <row r="597">
          <cell r="A597" t="str">
            <v>MEDIO SAN JUAN</v>
          </cell>
          <cell r="B597" t="str">
            <v>Chocó</v>
          </cell>
        </row>
        <row r="598">
          <cell r="A598" t="str">
            <v>NÓVITA</v>
          </cell>
          <cell r="B598" t="str">
            <v>Chocó</v>
          </cell>
        </row>
        <row r="599">
          <cell r="A599" t="str">
            <v>NUQUÍ</v>
          </cell>
          <cell r="B599" t="str">
            <v>Chocó</v>
          </cell>
        </row>
        <row r="600">
          <cell r="A600" t="str">
            <v>RÍO IRÓ</v>
          </cell>
          <cell r="B600" t="str">
            <v>Chocó</v>
          </cell>
        </row>
        <row r="601">
          <cell r="A601" t="str">
            <v>RÍO QUITO</v>
          </cell>
          <cell r="B601" t="str">
            <v>Chocó</v>
          </cell>
        </row>
        <row r="602">
          <cell r="A602" t="str">
            <v>RIOSUCIO</v>
          </cell>
          <cell r="B602" t="str">
            <v>Chocó</v>
          </cell>
        </row>
        <row r="603">
          <cell r="A603" t="str">
            <v>SAN JOSÉ DEL PALMAR</v>
          </cell>
          <cell r="B603" t="str">
            <v>Chocó</v>
          </cell>
        </row>
        <row r="604">
          <cell r="A604" t="str">
            <v>SIPÍ</v>
          </cell>
          <cell r="B604" t="str">
            <v>Chocó</v>
          </cell>
        </row>
        <row r="605">
          <cell r="A605" t="str">
            <v>TADÓ</v>
          </cell>
          <cell r="B605" t="str">
            <v>Chocó</v>
          </cell>
        </row>
        <row r="606">
          <cell r="A606" t="str">
            <v>UNGUÍA</v>
          </cell>
          <cell r="B606" t="str">
            <v>Chocó</v>
          </cell>
        </row>
        <row r="607">
          <cell r="A607" t="str">
            <v>UNIÓN PANAMERICANA</v>
          </cell>
          <cell r="B607" t="str">
            <v>Chocó</v>
          </cell>
        </row>
        <row r="608">
          <cell r="A608" t="str">
            <v>NEIVA</v>
          </cell>
          <cell r="B608" t="str">
            <v>Huila</v>
          </cell>
        </row>
        <row r="609">
          <cell r="A609" t="str">
            <v>ACEVEDO</v>
          </cell>
          <cell r="B609" t="str">
            <v>Huila</v>
          </cell>
        </row>
        <row r="610">
          <cell r="A610" t="str">
            <v>AGRADO</v>
          </cell>
          <cell r="B610" t="str">
            <v>Huila</v>
          </cell>
        </row>
        <row r="611">
          <cell r="A611" t="str">
            <v>AIPE</v>
          </cell>
          <cell r="B611" t="str">
            <v>Huila</v>
          </cell>
        </row>
        <row r="612">
          <cell r="A612" t="str">
            <v>ALGECIRAS</v>
          </cell>
          <cell r="B612" t="str">
            <v>Huila</v>
          </cell>
        </row>
        <row r="613">
          <cell r="A613" t="str">
            <v>ALTAMIRA</v>
          </cell>
          <cell r="B613" t="str">
            <v>Huila</v>
          </cell>
        </row>
        <row r="614">
          <cell r="A614" t="str">
            <v>BARAYA</v>
          </cell>
          <cell r="B614" t="str">
            <v>Huila</v>
          </cell>
        </row>
        <row r="615">
          <cell r="A615" t="str">
            <v>CAMPOALEGRE</v>
          </cell>
          <cell r="B615" t="str">
            <v>Huila</v>
          </cell>
        </row>
        <row r="616">
          <cell r="A616" t="str">
            <v>COLOMBIA</v>
          </cell>
          <cell r="B616" t="str">
            <v>Huila</v>
          </cell>
        </row>
        <row r="617">
          <cell r="A617" t="str">
            <v>ELÍAS</v>
          </cell>
          <cell r="B617" t="str">
            <v>Huila</v>
          </cell>
        </row>
        <row r="618">
          <cell r="A618" t="str">
            <v>GARZÓN</v>
          </cell>
          <cell r="B618" t="str">
            <v>Huila</v>
          </cell>
        </row>
        <row r="619">
          <cell r="A619" t="str">
            <v>GIGANTE</v>
          </cell>
          <cell r="B619" t="str">
            <v>Huila</v>
          </cell>
        </row>
        <row r="620">
          <cell r="A620" t="str">
            <v>GUADALUPE</v>
          </cell>
          <cell r="B620" t="str">
            <v>Huila</v>
          </cell>
        </row>
        <row r="621">
          <cell r="A621" t="str">
            <v>HOBO</v>
          </cell>
          <cell r="B621" t="str">
            <v>Huila</v>
          </cell>
        </row>
        <row r="622">
          <cell r="A622" t="str">
            <v>IQUIRA</v>
          </cell>
          <cell r="B622" t="str">
            <v>Huila</v>
          </cell>
        </row>
        <row r="623">
          <cell r="A623" t="str">
            <v>ISNOS</v>
          </cell>
          <cell r="B623" t="str">
            <v>Huila</v>
          </cell>
        </row>
        <row r="624">
          <cell r="A624" t="str">
            <v>LA ARGENTINA</v>
          </cell>
          <cell r="B624" t="str">
            <v>Huila</v>
          </cell>
        </row>
        <row r="625">
          <cell r="A625" t="str">
            <v>LA PLATA</v>
          </cell>
          <cell r="B625" t="str">
            <v>Huila</v>
          </cell>
        </row>
        <row r="626">
          <cell r="A626" t="str">
            <v>NÁTAGA</v>
          </cell>
          <cell r="B626" t="str">
            <v>Huila</v>
          </cell>
        </row>
        <row r="627">
          <cell r="A627" t="str">
            <v>OPORAPA</v>
          </cell>
          <cell r="B627" t="str">
            <v>Huila</v>
          </cell>
        </row>
        <row r="628">
          <cell r="A628" t="str">
            <v>PAICOL</v>
          </cell>
          <cell r="B628" t="str">
            <v>Huila</v>
          </cell>
        </row>
        <row r="629">
          <cell r="A629" t="str">
            <v>PALERMO</v>
          </cell>
          <cell r="B629" t="str">
            <v>Huila</v>
          </cell>
        </row>
        <row r="630">
          <cell r="A630" t="str">
            <v>PALESTINA</v>
          </cell>
          <cell r="B630" t="str">
            <v>Huila</v>
          </cell>
        </row>
        <row r="631">
          <cell r="A631" t="str">
            <v>PITAL</v>
          </cell>
          <cell r="B631" t="str">
            <v>Huila</v>
          </cell>
        </row>
        <row r="632">
          <cell r="A632" t="str">
            <v>PITALITO</v>
          </cell>
          <cell r="B632" t="str">
            <v>Huila</v>
          </cell>
        </row>
        <row r="633">
          <cell r="A633" t="str">
            <v>RIVERA</v>
          </cell>
          <cell r="B633" t="str">
            <v>Huila</v>
          </cell>
        </row>
        <row r="634">
          <cell r="A634" t="str">
            <v>SALADOBLANCO</v>
          </cell>
          <cell r="B634" t="str">
            <v>Huila</v>
          </cell>
        </row>
        <row r="635">
          <cell r="A635" t="str">
            <v>SAN AGUSTÍN</v>
          </cell>
          <cell r="B635" t="str">
            <v>Huila</v>
          </cell>
        </row>
        <row r="636">
          <cell r="A636" t="str">
            <v>SANTA MARÍA</v>
          </cell>
          <cell r="B636" t="str">
            <v>Huila</v>
          </cell>
        </row>
        <row r="637">
          <cell r="A637" t="str">
            <v>SUAZA</v>
          </cell>
          <cell r="B637" t="str">
            <v>Huila</v>
          </cell>
        </row>
        <row r="638">
          <cell r="A638" t="str">
            <v>TARQUI</v>
          </cell>
          <cell r="B638" t="str">
            <v>Huila</v>
          </cell>
        </row>
        <row r="639">
          <cell r="A639" t="str">
            <v>TESALIA</v>
          </cell>
          <cell r="B639" t="str">
            <v>Huila</v>
          </cell>
        </row>
        <row r="640">
          <cell r="A640" t="str">
            <v>TELLO</v>
          </cell>
          <cell r="B640" t="str">
            <v>Huila</v>
          </cell>
        </row>
        <row r="641">
          <cell r="A641" t="str">
            <v>TERUEL</v>
          </cell>
          <cell r="B641" t="str">
            <v>Huila</v>
          </cell>
        </row>
        <row r="642">
          <cell r="A642" t="str">
            <v>TIMANÁ</v>
          </cell>
          <cell r="B642" t="str">
            <v>Huila</v>
          </cell>
        </row>
        <row r="643">
          <cell r="A643" t="str">
            <v>VILLAVIEJA</v>
          </cell>
          <cell r="B643" t="str">
            <v>Huila</v>
          </cell>
        </row>
        <row r="644">
          <cell r="A644" t="str">
            <v>YAGUARÁ</v>
          </cell>
          <cell r="B644" t="str">
            <v>Huila</v>
          </cell>
        </row>
        <row r="645">
          <cell r="A645" t="str">
            <v>RIOHACHA</v>
          </cell>
          <cell r="B645" t="str">
            <v>La Guajira</v>
          </cell>
        </row>
        <row r="646">
          <cell r="A646" t="str">
            <v>ALBANIA</v>
          </cell>
          <cell r="B646" t="str">
            <v>La Guajira</v>
          </cell>
        </row>
        <row r="647">
          <cell r="A647" t="str">
            <v>BARRANCAS</v>
          </cell>
          <cell r="B647" t="str">
            <v>La Guajira</v>
          </cell>
        </row>
        <row r="648">
          <cell r="A648" t="str">
            <v>DIBULLA</v>
          </cell>
          <cell r="B648" t="str">
            <v>La Guajira</v>
          </cell>
        </row>
        <row r="649">
          <cell r="A649" t="str">
            <v>DISTRACCIÓN</v>
          </cell>
          <cell r="B649" t="str">
            <v>La Guajira</v>
          </cell>
        </row>
        <row r="650">
          <cell r="A650" t="str">
            <v>EL MOLINO</v>
          </cell>
          <cell r="B650" t="str">
            <v>La Guajira</v>
          </cell>
        </row>
        <row r="651">
          <cell r="A651" t="str">
            <v>FONSECA</v>
          </cell>
          <cell r="B651" t="str">
            <v>La Guajira</v>
          </cell>
        </row>
        <row r="652">
          <cell r="A652" t="str">
            <v>HATO NUEVO</v>
          </cell>
          <cell r="B652" t="str">
            <v>La Guajira</v>
          </cell>
        </row>
        <row r="653">
          <cell r="A653" t="str">
            <v>LA JAGUA DEL PILAR</v>
          </cell>
          <cell r="B653" t="str">
            <v>La Guajira</v>
          </cell>
        </row>
        <row r="654">
          <cell r="A654" t="str">
            <v>MAICAO</v>
          </cell>
          <cell r="B654" t="str">
            <v>La Guajira</v>
          </cell>
        </row>
        <row r="655">
          <cell r="A655" t="str">
            <v>MANAURE</v>
          </cell>
          <cell r="B655" t="str">
            <v>La Guajira</v>
          </cell>
        </row>
        <row r="656">
          <cell r="A656" t="str">
            <v>SAN JUAN DEL CESAR</v>
          </cell>
          <cell r="B656" t="str">
            <v>La Guajira</v>
          </cell>
        </row>
        <row r="657">
          <cell r="A657" t="str">
            <v>URIBIA</v>
          </cell>
          <cell r="B657" t="str">
            <v>La Guajira</v>
          </cell>
        </row>
        <row r="658">
          <cell r="A658" t="str">
            <v>URUMITA</v>
          </cell>
          <cell r="B658" t="str">
            <v>La Guajira</v>
          </cell>
        </row>
        <row r="659">
          <cell r="A659" t="str">
            <v>VILLANUEVA</v>
          </cell>
          <cell r="B659" t="str">
            <v>La Guajira</v>
          </cell>
        </row>
        <row r="660">
          <cell r="A660" t="str">
            <v>SANTA MARTA</v>
          </cell>
          <cell r="B660" t="str">
            <v>Magdalena</v>
          </cell>
        </row>
        <row r="661">
          <cell r="A661" t="str">
            <v>ALGARROBO</v>
          </cell>
          <cell r="B661" t="str">
            <v>Magdalena</v>
          </cell>
        </row>
        <row r="662">
          <cell r="A662" t="str">
            <v>ARACATACA</v>
          </cell>
          <cell r="B662" t="str">
            <v>Magdalena</v>
          </cell>
        </row>
        <row r="663">
          <cell r="A663" t="str">
            <v>ARIGUANÍ</v>
          </cell>
          <cell r="B663" t="str">
            <v>Magdalena</v>
          </cell>
        </row>
        <row r="664">
          <cell r="A664" t="str">
            <v>CERRO SAN ANTONIO</v>
          </cell>
          <cell r="B664" t="str">
            <v>Magdalena</v>
          </cell>
        </row>
        <row r="665">
          <cell r="A665" t="str">
            <v>CHIBOLO</v>
          </cell>
          <cell r="B665" t="str">
            <v>Magdalena</v>
          </cell>
        </row>
        <row r="666">
          <cell r="A666" t="str">
            <v>CIÉNAGA</v>
          </cell>
          <cell r="B666" t="str">
            <v>Magdalena</v>
          </cell>
        </row>
        <row r="667">
          <cell r="A667" t="str">
            <v>CONCORDIA</v>
          </cell>
          <cell r="B667" t="str">
            <v>Magdalena</v>
          </cell>
        </row>
        <row r="668">
          <cell r="A668" t="str">
            <v>EL BANCO</v>
          </cell>
          <cell r="B668" t="str">
            <v>Magdalena</v>
          </cell>
        </row>
        <row r="669">
          <cell r="A669" t="str">
            <v>EL PIÑON</v>
          </cell>
          <cell r="B669" t="str">
            <v>Magdalena</v>
          </cell>
        </row>
        <row r="670">
          <cell r="A670" t="str">
            <v>EL RETÉN</v>
          </cell>
          <cell r="B670" t="str">
            <v>Magdalena</v>
          </cell>
        </row>
        <row r="671">
          <cell r="A671" t="str">
            <v>FUNDACIÓN</v>
          </cell>
          <cell r="B671" t="str">
            <v>Magdalena</v>
          </cell>
        </row>
        <row r="672">
          <cell r="A672" t="str">
            <v>GUAMAL</v>
          </cell>
          <cell r="B672" t="str">
            <v>Magdalena</v>
          </cell>
        </row>
        <row r="673">
          <cell r="A673" t="str">
            <v>NUEVA GRANADA</v>
          </cell>
          <cell r="B673" t="str">
            <v>Magdalena</v>
          </cell>
        </row>
        <row r="674">
          <cell r="A674" t="str">
            <v>PEDRAZA</v>
          </cell>
          <cell r="B674" t="str">
            <v>Magdalena</v>
          </cell>
        </row>
        <row r="675">
          <cell r="A675" t="str">
            <v>PIJIÑO DEL CARMEN</v>
          </cell>
          <cell r="B675" t="str">
            <v>Magdalena</v>
          </cell>
        </row>
        <row r="676">
          <cell r="A676" t="str">
            <v>PIVIJAY</v>
          </cell>
          <cell r="B676" t="str">
            <v>Magdalena</v>
          </cell>
        </row>
        <row r="677">
          <cell r="A677" t="str">
            <v>PLATO</v>
          </cell>
          <cell r="B677" t="str">
            <v>Magdalena</v>
          </cell>
        </row>
        <row r="678">
          <cell r="A678" t="str">
            <v>PUEBLOVIEJO</v>
          </cell>
          <cell r="B678" t="str">
            <v>Magdalena</v>
          </cell>
        </row>
        <row r="679">
          <cell r="A679" t="str">
            <v>REMOLINO</v>
          </cell>
          <cell r="B679" t="str">
            <v>Magdalena</v>
          </cell>
        </row>
        <row r="680">
          <cell r="A680" t="str">
            <v>SABANAS DE SAN ANGEL</v>
          </cell>
          <cell r="B680" t="str">
            <v>Magdalena</v>
          </cell>
        </row>
        <row r="681">
          <cell r="A681" t="str">
            <v>SALAMINA</v>
          </cell>
          <cell r="B681" t="str">
            <v>Magdalena</v>
          </cell>
        </row>
        <row r="682">
          <cell r="A682" t="str">
            <v>SAN SEBASTIÁN DE BUENAVISTA</v>
          </cell>
          <cell r="B682" t="str">
            <v>Magdalena</v>
          </cell>
        </row>
        <row r="683">
          <cell r="A683" t="str">
            <v>SAN ZENÓN</v>
          </cell>
          <cell r="B683" t="str">
            <v>Magdalena</v>
          </cell>
        </row>
        <row r="684">
          <cell r="A684" t="str">
            <v>SANTA ANA</v>
          </cell>
          <cell r="B684" t="str">
            <v>Magdalena</v>
          </cell>
        </row>
        <row r="685">
          <cell r="A685" t="str">
            <v>SANTA BÁRBARA DE PINTO</v>
          </cell>
          <cell r="B685" t="str">
            <v>Magdalena</v>
          </cell>
        </row>
        <row r="686">
          <cell r="A686" t="str">
            <v>SITIONUEVO</v>
          </cell>
          <cell r="B686" t="str">
            <v>Magdalena</v>
          </cell>
        </row>
        <row r="687">
          <cell r="A687" t="str">
            <v>TENERIFE</v>
          </cell>
          <cell r="B687" t="str">
            <v>Magdalena</v>
          </cell>
        </row>
        <row r="688">
          <cell r="A688" t="str">
            <v>ZAPAYÁN</v>
          </cell>
          <cell r="B688" t="str">
            <v>Magdalena</v>
          </cell>
        </row>
        <row r="689">
          <cell r="A689" t="str">
            <v>ZONA BANANERA</v>
          </cell>
          <cell r="B689" t="str">
            <v>Magdalena</v>
          </cell>
        </row>
        <row r="690">
          <cell r="A690" t="str">
            <v>VILLAVICENCIO</v>
          </cell>
          <cell r="B690" t="str">
            <v>Meta</v>
          </cell>
        </row>
        <row r="691">
          <cell r="A691" t="str">
            <v>ACACÍAS</v>
          </cell>
          <cell r="B691" t="str">
            <v>Meta</v>
          </cell>
        </row>
        <row r="692">
          <cell r="A692" t="str">
            <v>BARRANCA DE UPÍA</v>
          </cell>
          <cell r="B692" t="str">
            <v>Meta</v>
          </cell>
        </row>
        <row r="693">
          <cell r="A693" t="str">
            <v>CABUYARO</v>
          </cell>
          <cell r="B693" t="str">
            <v>Meta</v>
          </cell>
        </row>
        <row r="694">
          <cell r="A694" t="str">
            <v>CASTILLA LA NUEVA</v>
          </cell>
          <cell r="B694" t="str">
            <v>Meta</v>
          </cell>
        </row>
        <row r="695">
          <cell r="A695" t="str">
            <v>CUBARRAL</v>
          </cell>
          <cell r="B695" t="str">
            <v>Meta</v>
          </cell>
        </row>
        <row r="696">
          <cell r="A696" t="str">
            <v>CUMARAL</v>
          </cell>
          <cell r="B696" t="str">
            <v>Meta</v>
          </cell>
        </row>
        <row r="697">
          <cell r="A697" t="str">
            <v>EL CALVARIO</v>
          </cell>
          <cell r="B697" t="str">
            <v>Meta</v>
          </cell>
        </row>
        <row r="698">
          <cell r="A698" t="str">
            <v>EL CASTILLO</v>
          </cell>
          <cell r="B698" t="str">
            <v>Meta</v>
          </cell>
        </row>
        <row r="699">
          <cell r="A699" t="str">
            <v>EL DORADO</v>
          </cell>
          <cell r="B699" t="str">
            <v>Meta</v>
          </cell>
        </row>
        <row r="700">
          <cell r="A700" t="str">
            <v>FUENTE DE ORO</v>
          </cell>
          <cell r="B700" t="str">
            <v>Meta</v>
          </cell>
        </row>
        <row r="701">
          <cell r="A701" t="str">
            <v>GRANADA</v>
          </cell>
          <cell r="B701" t="str">
            <v>Meta</v>
          </cell>
        </row>
        <row r="702">
          <cell r="A702" t="str">
            <v>GUAMAL</v>
          </cell>
          <cell r="B702" t="str">
            <v>Meta</v>
          </cell>
        </row>
        <row r="703">
          <cell r="A703" t="str">
            <v>MAPIRIPÁN</v>
          </cell>
          <cell r="B703" t="str">
            <v>Meta</v>
          </cell>
        </row>
        <row r="704">
          <cell r="A704" t="str">
            <v>MESETAS</v>
          </cell>
          <cell r="B704" t="str">
            <v>Meta</v>
          </cell>
        </row>
        <row r="705">
          <cell r="A705" t="str">
            <v>LA MACARENA</v>
          </cell>
          <cell r="B705" t="str">
            <v>Meta</v>
          </cell>
        </row>
        <row r="706">
          <cell r="A706" t="str">
            <v>URIBE</v>
          </cell>
          <cell r="B706" t="str">
            <v>Meta</v>
          </cell>
        </row>
        <row r="707">
          <cell r="A707" t="str">
            <v>LEJANÍAS</v>
          </cell>
          <cell r="B707" t="str">
            <v>Meta</v>
          </cell>
        </row>
        <row r="708">
          <cell r="A708" t="str">
            <v>PUERTO CONCORDIA</v>
          </cell>
          <cell r="B708" t="str">
            <v>Meta</v>
          </cell>
        </row>
        <row r="709">
          <cell r="A709" t="str">
            <v>PUERTO GAITÁN</v>
          </cell>
          <cell r="B709" t="str">
            <v>Meta</v>
          </cell>
        </row>
        <row r="710">
          <cell r="A710" t="str">
            <v>PUERTO LÓPEZ</v>
          </cell>
          <cell r="B710" t="str">
            <v>Meta</v>
          </cell>
        </row>
        <row r="711">
          <cell r="A711" t="str">
            <v>PUERTO LLERAS</v>
          </cell>
          <cell r="B711" t="str">
            <v>Meta</v>
          </cell>
        </row>
        <row r="712">
          <cell r="A712" t="str">
            <v>PUERTO RICO</v>
          </cell>
          <cell r="B712" t="str">
            <v>Meta</v>
          </cell>
        </row>
        <row r="713">
          <cell r="A713" t="str">
            <v>RESTREPO</v>
          </cell>
          <cell r="B713" t="str">
            <v>Meta</v>
          </cell>
        </row>
        <row r="714">
          <cell r="A714" t="str">
            <v>SAN CARLOS DE GUAROA</v>
          </cell>
          <cell r="B714" t="str">
            <v>Meta</v>
          </cell>
        </row>
        <row r="715">
          <cell r="A715" t="str">
            <v>SAN JUAN DE ARAMA</v>
          </cell>
          <cell r="B715" t="str">
            <v>Meta</v>
          </cell>
        </row>
        <row r="716">
          <cell r="A716" t="str">
            <v>SAN JUANITO</v>
          </cell>
          <cell r="B716" t="str">
            <v>Meta</v>
          </cell>
        </row>
        <row r="717">
          <cell r="A717" t="str">
            <v>SAN MARTÍN</v>
          </cell>
          <cell r="B717" t="str">
            <v>Meta</v>
          </cell>
        </row>
        <row r="718">
          <cell r="A718" t="str">
            <v>VISTA HERMOSA</v>
          </cell>
          <cell r="B718" t="str">
            <v>Meta</v>
          </cell>
        </row>
        <row r="719">
          <cell r="A719" t="str">
            <v>PASTO</v>
          </cell>
          <cell r="B719" t="str">
            <v>Nariño</v>
          </cell>
        </row>
        <row r="720">
          <cell r="A720" t="str">
            <v>ALBÁN</v>
          </cell>
          <cell r="B720" t="str">
            <v>Nariño</v>
          </cell>
        </row>
        <row r="721">
          <cell r="A721" t="str">
            <v>ALDANA</v>
          </cell>
          <cell r="B721" t="str">
            <v>Nariño</v>
          </cell>
        </row>
        <row r="722">
          <cell r="A722" t="str">
            <v>ANCUYÁ</v>
          </cell>
          <cell r="B722" t="str">
            <v>Nariño</v>
          </cell>
        </row>
        <row r="723">
          <cell r="A723" t="str">
            <v>ARBOLEDA</v>
          </cell>
          <cell r="B723" t="str">
            <v>Nariño</v>
          </cell>
        </row>
        <row r="724">
          <cell r="A724" t="str">
            <v>BARBACOAS</v>
          </cell>
          <cell r="B724" t="str">
            <v>Nariño</v>
          </cell>
        </row>
        <row r="725">
          <cell r="A725" t="str">
            <v>BELÉN</v>
          </cell>
          <cell r="B725" t="str">
            <v>Nariño</v>
          </cell>
        </row>
        <row r="726">
          <cell r="A726" t="str">
            <v>BUESACO</v>
          </cell>
          <cell r="B726" t="str">
            <v>Nariño</v>
          </cell>
        </row>
        <row r="727">
          <cell r="A727" t="str">
            <v>COLÓN</v>
          </cell>
          <cell r="B727" t="str">
            <v>Nariño</v>
          </cell>
        </row>
        <row r="728">
          <cell r="A728" t="str">
            <v>CONSACA</v>
          </cell>
          <cell r="B728" t="str">
            <v>Nariño</v>
          </cell>
        </row>
        <row r="729">
          <cell r="A729" t="str">
            <v>CONTADERO</v>
          </cell>
          <cell r="B729" t="str">
            <v>Nariño</v>
          </cell>
        </row>
        <row r="730">
          <cell r="A730" t="str">
            <v>CÓRDOBA</v>
          </cell>
          <cell r="B730" t="str">
            <v>Nariño</v>
          </cell>
        </row>
        <row r="731">
          <cell r="A731" t="str">
            <v>CUASPUD</v>
          </cell>
          <cell r="B731" t="str">
            <v>Nariño</v>
          </cell>
        </row>
        <row r="732">
          <cell r="A732" t="str">
            <v>CUMBAL</v>
          </cell>
          <cell r="B732" t="str">
            <v>Nariño</v>
          </cell>
        </row>
        <row r="733">
          <cell r="A733" t="str">
            <v>CUMBITARA</v>
          </cell>
          <cell r="B733" t="str">
            <v>Nariño</v>
          </cell>
        </row>
        <row r="734">
          <cell r="A734" t="str">
            <v>CHACHAGÜÍ</v>
          </cell>
          <cell r="B734" t="str">
            <v>Nariño</v>
          </cell>
        </row>
        <row r="735">
          <cell r="A735" t="str">
            <v>EL CHARCO</v>
          </cell>
          <cell r="B735" t="str">
            <v>Nariño</v>
          </cell>
        </row>
        <row r="736">
          <cell r="A736" t="str">
            <v>EL PEÑOL</v>
          </cell>
          <cell r="B736" t="str">
            <v>Nariño</v>
          </cell>
        </row>
        <row r="737">
          <cell r="A737" t="str">
            <v>EL ROSARIO</v>
          </cell>
          <cell r="B737" t="str">
            <v>Nariño</v>
          </cell>
        </row>
        <row r="738">
          <cell r="A738" t="str">
            <v>EL TABLÓN DE GÓMEZ</v>
          </cell>
          <cell r="B738" t="str">
            <v>Nariño</v>
          </cell>
        </row>
        <row r="739">
          <cell r="A739" t="str">
            <v>EL TAMBO</v>
          </cell>
          <cell r="B739" t="str">
            <v>Nariño</v>
          </cell>
        </row>
        <row r="740">
          <cell r="A740" t="str">
            <v>FUNES</v>
          </cell>
          <cell r="B740" t="str">
            <v>Nariño</v>
          </cell>
        </row>
        <row r="741">
          <cell r="A741" t="str">
            <v>GUACHUCAL</v>
          </cell>
          <cell r="B741" t="str">
            <v>Nariño</v>
          </cell>
        </row>
        <row r="742">
          <cell r="A742" t="str">
            <v>GUAITARILLA</v>
          </cell>
          <cell r="B742" t="str">
            <v>Nariño</v>
          </cell>
        </row>
        <row r="743">
          <cell r="A743" t="str">
            <v>GUALMATÁN</v>
          </cell>
          <cell r="B743" t="str">
            <v>Nariño</v>
          </cell>
        </row>
        <row r="744">
          <cell r="A744" t="str">
            <v>ILES</v>
          </cell>
          <cell r="B744" t="str">
            <v>Nariño</v>
          </cell>
        </row>
        <row r="745">
          <cell r="A745" t="str">
            <v>IMUÉS</v>
          </cell>
          <cell r="B745" t="str">
            <v>Nariño</v>
          </cell>
        </row>
        <row r="746">
          <cell r="A746" t="str">
            <v>IPIALES</v>
          </cell>
          <cell r="B746" t="str">
            <v>Nariño</v>
          </cell>
        </row>
        <row r="747">
          <cell r="A747" t="str">
            <v>LA CRUZ</v>
          </cell>
          <cell r="B747" t="str">
            <v>Nariño</v>
          </cell>
        </row>
        <row r="748">
          <cell r="A748" t="str">
            <v>LA FLORIDA</v>
          </cell>
          <cell r="B748" t="str">
            <v>Nariño</v>
          </cell>
        </row>
        <row r="749">
          <cell r="A749" t="str">
            <v>LA LLANADA</v>
          </cell>
          <cell r="B749" t="str">
            <v>Nariño</v>
          </cell>
        </row>
        <row r="750">
          <cell r="A750" t="str">
            <v>LA TOLA</v>
          </cell>
          <cell r="B750" t="str">
            <v>Nariño</v>
          </cell>
        </row>
        <row r="751">
          <cell r="A751" t="str">
            <v>LA UNIÓN</v>
          </cell>
          <cell r="B751" t="str">
            <v>Nariño</v>
          </cell>
        </row>
        <row r="752">
          <cell r="A752" t="str">
            <v>LEIVA</v>
          </cell>
          <cell r="B752" t="str">
            <v>Nariño</v>
          </cell>
        </row>
        <row r="753">
          <cell r="A753" t="str">
            <v>LINARES</v>
          </cell>
          <cell r="B753" t="str">
            <v>Nariño</v>
          </cell>
        </row>
        <row r="754">
          <cell r="A754" t="str">
            <v>LOS ANDES</v>
          </cell>
          <cell r="B754" t="str">
            <v>Nariño</v>
          </cell>
        </row>
        <row r="755">
          <cell r="A755" t="str">
            <v>MAGÜI</v>
          </cell>
          <cell r="B755" t="str">
            <v>Nariño</v>
          </cell>
        </row>
        <row r="756">
          <cell r="A756" t="str">
            <v>MALLAMA</v>
          </cell>
          <cell r="B756" t="str">
            <v>Nariño</v>
          </cell>
        </row>
        <row r="757">
          <cell r="A757" t="str">
            <v>MOSQUERA</v>
          </cell>
          <cell r="B757" t="str">
            <v>Nariño</v>
          </cell>
        </row>
        <row r="758">
          <cell r="A758" t="str">
            <v>NARIÑO</v>
          </cell>
          <cell r="B758" t="str">
            <v>Nariño</v>
          </cell>
        </row>
        <row r="759">
          <cell r="A759" t="str">
            <v>OLAYA HERRERA</v>
          </cell>
          <cell r="B759" t="str">
            <v>Nariño</v>
          </cell>
        </row>
        <row r="760">
          <cell r="A760" t="str">
            <v>OSPINA</v>
          </cell>
          <cell r="B760" t="str">
            <v>Nariño</v>
          </cell>
        </row>
        <row r="761">
          <cell r="A761" t="str">
            <v>FRANCISCO PIZARRO</v>
          </cell>
          <cell r="B761" t="str">
            <v>Nariño</v>
          </cell>
        </row>
        <row r="762">
          <cell r="A762" t="str">
            <v>POLICARPA</v>
          </cell>
          <cell r="B762" t="str">
            <v>Nariño</v>
          </cell>
        </row>
        <row r="763">
          <cell r="A763" t="str">
            <v>POTOSÍ</v>
          </cell>
          <cell r="B763" t="str">
            <v>Nariño</v>
          </cell>
        </row>
        <row r="764">
          <cell r="A764" t="str">
            <v>PROVIDENCIA</v>
          </cell>
          <cell r="B764" t="str">
            <v>Nariño</v>
          </cell>
        </row>
        <row r="765">
          <cell r="A765" t="str">
            <v>PUERRES</v>
          </cell>
          <cell r="B765" t="str">
            <v>Nariño</v>
          </cell>
        </row>
        <row r="766">
          <cell r="A766" t="str">
            <v>PUPIALES</v>
          </cell>
          <cell r="B766" t="str">
            <v>Nariño</v>
          </cell>
        </row>
        <row r="767">
          <cell r="A767" t="str">
            <v>RICAURTE</v>
          </cell>
          <cell r="B767" t="str">
            <v>Nariño</v>
          </cell>
        </row>
        <row r="768">
          <cell r="A768" t="str">
            <v>ROBERTO PAYÁN</v>
          </cell>
          <cell r="B768" t="str">
            <v>Nariño</v>
          </cell>
        </row>
        <row r="769">
          <cell r="A769" t="str">
            <v>SAMANIEGO</v>
          </cell>
          <cell r="B769" t="str">
            <v>Nariño</v>
          </cell>
        </row>
        <row r="770">
          <cell r="A770" t="str">
            <v>SANDONÁ</v>
          </cell>
          <cell r="B770" t="str">
            <v>Nariño</v>
          </cell>
        </row>
        <row r="771">
          <cell r="A771" t="str">
            <v>SAN BERNARDO</v>
          </cell>
          <cell r="B771" t="str">
            <v>Nariño</v>
          </cell>
        </row>
        <row r="772">
          <cell r="A772" t="str">
            <v>SAN LORENZO</v>
          </cell>
          <cell r="B772" t="str">
            <v>Nariño</v>
          </cell>
        </row>
        <row r="773">
          <cell r="A773" t="str">
            <v>SAN PABLO</v>
          </cell>
          <cell r="B773" t="str">
            <v>Nariño</v>
          </cell>
        </row>
        <row r="774">
          <cell r="A774" t="str">
            <v>SAN PEDRO DE CARTAGO</v>
          </cell>
          <cell r="B774" t="str">
            <v>Nariño</v>
          </cell>
        </row>
        <row r="775">
          <cell r="A775" t="str">
            <v>SANTA BÁRBARA</v>
          </cell>
          <cell r="B775" t="str">
            <v>Nariño</v>
          </cell>
        </row>
        <row r="776">
          <cell r="A776" t="str">
            <v>SANTACRUZ</v>
          </cell>
          <cell r="B776" t="str">
            <v>Nariño</v>
          </cell>
        </row>
        <row r="777">
          <cell r="A777" t="str">
            <v>SAPUYES</v>
          </cell>
          <cell r="B777" t="str">
            <v>Nariño</v>
          </cell>
        </row>
        <row r="778">
          <cell r="A778" t="str">
            <v>TAMINANGO</v>
          </cell>
          <cell r="B778" t="str">
            <v>Nariño</v>
          </cell>
        </row>
        <row r="779">
          <cell r="A779" t="str">
            <v>TANGUA</v>
          </cell>
          <cell r="B779" t="str">
            <v>Nariño</v>
          </cell>
        </row>
        <row r="780">
          <cell r="A780" t="str">
            <v>SAN ANDRES DE TUMACO</v>
          </cell>
          <cell r="B780" t="str">
            <v>Nariño</v>
          </cell>
        </row>
        <row r="781">
          <cell r="A781" t="str">
            <v>TÚQUERRES</v>
          </cell>
          <cell r="B781" t="str">
            <v>Nariño</v>
          </cell>
        </row>
        <row r="782">
          <cell r="A782" t="str">
            <v>YACUANQUER</v>
          </cell>
          <cell r="B782" t="str">
            <v>Nariño</v>
          </cell>
        </row>
        <row r="783">
          <cell r="A783" t="str">
            <v>CÚCUTA</v>
          </cell>
          <cell r="B783" t="str">
            <v>Norte de Santander</v>
          </cell>
        </row>
        <row r="784">
          <cell r="A784" t="str">
            <v>ABREGO</v>
          </cell>
          <cell r="B784" t="str">
            <v>Norte de Santander</v>
          </cell>
        </row>
        <row r="785">
          <cell r="A785" t="str">
            <v>ARBOLEDAS</v>
          </cell>
          <cell r="B785" t="str">
            <v>Norte de Santander</v>
          </cell>
        </row>
        <row r="786">
          <cell r="A786" t="str">
            <v>BOCHALEMA</v>
          </cell>
          <cell r="B786" t="str">
            <v>Norte de Santander</v>
          </cell>
        </row>
        <row r="787">
          <cell r="A787" t="str">
            <v>BUCARASICA</v>
          </cell>
          <cell r="B787" t="str">
            <v>Norte de Santander</v>
          </cell>
        </row>
        <row r="788">
          <cell r="A788" t="str">
            <v>CÁCOTA</v>
          </cell>
          <cell r="B788" t="str">
            <v>Norte de Santander</v>
          </cell>
        </row>
        <row r="789">
          <cell r="A789" t="str">
            <v>CACHIRÁ</v>
          </cell>
          <cell r="B789" t="str">
            <v>Norte de Santander</v>
          </cell>
        </row>
        <row r="790">
          <cell r="A790" t="str">
            <v>CHINÁCOTA</v>
          </cell>
          <cell r="B790" t="str">
            <v>Norte de Santander</v>
          </cell>
        </row>
        <row r="791">
          <cell r="A791" t="str">
            <v>CHITAGÁ</v>
          </cell>
          <cell r="B791" t="str">
            <v>Norte de Santander</v>
          </cell>
        </row>
        <row r="792">
          <cell r="A792" t="str">
            <v>CONVENCIÓN</v>
          </cell>
          <cell r="B792" t="str">
            <v>Norte de Santander</v>
          </cell>
        </row>
        <row r="793">
          <cell r="A793" t="str">
            <v>CUCUTILLA</v>
          </cell>
          <cell r="B793" t="str">
            <v>Norte de Santander</v>
          </cell>
        </row>
        <row r="794">
          <cell r="A794" t="str">
            <v>DURANIA</v>
          </cell>
          <cell r="B794" t="str">
            <v>Norte de Santander</v>
          </cell>
        </row>
        <row r="795">
          <cell r="A795" t="str">
            <v>EL CARMEN</v>
          </cell>
          <cell r="B795" t="str">
            <v>Norte de Santander</v>
          </cell>
        </row>
        <row r="796">
          <cell r="A796" t="str">
            <v>EL TARRA</v>
          </cell>
          <cell r="B796" t="str">
            <v>Norte de Santander</v>
          </cell>
        </row>
        <row r="797">
          <cell r="A797" t="str">
            <v>EL ZULIA</v>
          </cell>
          <cell r="B797" t="str">
            <v>Norte de Santander</v>
          </cell>
        </row>
        <row r="798">
          <cell r="A798" t="str">
            <v>GRAMALOTE</v>
          </cell>
          <cell r="B798" t="str">
            <v>Norte de Santander</v>
          </cell>
        </row>
        <row r="799">
          <cell r="A799" t="str">
            <v>HACARÍ</v>
          </cell>
          <cell r="B799" t="str">
            <v>Norte de Santander</v>
          </cell>
        </row>
        <row r="800">
          <cell r="A800" t="str">
            <v>HERRÁN</v>
          </cell>
          <cell r="B800" t="str">
            <v>Norte de Santander</v>
          </cell>
        </row>
        <row r="801">
          <cell r="A801" t="str">
            <v>LABATECA</v>
          </cell>
          <cell r="B801" t="str">
            <v>Norte de Santander</v>
          </cell>
        </row>
        <row r="802">
          <cell r="A802" t="str">
            <v>LA ESPERANZA</v>
          </cell>
          <cell r="B802" t="str">
            <v>Norte de Santander</v>
          </cell>
        </row>
        <row r="803">
          <cell r="A803" t="str">
            <v>LA PLAYA</v>
          </cell>
          <cell r="B803" t="str">
            <v>Norte de Santander</v>
          </cell>
        </row>
        <row r="804">
          <cell r="A804" t="str">
            <v>LOS PATIOS</v>
          </cell>
          <cell r="B804" t="str">
            <v>Norte de Santander</v>
          </cell>
        </row>
        <row r="805">
          <cell r="A805" t="str">
            <v>LOURDES</v>
          </cell>
          <cell r="B805" t="str">
            <v>Norte de Santander</v>
          </cell>
        </row>
        <row r="806">
          <cell r="A806" t="str">
            <v>MUTISCUA</v>
          </cell>
          <cell r="B806" t="str">
            <v>Norte de Santander</v>
          </cell>
        </row>
        <row r="807">
          <cell r="A807" t="str">
            <v>OCAÑA</v>
          </cell>
          <cell r="B807" t="str">
            <v>Norte de Santander</v>
          </cell>
        </row>
        <row r="808">
          <cell r="A808" t="str">
            <v>PAMPLONA</v>
          </cell>
          <cell r="B808" t="str">
            <v>Norte de Santander</v>
          </cell>
        </row>
        <row r="809">
          <cell r="A809" t="str">
            <v>PAMPLONITA</v>
          </cell>
          <cell r="B809" t="str">
            <v>Norte de Santander</v>
          </cell>
        </row>
        <row r="810">
          <cell r="A810" t="str">
            <v>PUERTO SANTANDER</v>
          </cell>
          <cell r="B810" t="str">
            <v>Norte de Santander</v>
          </cell>
        </row>
        <row r="811">
          <cell r="A811" t="str">
            <v>RAGONVALIA</v>
          </cell>
          <cell r="B811" t="str">
            <v>Norte de Santander</v>
          </cell>
        </row>
        <row r="812">
          <cell r="A812" t="str">
            <v>SALAZAR</v>
          </cell>
          <cell r="B812" t="str">
            <v>Norte de Santander</v>
          </cell>
        </row>
        <row r="813">
          <cell r="A813" t="str">
            <v>SAN CALIXTO</v>
          </cell>
          <cell r="B813" t="str">
            <v>Norte de Santander</v>
          </cell>
        </row>
        <row r="814">
          <cell r="A814" t="str">
            <v>SAN CAYETANO</v>
          </cell>
          <cell r="B814" t="str">
            <v>Norte de Santander</v>
          </cell>
        </row>
        <row r="815">
          <cell r="A815" t="str">
            <v>SANTIAGO</v>
          </cell>
          <cell r="B815" t="str">
            <v>Norte de Santander</v>
          </cell>
        </row>
        <row r="816">
          <cell r="A816" t="str">
            <v>SARDINATA</v>
          </cell>
          <cell r="B816" t="str">
            <v>Norte de Santander</v>
          </cell>
        </row>
        <row r="817">
          <cell r="A817" t="str">
            <v>SILOS</v>
          </cell>
          <cell r="B817" t="str">
            <v>Norte de Santander</v>
          </cell>
        </row>
        <row r="818">
          <cell r="A818" t="str">
            <v>TEORAMA</v>
          </cell>
          <cell r="B818" t="str">
            <v>Norte de Santander</v>
          </cell>
        </row>
        <row r="819">
          <cell r="A819" t="str">
            <v>TIBÚ</v>
          </cell>
          <cell r="B819" t="str">
            <v>Norte de Santander</v>
          </cell>
        </row>
        <row r="820">
          <cell r="A820" t="str">
            <v>TOLEDO</v>
          </cell>
          <cell r="B820" t="str">
            <v>Norte de Santander</v>
          </cell>
        </row>
        <row r="821">
          <cell r="A821" t="str">
            <v>VILLA CARO</v>
          </cell>
          <cell r="B821" t="str">
            <v>Norte de Santander</v>
          </cell>
        </row>
        <row r="822">
          <cell r="A822" t="str">
            <v>VILLA DEL ROSARIO</v>
          </cell>
          <cell r="B822" t="str">
            <v>Norte de Santander</v>
          </cell>
        </row>
        <row r="823">
          <cell r="A823" t="str">
            <v>ARMENIA</v>
          </cell>
          <cell r="B823" t="str">
            <v>Quindio</v>
          </cell>
        </row>
        <row r="824">
          <cell r="A824" t="str">
            <v>BUENAVISTA</v>
          </cell>
          <cell r="B824" t="str">
            <v>Quindio</v>
          </cell>
        </row>
        <row r="825">
          <cell r="A825" t="str">
            <v>CALARCA</v>
          </cell>
          <cell r="B825" t="str">
            <v>Quindio</v>
          </cell>
        </row>
        <row r="826">
          <cell r="A826" t="str">
            <v>CIRCASIA</v>
          </cell>
          <cell r="B826" t="str">
            <v>Quindio</v>
          </cell>
        </row>
        <row r="827">
          <cell r="A827" t="str">
            <v>CÓRDOBA</v>
          </cell>
          <cell r="B827" t="str">
            <v>Quindio</v>
          </cell>
        </row>
        <row r="828">
          <cell r="A828" t="str">
            <v>FILANDIA</v>
          </cell>
          <cell r="B828" t="str">
            <v>Quindio</v>
          </cell>
        </row>
        <row r="829">
          <cell r="A829" t="str">
            <v>GÉNOVA</v>
          </cell>
          <cell r="B829" t="str">
            <v>Quindio</v>
          </cell>
        </row>
        <row r="830">
          <cell r="A830" t="str">
            <v>LA TEBAIDA</v>
          </cell>
          <cell r="B830" t="str">
            <v>Quindio</v>
          </cell>
        </row>
        <row r="831">
          <cell r="A831" t="str">
            <v>MONTENEGRO</v>
          </cell>
          <cell r="B831" t="str">
            <v>Quindio</v>
          </cell>
        </row>
        <row r="832">
          <cell r="A832" t="str">
            <v>PIJAO</v>
          </cell>
          <cell r="B832" t="str">
            <v>Quindio</v>
          </cell>
        </row>
        <row r="833">
          <cell r="A833" t="str">
            <v>QUIMBAYA</v>
          </cell>
          <cell r="B833" t="str">
            <v>Quindio</v>
          </cell>
        </row>
        <row r="834">
          <cell r="A834" t="str">
            <v>SALENTO</v>
          </cell>
          <cell r="B834" t="str">
            <v>Quindio</v>
          </cell>
        </row>
        <row r="835">
          <cell r="A835" t="str">
            <v>PEREIRA</v>
          </cell>
          <cell r="B835" t="str">
            <v>Risaralda</v>
          </cell>
        </row>
        <row r="836">
          <cell r="A836" t="str">
            <v>APÍA</v>
          </cell>
          <cell r="B836" t="str">
            <v>Risaralda</v>
          </cell>
        </row>
        <row r="837">
          <cell r="A837" t="str">
            <v>BALBOA</v>
          </cell>
          <cell r="B837" t="str">
            <v>Risaralda</v>
          </cell>
        </row>
        <row r="838">
          <cell r="A838" t="str">
            <v>BELÉN DE UMBRÍA</v>
          </cell>
          <cell r="B838" t="str">
            <v>Risaralda</v>
          </cell>
        </row>
        <row r="839">
          <cell r="A839" t="str">
            <v>DOSQUEBRADAS</v>
          </cell>
          <cell r="B839" t="str">
            <v>Risaralda</v>
          </cell>
        </row>
        <row r="840">
          <cell r="A840" t="str">
            <v>GUÁTICA</v>
          </cell>
          <cell r="B840" t="str">
            <v>Risaralda</v>
          </cell>
        </row>
        <row r="841">
          <cell r="A841" t="str">
            <v>LA CELIA</v>
          </cell>
          <cell r="B841" t="str">
            <v>Risaralda</v>
          </cell>
        </row>
        <row r="842">
          <cell r="A842" t="str">
            <v>LA VIRGINIA</v>
          </cell>
          <cell r="B842" t="str">
            <v>Risaralda</v>
          </cell>
        </row>
        <row r="843">
          <cell r="A843" t="str">
            <v>MARSELLA</v>
          </cell>
          <cell r="B843" t="str">
            <v>Risaralda</v>
          </cell>
        </row>
        <row r="844">
          <cell r="A844" t="str">
            <v>MISTRATÓ</v>
          </cell>
          <cell r="B844" t="str">
            <v>Risaralda</v>
          </cell>
        </row>
        <row r="845">
          <cell r="A845" t="str">
            <v>PUEBLO RICO</v>
          </cell>
          <cell r="B845" t="str">
            <v>Risaralda</v>
          </cell>
        </row>
        <row r="846">
          <cell r="A846" t="str">
            <v>QUINCHÍA</v>
          </cell>
          <cell r="B846" t="str">
            <v>Risaralda</v>
          </cell>
        </row>
        <row r="847">
          <cell r="A847" t="str">
            <v>SANTA ROSA DE CABAL</v>
          </cell>
          <cell r="B847" t="str">
            <v>Risaralda</v>
          </cell>
        </row>
        <row r="848">
          <cell r="A848" t="str">
            <v>SANTUARIO</v>
          </cell>
          <cell r="B848" t="str">
            <v>Risaralda</v>
          </cell>
        </row>
        <row r="849">
          <cell r="A849" t="str">
            <v>BUCARAMANGA</v>
          </cell>
          <cell r="B849" t="str">
            <v>Santander</v>
          </cell>
        </row>
        <row r="850">
          <cell r="A850" t="str">
            <v>AGUADA</v>
          </cell>
          <cell r="B850" t="str">
            <v>Santander</v>
          </cell>
        </row>
        <row r="851">
          <cell r="A851" t="str">
            <v>ALBANIA</v>
          </cell>
          <cell r="B851" t="str">
            <v>Santander</v>
          </cell>
        </row>
        <row r="852">
          <cell r="A852" t="str">
            <v>ARATOCA</v>
          </cell>
          <cell r="B852" t="str">
            <v>Santander</v>
          </cell>
        </row>
        <row r="853">
          <cell r="A853" t="str">
            <v>BARBOSA</v>
          </cell>
          <cell r="B853" t="str">
            <v>Santander</v>
          </cell>
        </row>
        <row r="854">
          <cell r="A854" t="str">
            <v>BARICHARA</v>
          </cell>
          <cell r="B854" t="str">
            <v>Santander</v>
          </cell>
        </row>
        <row r="855">
          <cell r="A855" t="str">
            <v>BARRANCABERMEJA</v>
          </cell>
          <cell r="B855" t="str">
            <v>Santander</v>
          </cell>
        </row>
        <row r="856">
          <cell r="A856" t="str">
            <v>BETULIA</v>
          </cell>
          <cell r="B856" t="str">
            <v>Santander</v>
          </cell>
        </row>
        <row r="857">
          <cell r="A857" t="str">
            <v>BOLÍVAR</v>
          </cell>
          <cell r="B857" t="str">
            <v>Santander</v>
          </cell>
        </row>
        <row r="858">
          <cell r="A858" t="str">
            <v>CABRERA</v>
          </cell>
          <cell r="B858" t="str">
            <v>Santander</v>
          </cell>
        </row>
        <row r="859">
          <cell r="A859" t="str">
            <v>CALIFORNIA</v>
          </cell>
          <cell r="B859" t="str">
            <v>Santander</v>
          </cell>
        </row>
        <row r="860">
          <cell r="A860" t="str">
            <v>CAPITANEJO</v>
          </cell>
          <cell r="B860" t="str">
            <v>Santander</v>
          </cell>
        </row>
        <row r="861">
          <cell r="A861" t="str">
            <v>CARCASÍ</v>
          </cell>
          <cell r="B861" t="str">
            <v>Santander</v>
          </cell>
        </row>
        <row r="862">
          <cell r="A862" t="str">
            <v>CEPITÁ</v>
          </cell>
          <cell r="B862" t="str">
            <v>Santander</v>
          </cell>
        </row>
        <row r="863">
          <cell r="A863" t="str">
            <v>CERRITO</v>
          </cell>
          <cell r="B863" t="str">
            <v>Santander</v>
          </cell>
        </row>
        <row r="864">
          <cell r="A864" t="str">
            <v>CHARALÁ</v>
          </cell>
          <cell r="B864" t="str">
            <v>Santander</v>
          </cell>
        </row>
        <row r="865">
          <cell r="A865" t="str">
            <v>CHARTA</v>
          </cell>
          <cell r="B865" t="str">
            <v>Santander</v>
          </cell>
        </row>
        <row r="866">
          <cell r="A866" t="str">
            <v>CHIMA</v>
          </cell>
          <cell r="B866" t="str">
            <v>Santander</v>
          </cell>
        </row>
        <row r="867">
          <cell r="A867" t="str">
            <v>CHIPATÁ</v>
          </cell>
          <cell r="B867" t="str">
            <v>Santander</v>
          </cell>
        </row>
        <row r="868">
          <cell r="A868" t="str">
            <v>CIMITARRA</v>
          </cell>
          <cell r="B868" t="str">
            <v>Santander</v>
          </cell>
        </row>
        <row r="869">
          <cell r="A869" t="str">
            <v>CONCEPCIÓN</v>
          </cell>
          <cell r="B869" t="str">
            <v>Santander</v>
          </cell>
        </row>
        <row r="870">
          <cell r="A870" t="str">
            <v>CONFINES</v>
          </cell>
          <cell r="B870" t="str">
            <v>Santander</v>
          </cell>
        </row>
        <row r="871">
          <cell r="A871" t="str">
            <v>CONTRATACIÓN</v>
          </cell>
          <cell r="B871" t="str">
            <v>Santander</v>
          </cell>
        </row>
        <row r="872">
          <cell r="A872" t="str">
            <v>COROMORO</v>
          </cell>
          <cell r="B872" t="str">
            <v>Santander</v>
          </cell>
        </row>
        <row r="873">
          <cell r="A873" t="str">
            <v>CURITÍ</v>
          </cell>
          <cell r="B873" t="str">
            <v>Santander</v>
          </cell>
        </row>
        <row r="874">
          <cell r="A874" t="str">
            <v>EL CARMEN DE CHUCURÍ</v>
          </cell>
          <cell r="B874" t="str">
            <v>Santander</v>
          </cell>
        </row>
        <row r="875">
          <cell r="A875" t="str">
            <v>EL GUACAMAYO</v>
          </cell>
          <cell r="B875" t="str">
            <v>Santander</v>
          </cell>
        </row>
        <row r="876">
          <cell r="A876" t="str">
            <v>EL PEÑÓN</v>
          </cell>
          <cell r="B876" t="str">
            <v>Santander</v>
          </cell>
        </row>
        <row r="877">
          <cell r="A877" t="str">
            <v>EL PLAYÓN</v>
          </cell>
          <cell r="B877" t="str">
            <v>Santander</v>
          </cell>
        </row>
        <row r="878">
          <cell r="A878" t="str">
            <v>ENCINO</v>
          </cell>
          <cell r="B878" t="str">
            <v>Santander</v>
          </cell>
        </row>
        <row r="879">
          <cell r="A879" t="str">
            <v>ENCISO</v>
          </cell>
          <cell r="B879" t="str">
            <v>Santander</v>
          </cell>
        </row>
        <row r="880">
          <cell r="A880" t="str">
            <v>FLORIÁN</v>
          </cell>
          <cell r="B880" t="str">
            <v>Santander</v>
          </cell>
        </row>
        <row r="881">
          <cell r="A881" t="str">
            <v>FLORIDABLANCA</v>
          </cell>
          <cell r="B881" t="str">
            <v>Santander</v>
          </cell>
        </row>
        <row r="882">
          <cell r="A882" t="str">
            <v>GALÁN</v>
          </cell>
          <cell r="B882" t="str">
            <v>Santander</v>
          </cell>
        </row>
        <row r="883">
          <cell r="A883" t="str">
            <v>GAMBITA</v>
          </cell>
          <cell r="B883" t="str">
            <v>Santander</v>
          </cell>
        </row>
        <row r="884">
          <cell r="A884" t="str">
            <v>GIRÓN</v>
          </cell>
          <cell r="B884" t="str">
            <v>Santander</v>
          </cell>
        </row>
        <row r="885">
          <cell r="A885" t="str">
            <v>GUACA</v>
          </cell>
          <cell r="B885" t="str">
            <v>Santander</v>
          </cell>
        </row>
        <row r="886">
          <cell r="A886" t="str">
            <v>GUADALUPE</v>
          </cell>
          <cell r="B886" t="str">
            <v>Santander</v>
          </cell>
        </row>
        <row r="887">
          <cell r="A887" t="str">
            <v>GUAPOTÁ</v>
          </cell>
          <cell r="B887" t="str">
            <v>Santander</v>
          </cell>
        </row>
        <row r="888">
          <cell r="A888" t="str">
            <v>GUAVATÁ</v>
          </cell>
          <cell r="B888" t="str">
            <v>Santander</v>
          </cell>
        </row>
        <row r="889">
          <cell r="A889" t="str">
            <v>GÜEPSA</v>
          </cell>
          <cell r="B889" t="str">
            <v>Santander</v>
          </cell>
        </row>
        <row r="890">
          <cell r="A890" t="str">
            <v>HATO</v>
          </cell>
          <cell r="B890" t="str">
            <v>Santander</v>
          </cell>
        </row>
        <row r="891">
          <cell r="A891" t="str">
            <v>JESÚS MARÍA</v>
          </cell>
          <cell r="B891" t="str">
            <v>Santander</v>
          </cell>
        </row>
        <row r="892">
          <cell r="A892" t="str">
            <v>JORDÁN</v>
          </cell>
          <cell r="B892" t="str">
            <v>Santander</v>
          </cell>
        </row>
        <row r="893">
          <cell r="A893" t="str">
            <v>LA BELLEZA</v>
          </cell>
          <cell r="B893" t="str">
            <v>Santander</v>
          </cell>
        </row>
        <row r="894">
          <cell r="A894" t="str">
            <v>LANDÁZURI</v>
          </cell>
          <cell r="B894" t="str">
            <v>Santander</v>
          </cell>
        </row>
        <row r="895">
          <cell r="A895" t="str">
            <v>LA PAZ</v>
          </cell>
          <cell r="B895" t="str">
            <v>Santander</v>
          </cell>
        </row>
        <row r="896">
          <cell r="A896" t="str">
            <v>LEBRIJA</v>
          </cell>
          <cell r="B896" t="str">
            <v>Santander</v>
          </cell>
        </row>
        <row r="897">
          <cell r="A897" t="str">
            <v>LOS SANTOS</v>
          </cell>
          <cell r="B897" t="str">
            <v>Santander</v>
          </cell>
        </row>
        <row r="898">
          <cell r="A898" t="str">
            <v>MACARAVITA</v>
          </cell>
          <cell r="B898" t="str">
            <v>Santander</v>
          </cell>
        </row>
        <row r="899">
          <cell r="A899" t="str">
            <v>MÁLAGA</v>
          </cell>
          <cell r="B899" t="str">
            <v>Santander</v>
          </cell>
        </row>
        <row r="900">
          <cell r="A900" t="str">
            <v>MATANZA</v>
          </cell>
          <cell r="B900" t="str">
            <v>Santander</v>
          </cell>
        </row>
        <row r="901">
          <cell r="A901" t="str">
            <v>MOGOTES</v>
          </cell>
          <cell r="B901" t="str">
            <v>Santander</v>
          </cell>
        </row>
        <row r="902">
          <cell r="A902" t="str">
            <v>MOLAGAVITA</v>
          </cell>
          <cell r="B902" t="str">
            <v>Santander</v>
          </cell>
        </row>
        <row r="903">
          <cell r="A903" t="str">
            <v>OCAMONTE</v>
          </cell>
          <cell r="B903" t="str">
            <v>Santander</v>
          </cell>
        </row>
        <row r="904">
          <cell r="A904" t="str">
            <v>OIBA</v>
          </cell>
          <cell r="B904" t="str">
            <v>Santander</v>
          </cell>
        </row>
        <row r="905">
          <cell r="A905" t="str">
            <v>ONZAGA</v>
          </cell>
          <cell r="B905" t="str">
            <v>Santander</v>
          </cell>
        </row>
        <row r="906">
          <cell r="A906" t="str">
            <v>PALMAR</v>
          </cell>
          <cell r="B906" t="str">
            <v>Santander</v>
          </cell>
        </row>
        <row r="907">
          <cell r="A907" t="str">
            <v>PALMAS DEL SOCORRO</v>
          </cell>
          <cell r="B907" t="str">
            <v>Santander</v>
          </cell>
        </row>
        <row r="908">
          <cell r="A908" t="str">
            <v>PÁRAMO</v>
          </cell>
          <cell r="B908" t="str">
            <v>Santander</v>
          </cell>
        </row>
        <row r="909">
          <cell r="A909" t="str">
            <v>PIEDECUESTA</v>
          </cell>
          <cell r="B909" t="str">
            <v>Santander</v>
          </cell>
        </row>
        <row r="910">
          <cell r="A910" t="str">
            <v>PINCHOTE</v>
          </cell>
          <cell r="B910" t="str">
            <v>Santander</v>
          </cell>
        </row>
        <row r="911">
          <cell r="A911" t="str">
            <v>PUENTE NACIONAL</v>
          </cell>
          <cell r="B911" t="str">
            <v>Santander</v>
          </cell>
        </row>
        <row r="912">
          <cell r="A912" t="str">
            <v>PUERTO PARRA</v>
          </cell>
          <cell r="B912" t="str">
            <v>Santander</v>
          </cell>
        </row>
        <row r="913">
          <cell r="A913" t="str">
            <v>PUERTO WILCHES</v>
          </cell>
          <cell r="B913" t="str">
            <v>Santander</v>
          </cell>
        </row>
        <row r="914">
          <cell r="A914" t="str">
            <v>RIONEGRO</v>
          </cell>
          <cell r="B914" t="str">
            <v>Santander</v>
          </cell>
        </row>
        <row r="915">
          <cell r="A915" t="str">
            <v>SABANA DE TORRES</v>
          </cell>
          <cell r="B915" t="str">
            <v>Santander</v>
          </cell>
        </row>
        <row r="916">
          <cell r="A916" t="str">
            <v>SAN ANDRÉS</v>
          </cell>
          <cell r="B916" t="str">
            <v>Santander</v>
          </cell>
        </row>
        <row r="917">
          <cell r="A917" t="str">
            <v>SAN BENITO</v>
          </cell>
          <cell r="B917" t="str">
            <v>Santander</v>
          </cell>
        </row>
        <row r="918">
          <cell r="A918" t="str">
            <v>SAN GIL</v>
          </cell>
          <cell r="B918" t="str">
            <v>Santander</v>
          </cell>
        </row>
        <row r="919">
          <cell r="A919" t="str">
            <v>SAN JOAQUÍN</v>
          </cell>
          <cell r="B919" t="str">
            <v>Santander</v>
          </cell>
        </row>
        <row r="920">
          <cell r="A920" t="str">
            <v>SAN JOSÉ DE MIRANDA</v>
          </cell>
          <cell r="B920" t="str">
            <v>Santander</v>
          </cell>
        </row>
        <row r="921">
          <cell r="A921" t="str">
            <v>SAN MIGUEL</v>
          </cell>
          <cell r="B921" t="str">
            <v>Santander</v>
          </cell>
        </row>
        <row r="922">
          <cell r="A922" t="str">
            <v>SAN VICENTE DE CHUCURÍ</v>
          </cell>
          <cell r="B922" t="str">
            <v>Santander</v>
          </cell>
        </row>
        <row r="923">
          <cell r="A923" t="str">
            <v>SANTA BÁRBARA</v>
          </cell>
          <cell r="B923" t="str">
            <v>Santander</v>
          </cell>
        </row>
        <row r="924">
          <cell r="A924" t="str">
            <v>SANTA HELENA DEL OPÓN</v>
          </cell>
          <cell r="B924" t="str">
            <v>Santander</v>
          </cell>
        </row>
        <row r="925">
          <cell r="A925" t="str">
            <v>SIMACOTA</v>
          </cell>
          <cell r="B925" t="str">
            <v>Santander</v>
          </cell>
        </row>
        <row r="926">
          <cell r="A926" t="str">
            <v>SOCORRO</v>
          </cell>
          <cell r="B926" t="str">
            <v>Santander</v>
          </cell>
        </row>
        <row r="927">
          <cell r="A927" t="str">
            <v>SUAITA</v>
          </cell>
          <cell r="B927" t="str">
            <v>Santander</v>
          </cell>
        </row>
        <row r="928">
          <cell r="A928" t="str">
            <v>SUCRE</v>
          </cell>
          <cell r="B928" t="str">
            <v>Santander</v>
          </cell>
        </row>
        <row r="929">
          <cell r="A929" t="str">
            <v>SURATÁ</v>
          </cell>
          <cell r="B929" t="str">
            <v>Santander</v>
          </cell>
        </row>
        <row r="930">
          <cell r="A930" t="str">
            <v>TONA</v>
          </cell>
          <cell r="B930" t="str">
            <v>Santander</v>
          </cell>
        </row>
        <row r="931">
          <cell r="A931" t="str">
            <v>VALLE DE SAN JOSÉ</v>
          </cell>
          <cell r="B931" t="str">
            <v>Santander</v>
          </cell>
        </row>
        <row r="932">
          <cell r="A932" t="str">
            <v>VÉLEZ</v>
          </cell>
          <cell r="B932" t="str">
            <v>Santander</v>
          </cell>
        </row>
        <row r="933">
          <cell r="A933" t="str">
            <v>VETAS</v>
          </cell>
          <cell r="B933" t="str">
            <v>Santander</v>
          </cell>
        </row>
        <row r="934">
          <cell r="A934" t="str">
            <v>VILLANUEVA</v>
          </cell>
          <cell r="B934" t="str">
            <v>Santander</v>
          </cell>
        </row>
        <row r="935">
          <cell r="A935" t="str">
            <v>ZAPATOCA</v>
          </cell>
          <cell r="B935" t="str">
            <v>Santander</v>
          </cell>
        </row>
        <row r="936">
          <cell r="A936" t="str">
            <v>SINCELEJO</v>
          </cell>
          <cell r="B936" t="str">
            <v>Sucre</v>
          </cell>
        </row>
        <row r="937">
          <cell r="A937" t="str">
            <v>BUENAVISTA</v>
          </cell>
          <cell r="B937" t="str">
            <v>Sucre</v>
          </cell>
        </row>
        <row r="938">
          <cell r="A938" t="str">
            <v>CAIMITO</v>
          </cell>
          <cell r="B938" t="str">
            <v>Sucre</v>
          </cell>
        </row>
        <row r="939">
          <cell r="A939" t="str">
            <v>COLOSO</v>
          </cell>
          <cell r="B939" t="str">
            <v>Sucre</v>
          </cell>
        </row>
        <row r="940">
          <cell r="A940" t="str">
            <v>COROZAL</v>
          </cell>
          <cell r="B940" t="str">
            <v>Sucre</v>
          </cell>
        </row>
        <row r="941">
          <cell r="A941" t="str">
            <v>COVEÑAS</v>
          </cell>
          <cell r="B941" t="str">
            <v>Sucre</v>
          </cell>
        </row>
        <row r="942">
          <cell r="A942" t="str">
            <v>CHALÁN</v>
          </cell>
          <cell r="B942" t="str">
            <v>Sucre</v>
          </cell>
        </row>
        <row r="943">
          <cell r="A943" t="str">
            <v>EL ROBLE</v>
          </cell>
          <cell r="B943" t="str">
            <v>Sucre</v>
          </cell>
        </row>
        <row r="944">
          <cell r="A944" t="str">
            <v>GALERAS</v>
          </cell>
          <cell r="B944" t="str">
            <v>Sucre</v>
          </cell>
        </row>
        <row r="945">
          <cell r="A945" t="str">
            <v>GUARANDA</v>
          </cell>
          <cell r="B945" t="str">
            <v>Sucre</v>
          </cell>
        </row>
        <row r="946">
          <cell r="A946" t="str">
            <v>LA UNIÓN</v>
          </cell>
          <cell r="B946" t="str">
            <v>Sucre</v>
          </cell>
        </row>
        <row r="947">
          <cell r="A947" t="str">
            <v>LOS PALMITOS</v>
          </cell>
          <cell r="B947" t="str">
            <v>Sucre</v>
          </cell>
        </row>
        <row r="948">
          <cell r="A948" t="str">
            <v>MAJAGUAL</v>
          </cell>
          <cell r="B948" t="str">
            <v>Sucre</v>
          </cell>
        </row>
        <row r="949">
          <cell r="A949" t="str">
            <v>MORROA</v>
          </cell>
          <cell r="B949" t="str">
            <v>Sucre</v>
          </cell>
        </row>
        <row r="950">
          <cell r="A950" t="str">
            <v>OVEJAS</v>
          </cell>
          <cell r="B950" t="str">
            <v>Sucre</v>
          </cell>
        </row>
        <row r="951">
          <cell r="A951" t="str">
            <v>PALMITO</v>
          </cell>
          <cell r="B951" t="str">
            <v>Sucre</v>
          </cell>
        </row>
        <row r="952">
          <cell r="A952" t="str">
            <v>SAMPUÉS</v>
          </cell>
          <cell r="B952" t="str">
            <v>Sucre</v>
          </cell>
        </row>
        <row r="953">
          <cell r="A953" t="str">
            <v>SAN BENITO ABAD</v>
          </cell>
          <cell r="B953" t="str">
            <v>Sucre</v>
          </cell>
        </row>
        <row r="954">
          <cell r="A954" t="str">
            <v>SAN JUAN DE BETULIA</v>
          </cell>
          <cell r="B954" t="str">
            <v>Sucre</v>
          </cell>
        </row>
        <row r="955">
          <cell r="A955" t="str">
            <v>SAN MARCOS</v>
          </cell>
          <cell r="B955" t="str">
            <v>Sucre</v>
          </cell>
        </row>
        <row r="956">
          <cell r="A956" t="str">
            <v>SAN ONOFRE</v>
          </cell>
          <cell r="B956" t="str">
            <v>Sucre</v>
          </cell>
        </row>
        <row r="957">
          <cell r="A957" t="str">
            <v>SAN PEDRO</v>
          </cell>
          <cell r="B957" t="str">
            <v>Sucre</v>
          </cell>
        </row>
        <row r="958">
          <cell r="A958" t="str">
            <v>SAN LUIS DE SINCÉ</v>
          </cell>
          <cell r="B958" t="str">
            <v>Sucre</v>
          </cell>
        </row>
        <row r="959">
          <cell r="A959" t="str">
            <v>SUCRE</v>
          </cell>
          <cell r="B959" t="str">
            <v>Sucre</v>
          </cell>
        </row>
        <row r="960">
          <cell r="A960" t="str">
            <v>SANTIAGO DE TOLÚ</v>
          </cell>
          <cell r="B960" t="str">
            <v>Sucre</v>
          </cell>
        </row>
        <row r="961">
          <cell r="A961" t="str">
            <v>TOLÚ VIEJO</v>
          </cell>
          <cell r="B961" t="str">
            <v>Sucre</v>
          </cell>
        </row>
        <row r="962">
          <cell r="A962" t="str">
            <v>IBAGUÉ</v>
          </cell>
          <cell r="B962" t="str">
            <v>Tolima</v>
          </cell>
        </row>
        <row r="963">
          <cell r="A963" t="str">
            <v>ALPUJARRA</v>
          </cell>
          <cell r="B963" t="str">
            <v>Tolima</v>
          </cell>
        </row>
        <row r="964">
          <cell r="A964" t="str">
            <v>ALVARADO</v>
          </cell>
          <cell r="B964" t="str">
            <v>Tolima</v>
          </cell>
        </row>
        <row r="965">
          <cell r="A965" t="str">
            <v>AMBALEMA</v>
          </cell>
          <cell r="B965" t="str">
            <v>Tolima</v>
          </cell>
        </row>
        <row r="966">
          <cell r="A966" t="str">
            <v>ANZOÁTEGUI</v>
          </cell>
          <cell r="B966" t="str">
            <v>Tolima</v>
          </cell>
        </row>
        <row r="967">
          <cell r="A967" t="str">
            <v>ARMERO</v>
          </cell>
          <cell r="B967" t="str">
            <v>Tolima</v>
          </cell>
        </row>
        <row r="968">
          <cell r="A968" t="str">
            <v>ATACO</v>
          </cell>
          <cell r="B968" t="str">
            <v>Tolima</v>
          </cell>
        </row>
        <row r="969">
          <cell r="A969" t="str">
            <v>CAJAMARCA</v>
          </cell>
          <cell r="B969" t="str">
            <v>Tolima</v>
          </cell>
        </row>
        <row r="970">
          <cell r="A970" t="str">
            <v>CARMEN DE APICALÁ</v>
          </cell>
          <cell r="B970" t="str">
            <v>Tolima</v>
          </cell>
        </row>
        <row r="971">
          <cell r="A971" t="str">
            <v>CASABIANCA</v>
          </cell>
          <cell r="B971" t="str">
            <v>Tolima</v>
          </cell>
        </row>
        <row r="972">
          <cell r="A972" t="str">
            <v>CHAPARRAL</v>
          </cell>
          <cell r="B972" t="str">
            <v>Tolima</v>
          </cell>
        </row>
        <row r="973">
          <cell r="A973" t="str">
            <v>COELLO</v>
          </cell>
          <cell r="B973" t="str">
            <v>Tolima</v>
          </cell>
        </row>
        <row r="974">
          <cell r="A974" t="str">
            <v>COYAIMA</v>
          </cell>
          <cell r="B974" t="str">
            <v>Tolima</v>
          </cell>
        </row>
        <row r="975">
          <cell r="A975" t="str">
            <v>CUNDAY</v>
          </cell>
          <cell r="B975" t="str">
            <v>Tolima</v>
          </cell>
        </row>
        <row r="976">
          <cell r="A976" t="str">
            <v>DOLORES</v>
          </cell>
          <cell r="B976" t="str">
            <v>Tolima</v>
          </cell>
        </row>
        <row r="977">
          <cell r="A977" t="str">
            <v>ESPINAL</v>
          </cell>
          <cell r="B977" t="str">
            <v>Tolima</v>
          </cell>
        </row>
        <row r="978">
          <cell r="A978" t="str">
            <v>FALAN</v>
          </cell>
          <cell r="B978" t="str">
            <v>Tolima</v>
          </cell>
        </row>
        <row r="979">
          <cell r="A979" t="str">
            <v>FLANDES</v>
          </cell>
          <cell r="B979" t="str">
            <v>Tolima</v>
          </cell>
        </row>
        <row r="980">
          <cell r="A980" t="str">
            <v>FRESNO</v>
          </cell>
          <cell r="B980" t="str">
            <v>Tolima</v>
          </cell>
        </row>
        <row r="981">
          <cell r="A981" t="str">
            <v>GUAMO</v>
          </cell>
          <cell r="B981" t="str">
            <v>Tolima</v>
          </cell>
        </row>
        <row r="982">
          <cell r="A982" t="str">
            <v>HERVEO</v>
          </cell>
          <cell r="B982" t="str">
            <v>Tolima</v>
          </cell>
        </row>
        <row r="983">
          <cell r="A983" t="str">
            <v>HONDA</v>
          </cell>
          <cell r="B983" t="str">
            <v>Tolima</v>
          </cell>
        </row>
        <row r="984">
          <cell r="A984" t="str">
            <v>ICONONZO</v>
          </cell>
          <cell r="B984" t="str">
            <v>Tolima</v>
          </cell>
        </row>
        <row r="985">
          <cell r="A985" t="str">
            <v>LÉRIDA</v>
          </cell>
          <cell r="B985" t="str">
            <v>Tolima</v>
          </cell>
        </row>
        <row r="986">
          <cell r="A986" t="str">
            <v>LÍBANO</v>
          </cell>
          <cell r="B986" t="str">
            <v>Tolima</v>
          </cell>
        </row>
        <row r="987">
          <cell r="A987" t="str">
            <v>MARIQUITA</v>
          </cell>
          <cell r="B987" t="str">
            <v>Tolima</v>
          </cell>
        </row>
        <row r="988">
          <cell r="A988" t="str">
            <v>MELGAR</v>
          </cell>
          <cell r="B988" t="str">
            <v>Tolima</v>
          </cell>
        </row>
        <row r="989">
          <cell r="A989" t="str">
            <v>MURILLO</v>
          </cell>
          <cell r="B989" t="str">
            <v>Tolima</v>
          </cell>
        </row>
        <row r="990">
          <cell r="A990" t="str">
            <v>NATAGAIMA</v>
          </cell>
          <cell r="B990" t="str">
            <v>Tolima</v>
          </cell>
        </row>
        <row r="991">
          <cell r="A991" t="str">
            <v>ORTEGA</v>
          </cell>
          <cell r="B991" t="str">
            <v>Tolima</v>
          </cell>
        </row>
        <row r="992">
          <cell r="A992" t="str">
            <v>PALOCABILDO</v>
          </cell>
          <cell r="B992" t="str">
            <v>Tolima</v>
          </cell>
        </row>
        <row r="993">
          <cell r="A993" t="str">
            <v>PIEDRAS</v>
          </cell>
          <cell r="B993" t="str">
            <v>Tolima</v>
          </cell>
        </row>
        <row r="994">
          <cell r="A994" t="str">
            <v>PLANADAS</v>
          </cell>
          <cell r="B994" t="str">
            <v>Tolima</v>
          </cell>
        </row>
        <row r="995">
          <cell r="A995" t="str">
            <v>PRADO</v>
          </cell>
          <cell r="B995" t="str">
            <v>Tolima</v>
          </cell>
        </row>
        <row r="996">
          <cell r="A996" t="str">
            <v>PURIFICACIÓN</v>
          </cell>
          <cell r="B996" t="str">
            <v>Tolima</v>
          </cell>
        </row>
        <row r="997">
          <cell r="A997" t="str">
            <v>RIOBLANCO</v>
          </cell>
          <cell r="B997" t="str">
            <v>Tolima</v>
          </cell>
        </row>
        <row r="998">
          <cell r="A998" t="str">
            <v>RONCESVALLES</v>
          </cell>
          <cell r="B998" t="str">
            <v>Tolima</v>
          </cell>
        </row>
        <row r="999">
          <cell r="A999" t="str">
            <v>ROVIRA</v>
          </cell>
          <cell r="B999" t="str">
            <v>Tolima</v>
          </cell>
        </row>
        <row r="1000">
          <cell r="A1000" t="str">
            <v>SALDAÑA</v>
          </cell>
          <cell r="B1000" t="str">
            <v>Tolima</v>
          </cell>
        </row>
        <row r="1001">
          <cell r="A1001" t="str">
            <v>SAN ANTONIO</v>
          </cell>
          <cell r="B1001" t="str">
            <v>Tolima</v>
          </cell>
        </row>
        <row r="1002">
          <cell r="A1002" t="str">
            <v>SAN LUIS - TOLIMA</v>
          </cell>
          <cell r="B1002" t="str">
            <v>Tolima</v>
          </cell>
        </row>
        <row r="1003">
          <cell r="A1003" t="str">
            <v>SANTA ISABEL</v>
          </cell>
          <cell r="B1003" t="str">
            <v>Tolima</v>
          </cell>
        </row>
        <row r="1004">
          <cell r="A1004" t="str">
            <v>SUÁREZ</v>
          </cell>
          <cell r="B1004" t="str">
            <v>Tolima</v>
          </cell>
        </row>
        <row r="1005">
          <cell r="A1005" t="str">
            <v>VALLE DE SAN JUAN</v>
          </cell>
          <cell r="B1005" t="str">
            <v>Tolima</v>
          </cell>
        </row>
        <row r="1006">
          <cell r="A1006" t="str">
            <v>VENADILLO</v>
          </cell>
          <cell r="B1006" t="str">
            <v>Tolima</v>
          </cell>
        </row>
        <row r="1007">
          <cell r="A1007" t="str">
            <v>VILLAHERMOSA</v>
          </cell>
          <cell r="B1007" t="str">
            <v>Tolima</v>
          </cell>
        </row>
        <row r="1008">
          <cell r="A1008" t="str">
            <v>VILLARRICA</v>
          </cell>
          <cell r="B1008" t="str">
            <v>Tolima</v>
          </cell>
        </row>
        <row r="1009">
          <cell r="A1009" t="str">
            <v>CALI</v>
          </cell>
          <cell r="B1009" t="str">
            <v>Valle del Cauca</v>
          </cell>
        </row>
        <row r="1010">
          <cell r="A1010" t="str">
            <v>ALCALÁ</v>
          </cell>
          <cell r="B1010" t="str">
            <v>Valle del Cauca</v>
          </cell>
        </row>
        <row r="1011">
          <cell r="A1011" t="str">
            <v>ANDALUCÍA</v>
          </cell>
          <cell r="B1011" t="str">
            <v>Valle del Cauca</v>
          </cell>
        </row>
        <row r="1012">
          <cell r="A1012" t="str">
            <v>ANSERMANUEVO</v>
          </cell>
          <cell r="B1012" t="str">
            <v>Valle del Cauca</v>
          </cell>
        </row>
        <row r="1013">
          <cell r="A1013" t="str">
            <v>ARGELIA</v>
          </cell>
          <cell r="B1013" t="str">
            <v>Valle del Cauca</v>
          </cell>
        </row>
        <row r="1014">
          <cell r="A1014" t="str">
            <v>BOLÍVAR</v>
          </cell>
          <cell r="B1014" t="str">
            <v>Valle del Cauca</v>
          </cell>
        </row>
        <row r="1015">
          <cell r="A1015" t="str">
            <v>BUENAVENTURA</v>
          </cell>
          <cell r="B1015" t="str">
            <v>Valle del Cauca</v>
          </cell>
        </row>
        <row r="1016">
          <cell r="A1016" t="str">
            <v>GUADALAJARA DE BUGA</v>
          </cell>
          <cell r="B1016" t="str">
            <v>Valle del Cauca</v>
          </cell>
        </row>
        <row r="1017">
          <cell r="A1017" t="str">
            <v>BUGALAGRANDE</v>
          </cell>
          <cell r="B1017" t="str">
            <v>Valle del Cauca</v>
          </cell>
        </row>
        <row r="1018">
          <cell r="A1018" t="str">
            <v>CAICEDONIA</v>
          </cell>
          <cell r="B1018" t="str">
            <v>Valle del Cauca</v>
          </cell>
        </row>
        <row r="1019">
          <cell r="A1019" t="str">
            <v>CALIMA</v>
          </cell>
          <cell r="B1019" t="str">
            <v>Valle del Cauca</v>
          </cell>
        </row>
        <row r="1020">
          <cell r="A1020" t="str">
            <v>CANDELARIA</v>
          </cell>
          <cell r="B1020" t="str">
            <v>Valle del Cauca</v>
          </cell>
        </row>
        <row r="1021">
          <cell r="A1021" t="str">
            <v>CARTAGO</v>
          </cell>
          <cell r="B1021" t="str">
            <v>Valle del Cauca</v>
          </cell>
        </row>
        <row r="1022">
          <cell r="A1022" t="str">
            <v>DAGUA</v>
          </cell>
          <cell r="B1022" t="str">
            <v>Valle del Cauca</v>
          </cell>
        </row>
        <row r="1023">
          <cell r="A1023" t="str">
            <v>EL ÁGUILA</v>
          </cell>
          <cell r="B1023" t="str">
            <v>Valle del Cauca</v>
          </cell>
        </row>
        <row r="1024">
          <cell r="A1024" t="str">
            <v>EL CAIRO</v>
          </cell>
          <cell r="B1024" t="str">
            <v>Valle del Cauca</v>
          </cell>
        </row>
        <row r="1025">
          <cell r="A1025" t="str">
            <v>EL CERRITO</v>
          </cell>
          <cell r="B1025" t="str">
            <v>Valle del Cauca</v>
          </cell>
        </row>
        <row r="1026">
          <cell r="A1026" t="str">
            <v>EL DOVIO</v>
          </cell>
          <cell r="B1026" t="str">
            <v>Valle del Cauca</v>
          </cell>
        </row>
        <row r="1027">
          <cell r="A1027" t="str">
            <v>FLORIDA</v>
          </cell>
          <cell r="B1027" t="str">
            <v>Valle del Cauca</v>
          </cell>
        </row>
        <row r="1028">
          <cell r="A1028" t="str">
            <v>GINEBRA</v>
          </cell>
          <cell r="B1028" t="str">
            <v>Valle del Cauca</v>
          </cell>
        </row>
        <row r="1029">
          <cell r="A1029" t="str">
            <v>GUACARÍ</v>
          </cell>
          <cell r="B1029" t="str">
            <v>Valle del Cauca</v>
          </cell>
        </row>
        <row r="1030">
          <cell r="A1030" t="str">
            <v>JAMUNDÍ</v>
          </cell>
          <cell r="B1030" t="str">
            <v>Valle del Cauca</v>
          </cell>
        </row>
        <row r="1031">
          <cell r="A1031" t="str">
            <v>LA CUMBRE</v>
          </cell>
          <cell r="B1031" t="str">
            <v>Valle del Cauca</v>
          </cell>
        </row>
        <row r="1032">
          <cell r="A1032" t="str">
            <v>LA UNIÓN</v>
          </cell>
          <cell r="B1032" t="str">
            <v>Valle del Cauca</v>
          </cell>
        </row>
        <row r="1033">
          <cell r="A1033" t="str">
            <v>LA VICTORIA</v>
          </cell>
          <cell r="B1033" t="str">
            <v>Valle del Cauca</v>
          </cell>
        </row>
        <row r="1034">
          <cell r="A1034" t="str">
            <v>OBANDO</v>
          </cell>
          <cell r="B1034" t="str">
            <v>Valle del Cauca</v>
          </cell>
        </row>
        <row r="1035">
          <cell r="A1035" t="str">
            <v>PALMIRA</v>
          </cell>
          <cell r="B1035" t="str">
            <v>Valle del Cauca</v>
          </cell>
        </row>
        <row r="1036">
          <cell r="A1036" t="str">
            <v>PRADERA</v>
          </cell>
          <cell r="B1036" t="str">
            <v>Valle del Cauca</v>
          </cell>
        </row>
        <row r="1037">
          <cell r="A1037" t="str">
            <v>RESTREPO</v>
          </cell>
          <cell r="B1037" t="str">
            <v>Valle del Cauca</v>
          </cell>
        </row>
        <row r="1038">
          <cell r="A1038" t="str">
            <v>RIOFRÍO</v>
          </cell>
          <cell r="B1038" t="str">
            <v>Valle del Cauca</v>
          </cell>
        </row>
        <row r="1039">
          <cell r="A1039" t="str">
            <v>ROLDANILLO</v>
          </cell>
          <cell r="B1039" t="str">
            <v>Valle del Cauca</v>
          </cell>
        </row>
        <row r="1040">
          <cell r="A1040" t="str">
            <v>SAN PEDRO</v>
          </cell>
          <cell r="B1040" t="str">
            <v>Valle del Cauca</v>
          </cell>
        </row>
        <row r="1041">
          <cell r="A1041" t="str">
            <v>SEVILLA</v>
          </cell>
          <cell r="B1041" t="str">
            <v>Valle del Cauca</v>
          </cell>
        </row>
        <row r="1042">
          <cell r="A1042" t="str">
            <v>TORO</v>
          </cell>
          <cell r="B1042" t="str">
            <v>Valle del Cauca</v>
          </cell>
        </row>
        <row r="1043">
          <cell r="A1043" t="str">
            <v>TRUJILLO</v>
          </cell>
          <cell r="B1043" t="str">
            <v>Valle del Cauca</v>
          </cell>
        </row>
        <row r="1044">
          <cell r="A1044" t="str">
            <v>TULUÁ</v>
          </cell>
          <cell r="B1044" t="str">
            <v>Valle del Cauca</v>
          </cell>
        </row>
        <row r="1045">
          <cell r="A1045" t="str">
            <v>ULLOA</v>
          </cell>
          <cell r="B1045" t="str">
            <v>Valle del Cauca</v>
          </cell>
        </row>
        <row r="1046">
          <cell r="A1046" t="str">
            <v>VERSALLES</v>
          </cell>
          <cell r="B1046" t="str">
            <v>Valle del Cauca</v>
          </cell>
        </row>
        <row r="1047">
          <cell r="A1047" t="str">
            <v>VIJES</v>
          </cell>
          <cell r="B1047" t="str">
            <v>Valle del Cauca</v>
          </cell>
        </row>
        <row r="1048">
          <cell r="A1048" t="str">
            <v>YOTOCO</v>
          </cell>
          <cell r="B1048" t="str">
            <v>Valle del Cauca</v>
          </cell>
        </row>
        <row r="1049">
          <cell r="A1049" t="str">
            <v>YUMBO</v>
          </cell>
          <cell r="B1049" t="str">
            <v>Valle del Cauca</v>
          </cell>
        </row>
        <row r="1050">
          <cell r="A1050" t="str">
            <v>ZARZAL</v>
          </cell>
          <cell r="B1050" t="str">
            <v>Valle del Cauca</v>
          </cell>
        </row>
        <row r="1051">
          <cell r="A1051" t="str">
            <v>ARAUCA - ARAUCA</v>
          </cell>
          <cell r="B1051" t="str">
            <v>Arauca</v>
          </cell>
        </row>
        <row r="1052">
          <cell r="A1052" t="str">
            <v>ARAUQUITA</v>
          </cell>
          <cell r="B1052" t="str">
            <v>Arauca</v>
          </cell>
        </row>
        <row r="1053">
          <cell r="A1053" t="str">
            <v>CRAVO NORTE</v>
          </cell>
          <cell r="B1053" t="str">
            <v>Arauca</v>
          </cell>
        </row>
        <row r="1054">
          <cell r="A1054" t="str">
            <v>FORTUL</v>
          </cell>
          <cell r="B1054" t="str">
            <v>Arauca</v>
          </cell>
        </row>
        <row r="1055">
          <cell r="A1055" t="str">
            <v>PUERTO RONDÓN</v>
          </cell>
          <cell r="B1055" t="str">
            <v>Arauca</v>
          </cell>
        </row>
        <row r="1056">
          <cell r="A1056" t="str">
            <v>SARAVENA</v>
          </cell>
          <cell r="B1056" t="str">
            <v>Arauca</v>
          </cell>
        </row>
        <row r="1057">
          <cell r="A1057" t="str">
            <v>TAME</v>
          </cell>
          <cell r="B1057" t="str">
            <v>Arauca</v>
          </cell>
        </row>
        <row r="1058">
          <cell r="A1058" t="str">
            <v>YOPAL</v>
          </cell>
          <cell r="B1058" t="str">
            <v>Casanare</v>
          </cell>
        </row>
        <row r="1059">
          <cell r="A1059" t="str">
            <v>AGUAZUL</v>
          </cell>
          <cell r="B1059" t="str">
            <v>Casanare</v>
          </cell>
        </row>
        <row r="1060">
          <cell r="A1060" t="str">
            <v>CHAMEZA</v>
          </cell>
          <cell r="B1060" t="str">
            <v>Casanare</v>
          </cell>
        </row>
        <row r="1061">
          <cell r="A1061" t="str">
            <v>HATO COROZAL</v>
          </cell>
          <cell r="B1061" t="str">
            <v>Casanare</v>
          </cell>
        </row>
        <row r="1062">
          <cell r="A1062" t="str">
            <v>LA SALINA</v>
          </cell>
          <cell r="B1062" t="str">
            <v>Casanare</v>
          </cell>
        </row>
        <row r="1063">
          <cell r="A1063" t="str">
            <v>MANÍ</v>
          </cell>
          <cell r="B1063" t="str">
            <v>Casanare</v>
          </cell>
        </row>
        <row r="1064">
          <cell r="A1064" t="str">
            <v>MONTERREY</v>
          </cell>
          <cell r="B1064" t="str">
            <v>Casanare</v>
          </cell>
        </row>
        <row r="1065">
          <cell r="A1065" t="str">
            <v>NUNCHÍA</v>
          </cell>
          <cell r="B1065" t="str">
            <v>Casanare</v>
          </cell>
        </row>
        <row r="1066">
          <cell r="A1066" t="str">
            <v>OROCUÉ</v>
          </cell>
          <cell r="B1066" t="str">
            <v>Casanare</v>
          </cell>
        </row>
        <row r="1067">
          <cell r="A1067" t="str">
            <v>PAZ DE ARIPORO</v>
          </cell>
          <cell r="B1067" t="str">
            <v>Casanare</v>
          </cell>
        </row>
        <row r="1068">
          <cell r="A1068" t="str">
            <v>PORE</v>
          </cell>
          <cell r="B1068" t="str">
            <v>Casanare</v>
          </cell>
        </row>
        <row r="1069">
          <cell r="A1069" t="str">
            <v>RECETOR</v>
          </cell>
          <cell r="B1069" t="str">
            <v>Casanare</v>
          </cell>
        </row>
        <row r="1070">
          <cell r="A1070" t="str">
            <v>SABANALARGA</v>
          </cell>
          <cell r="B1070" t="str">
            <v>Casanare</v>
          </cell>
        </row>
        <row r="1071">
          <cell r="A1071" t="str">
            <v>SÁCAMA</v>
          </cell>
          <cell r="B1071" t="str">
            <v>Casanare</v>
          </cell>
        </row>
        <row r="1072">
          <cell r="A1072" t="str">
            <v>SAN LUIS DE PALENQUE</v>
          </cell>
          <cell r="B1072" t="str">
            <v>Casanare</v>
          </cell>
        </row>
        <row r="1073">
          <cell r="A1073" t="str">
            <v>TÁMARA</v>
          </cell>
          <cell r="B1073" t="str">
            <v>Casanare</v>
          </cell>
        </row>
        <row r="1074">
          <cell r="A1074" t="str">
            <v>TAURAMENA</v>
          </cell>
          <cell r="B1074" t="str">
            <v>Casanare</v>
          </cell>
        </row>
        <row r="1075">
          <cell r="A1075" t="str">
            <v>TRINIDAD</v>
          </cell>
          <cell r="B1075" t="str">
            <v>Casanare</v>
          </cell>
        </row>
        <row r="1076">
          <cell r="A1076" t="str">
            <v>VILLANUEVA - CASANARE</v>
          </cell>
          <cell r="B1076" t="str">
            <v>Casanare</v>
          </cell>
        </row>
        <row r="1077">
          <cell r="A1077" t="str">
            <v>MOCOA</v>
          </cell>
          <cell r="B1077" t="str">
            <v>Putumayo</v>
          </cell>
        </row>
        <row r="1078">
          <cell r="A1078" t="str">
            <v>COLÓN</v>
          </cell>
          <cell r="B1078" t="str">
            <v>Putumayo</v>
          </cell>
        </row>
        <row r="1079">
          <cell r="A1079" t="str">
            <v>ORITO</v>
          </cell>
          <cell r="B1079" t="str">
            <v>Putumayo</v>
          </cell>
        </row>
        <row r="1080">
          <cell r="A1080" t="str">
            <v>PUERTO ASÍS</v>
          </cell>
          <cell r="B1080" t="str">
            <v>Putumayo</v>
          </cell>
        </row>
        <row r="1081">
          <cell r="A1081" t="str">
            <v>PUERTO CAICEDO</v>
          </cell>
          <cell r="B1081" t="str">
            <v>Putumayo</v>
          </cell>
        </row>
        <row r="1082">
          <cell r="A1082" t="str">
            <v>PUERTO GUZMÁN</v>
          </cell>
          <cell r="B1082" t="str">
            <v>Putumayo</v>
          </cell>
        </row>
        <row r="1083">
          <cell r="A1083" t="str">
            <v>LEGUÍZAMO</v>
          </cell>
          <cell r="B1083" t="str">
            <v>Putumayo</v>
          </cell>
        </row>
        <row r="1084">
          <cell r="A1084" t="str">
            <v>SIBUNDOY</v>
          </cell>
          <cell r="B1084" t="str">
            <v>Putumayo</v>
          </cell>
        </row>
        <row r="1085">
          <cell r="A1085" t="str">
            <v>SAN FRANCISCO</v>
          </cell>
          <cell r="B1085" t="str">
            <v>Putumayo</v>
          </cell>
        </row>
        <row r="1086">
          <cell r="A1086" t="str">
            <v>SAN MIGUEL</v>
          </cell>
          <cell r="B1086" t="str">
            <v>Putumayo</v>
          </cell>
        </row>
        <row r="1087">
          <cell r="A1087" t="str">
            <v>SANTIAGO</v>
          </cell>
          <cell r="B1087" t="str">
            <v>Putumayo</v>
          </cell>
        </row>
        <row r="1088">
          <cell r="A1088" t="str">
            <v>VALLE DEL GUAMUEZ</v>
          </cell>
          <cell r="B1088" t="str">
            <v>Putumayo</v>
          </cell>
        </row>
        <row r="1089">
          <cell r="A1089" t="str">
            <v>VILLAGARZÓN</v>
          </cell>
          <cell r="B1089" t="str">
            <v>Putumayo</v>
          </cell>
        </row>
        <row r="1090">
          <cell r="A1090" t="str">
            <v>SAN ANDRÉS</v>
          </cell>
          <cell r="B1090" t="str">
            <v>Archipiélago de San Andrés, Providencia y Santa Catalina</v>
          </cell>
        </row>
        <row r="1091">
          <cell r="A1091" t="str">
            <v>PROVIDENCIA</v>
          </cell>
          <cell r="B1091" t="str">
            <v>Archipiélago de San Andrés, Providencia y Santa Catalina</v>
          </cell>
        </row>
        <row r="1092">
          <cell r="A1092" t="str">
            <v>LETICIA</v>
          </cell>
          <cell r="B1092" t="str">
            <v>Amazonas</v>
          </cell>
        </row>
        <row r="1093">
          <cell r="A1093" t="str">
            <v>EL ENCANTO</v>
          </cell>
          <cell r="B1093" t="str">
            <v>Amazonas</v>
          </cell>
        </row>
        <row r="1094">
          <cell r="A1094" t="str">
            <v>LA CHORRERA</v>
          </cell>
          <cell r="B1094" t="str">
            <v>Amazonas</v>
          </cell>
        </row>
        <row r="1095">
          <cell r="A1095" t="str">
            <v>LA PEDRERA</v>
          </cell>
          <cell r="B1095" t="str">
            <v>Amazonas</v>
          </cell>
        </row>
        <row r="1096">
          <cell r="A1096" t="str">
            <v>LA VICTORIA</v>
          </cell>
          <cell r="B1096" t="str">
            <v>Amazonas</v>
          </cell>
        </row>
        <row r="1097">
          <cell r="A1097" t="str">
            <v>MIRITI-PARANÁ</v>
          </cell>
          <cell r="B1097" t="str">
            <v>Amazonas</v>
          </cell>
        </row>
        <row r="1098">
          <cell r="A1098" t="str">
            <v>PUERTO ALEGRÍA</v>
          </cell>
          <cell r="B1098" t="str">
            <v>Amazonas</v>
          </cell>
        </row>
        <row r="1099">
          <cell r="A1099" t="str">
            <v>PUERTO ARICA</v>
          </cell>
          <cell r="B1099" t="str">
            <v>Amazonas</v>
          </cell>
        </row>
        <row r="1100">
          <cell r="A1100" t="str">
            <v>PUERTO NARIÑO</v>
          </cell>
          <cell r="B1100" t="str">
            <v>Amazonas</v>
          </cell>
        </row>
        <row r="1101">
          <cell r="A1101" t="str">
            <v>PUERTO SANTANDER</v>
          </cell>
          <cell r="B1101" t="str">
            <v>Amazonas</v>
          </cell>
        </row>
        <row r="1102">
          <cell r="A1102" t="str">
            <v>TARAPACÁ</v>
          </cell>
          <cell r="B1102" t="str">
            <v>Amazonas</v>
          </cell>
        </row>
        <row r="1103">
          <cell r="A1103" t="str">
            <v>INÍRIDA</v>
          </cell>
          <cell r="B1103" t="str">
            <v>Guainía</v>
          </cell>
        </row>
        <row r="1104">
          <cell r="A1104" t="str">
            <v>BARRANCO MINAS</v>
          </cell>
          <cell r="B1104" t="str">
            <v>Guainía</v>
          </cell>
        </row>
        <row r="1105">
          <cell r="A1105" t="str">
            <v>MAPIRIPANA</v>
          </cell>
          <cell r="B1105" t="str">
            <v>Guainía</v>
          </cell>
        </row>
        <row r="1106">
          <cell r="A1106" t="str">
            <v>SAN FELIPE</v>
          </cell>
          <cell r="B1106" t="str">
            <v>Guainía</v>
          </cell>
        </row>
        <row r="1107">
          <cell r="A1107" t="str">
            <v>PUERTO COLOMBIA</v>
          </cell>
          <cell r="B1107" t="str">
            <v>Guainía</v>
          </cell>
        </row>
        <row r="1108">
          <cell r="A1108" t="str">
            <v>LA GUADALUPE</v>
          </cell>
          <cell r="B1108" t="str">
            <v>Guainía</v>
          </cell>
        </row>
        <row r="1109">
          <cell r="A1109" t="str">
            <v>CACAHUAL</v>
          </cell>
          <cell r="B1109" t="str">
            <v>Guainía</v>
          </cell>
        </row>
        <row r="1110">
          <cell r="A1110" t="str">
            <v>PANA PANA</v>
          </cell>
          <cell r="B1110" t="str">
            <v>Guainía</v>
          </cell>
        </row>
        <row r="1111">
          <cell r="A1111" t="str">
            <v>MORICHAL</v>
          </cell>
          <cell r="B1111" t="str">
            <v>Guainía</v>
          </cell>
        </row>
        <row r="1112">
          <cell r="A1112" t="str">
            <v>SAN JOSÉ DEL GUAVIARE</v>
          </cell>
          <cell r="B1112" t="str">
            <v>Guaviare</v>
          </cell>
        </row>
        <row r="1113">
          <cell r="A1113" t="str">
            <v>CALAMAR</v>
          </cell>
          <cell r="B1113" t="str">
            <v>Guaviare</v>
          </cell>
        </row>
        <row r="1114">
          <cell r="A1114" t="str">
            <v>EL RETORNO</v>
          </cell>
          <cell r="B1114" t="str">
            <v>Guaviare</v>
          </cell>
        </row>
        <row r="1115">
          <cell r="A1115" t="str">
            <v>MIRAFLORES</v>
          </cell>
          <cell r="B1115" t="str">
            <v>Guaviare</v>
          </cell>
        </row>
        <row r="1116">
          <cell r="A1116" t="str">
            <v>MITÚ</v>
          </cell>
          <cell r="B1116" t="str">
            <v>Vaupés</v>
          </cell>
        </row>
        <row r="1117">
          <cell r="A1117" t="str">
            <v>CARURU</v>
          </cell>
          <cell r="B1117" t="str">
            <v>Vaupés</v>
          </cell>
        </row>
        <row r="1118">
          <cell r="A1118" t="str">
            <v>PACOA</v>
          </cell>
          <cell r="B1118" t="str">
            <v>Vaupés</v>
          </cell>
        </row>
        <row r="1119">
          <cell r="A1119" t="str">
            <v>TARAIRA</v>
          </cell>
          <cell r="B1119" t="str">
            <v>Vaupés</v>
          </cell>
        </row>
        <row r="1120">
          <cell r="A1120" t="str">
            <v>PAPUNAUA</v>
          </cell>
          <cell r="B1120" t="str">
            <v>Vaupés</v>
          </cell>
        </row>
        <row r="1121">
          <cell r="A1121" t="str">
            <v>YAVARATÉ</v>
          </cell>
          <cell r="B1121" t="str">
            <v>Vaupés</v>
          </cell>
        </row>
        <row r="1122">
          <cell r="A1122" t="str">
            <v>PUERTO CARREÑO</v>
          </cell>
          <cell r="B1122" t="str">
            <v>Vichada</v>
          </cell>
        </row>
        <row r="1123">
          <cell r="A1123" t="str">
            <v>LA PRIMAVERA</v>
          </cell>
          <cell r="B1123" t="str">
            <v>Vichada</v>
          </cell>
        </row>
        <row r="1124">
          <cell r="A1124" t="str">
            <v>SANTA ROSALÍA</v>
          </cell>
          <cell r="B1124" t="str">
            <v>Vichada</v>
          </cell>
        </row>
        <row r="1125">
          <cell r="A1125" t="str">
            <v>CUMARIBO</v>
          </cell>
          <cell r="B1125" t="str">
            <v>Vichada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708.470912037039" createdVersion="8" refreshedVersion="8" minRefreshableVersion="3" recordCount="2063" xr:uid="{6A9C2994-F3C7-47BF-90E2-98F0DDDD74D7}">
  <cacheSource type="worksheet">
    <worksheetSource ref="A1:R2064" sheet="Basededatos"/>
  </cacheSource>
  <cacheFields count="18">
    <cacheField name="Fecha" numFmtId="164">
      <sharedItems containsSemiMixedTypes="0" containsNonDate="0" containsDate="1" containsString="0" minDate="2024-01-01T00:00:00" maxDate="2024-11-02T00:00:00"/>
    </cacheField>
    <cacheField name="Mes" numFmtId="164">
      <sharedItems count="11">
        <s v="enero"/>
        <s v="febrero"/>
        <s v="marzo"/>
        <s v="abril"/>
        <s v="mayo"/>
        <s v="junio"/>
        <s v="julio"/>
        <s v="agosto"/>
        <s v="septiembre"/>
        <s v="octubre"/>
        <s v="noviembre"/>
      </sharedItems>
    </cacheField>
    <cacheField name="Sigla Empresa" numFmtId="0">
      <sharedItems/>
    </cacheField>
    <cacheField name="Nombre" numFmtId="0">
      <sharedItems count="33">
        <s v="AGILL"/>
        <s v="ASA"/>
        <s v="CALIMA S.A.S"/>
        <s v="CELTA GE"/>
        <s v="CAAI S.A"/>
        <s v="FAGA LTDA"/>
        <s v="FARO"/>
        <s v="FIBA S.A.S."/>
        <s v="FUMINORTE"/>
        <s v="HELICE"/>
        <s v="SANIDAD VEGETAL"/>
        <s v="FUMIVILLA"/>
        <s v="ECO"/>
        <s v="SAO"/>
        <s v="AEROTEC LTDA"/>
        <s v="TAES S.A.S"/>
        <s v="CCA LTDA "/>
        <s v="FAAC S.A.S."/>
        <s v="G&amp;G SAFA S.A.S"/>
        <s v="FUMICAÑA LTDA"/>
        <s v="COMPAÑIA DE ASPERSIONES AEREAS CONTROL B SAS ZOMAC"/>
        <s v="SAU S.A.S."/>
        <s v="ASEM LTDA"/>
        <s v="SAE LTDA"/>
        <s v="ASAM"/>
        <s v="AVIOCOL"/>
        <s v="FUMIGARAY"/>
        <s v="SANAR S.A."/>
        <s v="SAAC"/>
        <s v="AAFAA SAS"/>
        <s v="AEROPENORT"/>
        <s v="SAMBA"/>
        <s v="FAGAN S.A.S."/>
      </sharedItems>
    </cacheField>
    <cacheField name="Departamento" numFmtId="0">
      <sharedItems count="18">
        <s v="Casanare"/>
        <s v="Cesar"/>
        <s v="La Guajira"/>
        <s v="Magdalena"/>
        <s v="Antioquia"/>
        <s v="Meta"/>
        <s v="Tolima"/>
        <s v="Valle del Cauca"/>
        <s v="Huila"/>
        <s v="Arauca"/>
        <s v="Atlántico"/>
        <s v="Cauca"/>
        <s v="Risaralda"/>
        <s v="Caldas"/>
        <s v="Boyacá"/>
        <s v="Quindio"/>
        <s v="Vichada"/>
        <s v="Santander"/>
      </sharedItems>
    </cacheField>
    <cacheField name="Municipio" numFmtId="0">
      <sharedItems count="69">
        <s v="AGUAZUL"/>
        <s v="MONTERREY"/>
        <s v="NUNCHÍA"/>
        <s v="EL PASO"/>
        <s v="RIOHACHA"/>
        <s v="SANTA MARTA"/>
        <s v="ZONA BANANERA"/>
        <s v="APARTADÓ"/>
        <s v="CIÉNAGA"/>
        <s v="TURBO"/>
        <s v="AGUACHICA"/>
        <s v="CAREPA"/>
        <s v="FUENTE DE ORO"/>
        <s v="PUERTO LÓPEZ"/>
        <s v="PURIFICACIÓN"/>
        <s v="CARTAGO"/>
        <s v="CUMARAL"/>
        <s v="ALVARADO"/>
        <s v="AMBALEMA"/>
        <s v="CAMPOALEGRE"/>
        <s v="ESPINAL"/>
        <s v="GUAMO"/>
        <s v="IBAGUÉ"/>
        <s v="PALERMO"/>
        <s v="PIEDRAS"/>
        <s v="TELLO"/>
        <s v="TESALIA"/>
        <s v="VENADILLO"/>
        <s v="MANÍ"/>
        <s v="ARAUCA - ARAUCA"/>
        <s v="VILLAVICENCIO"/>
        <s v="VILLANUEVA"/>
        <s v="LÉRIDA"/>
        <s v="PAZ DE ARIPORO"/>
        <s v="YOPAL"/>
        <s v="CANDELARIA"/>
        <s v="RIOFRÍO"/>
        <s v="ZARZAL"/>
        <s v="GUACARÍ"/>
        <s v="PALMIRA"/>
        <s v="PRADERA"/>
        <s v="ANSERMANUEVO"/>
        <s v="BALBOA"/>
        <s v="BUGALAGRANDE"/>
        <s v="LA VIRGINIA"/>
        <s v="OBANDO"/>
        <s v="PEREIRA"/>
        <s v="ROLDANILLO"/>
        <s v="SANTUARIO"/>
        <s v="TORO"/>
        <s v="VITERBO"/>
        <s v="PUERTO LLERAS"/>
        <s v="LA VICTORIA"/>
        <s v="PIVIJAY"/>
        <s v="TRINIDAD"/>
        <s v="CABUYARO"/>
        <s v="CAICEDONIA"/>
        <s v="LA TEBAIDA"/>
        <s v="LA UNIÓN"/>
        <s v="JAMUNDÍ"/>
        <s v="CUMARIBO"/>
        <s v="PUERTO GAITÁN"/>
        <s v="ARMENIA"/>
        <s v="QUIMBAYA"/>
        <s v="SABANA DE TORRES"/>
        <s v="SAN LUIS DE PALENQUE"/>
        <s v="PORE"/>
        <s v="BOLÍVAR"/>
        <s v="EL ESPINAL"/>
      </sharedItems>
    </cacheField>
    <cacheField name="Pista" numFmtId="0">
      <sharedItems count="147">
        <s v="9CZ"/>
        <s v="9MC"/>
        <s v="NIA"/>
        <s v="MATADEINDIO"/>
        <s v="ASASANMARTIN"/>
        <s v="LADIVA"/>
        <s v="LAAMALIA"/>
        <s v="LOSPLANES"/>
        <s v="LACEIBA"/>
        <s v="INDIRA"/>
        <s v="AGY"/>
        <s v="LOSCEDROS "/>
        <s v="FUT"/>
        <s v="PLD"/>
        <s v="LAMARIA "/>
        <s v="CGW"/>
        <s v="CMR"/>
        <s v="AGB"/>
        <s v="CAT"/>
        <s v="CRT"/>
        <s v="CUM"/>
        <s v="ELH"/>
        <s v="ABT"/>
        <s v="CHA"/>
        <s v="ESS"/>
        <s v="LAA"/>
        <s v="ECB"/>
        <s v="EET"/>
        <s v="EPR"/>
        <s v="HOP"/>
        <s v="PPT"/>
        <s v="RGR"/>
        <s v="GUN"/>
        <s v="JUN"/>
        <s v="PRA "/>
        <s v="SAM"/>
        <s v="SJT"/>
        <s v="TLO"/>
        <s v="TSI"/>
        <s v="BOL"/>
        <s v="SKDL"/>
        <s v="SQNP"/>
        <s v="LOSGAVANES"/>
        <s v="NUEVACANAIMA"/>
        <s v="9AV"/>
        <s v="PRL"/>
        <s v="NUT"/>
        <s v="9AO"/>
        <s v="9IDY"/>
        <s v="LAFORTALEZA"/>
        <s v="LAREFORMA"/>
        <s v="LAESMERALDA"/>
        <s v="7KK"/>
        <s v="LACARMELITA"/>
        <s v="RIOPAILA"/>
        <s v="MAJAGUAL"/>
        <s v="SQIH"/>
        <s v="SQIM"/>
        <s v="SQCA"/>
        <s v="LOM"/>
        <s v="SKVN"/>
        <s v="VNU"/>
        <s v="AGJ"/>
        <s v="LOSCEDROS"/>
        <s v="LALUCHA"/>
        <s v="ARAGUANEY"/>
        <s v="SQZM"/>
        <s v="BUO"/>
        <s v="SKDA"/>
        <s v="SQGD"/>
        <s v="RIOPAILAOPA"/>
        <s v="9IS"/>
        <s v="LGT"/>
        <s v="LAMARIA"/>
        <s v="CANAIMA"/>
        <s v="SQML"/>
        <s v="9AU"/>
        <s v="NUA"/>
        <s v="SKIN"/>
        <s v="LAPALESTINA"/>
        <s v="TRM"/>
        <s v="9MS"/>
        <s v="NUE"/>
        <s v="LACHECA"/>
        <s v="9AC"/>
        <s v="MIRAVISTA"/>
        <s v="9EU"/>
        <s v="9JA"/>
        <s v="SQRY"/>
        <s v="SAS"/>
        <s v="LACARMELITA9"/>
        <s v="SKGJ"/>
        <s v="LA CHECA"/>
        <s v="SQRJ"/>
        <s v="SKIS"/>
        <s v="SQNS"/>
        <s v="7GS"/>
        <s v="7FU"/>
        <s v="LAVICTORIA"/>
        <s v="SBT"/>
        <s v="ELE"/>
        <s v="CPNA"/>
        <s v="PIE"/>
        <s v="MAHANAIM"/>
        <s v="LAPOREÑA"/>
        <s v="LA LUCHA"/>
        <s v="ASASAN"/>
        <s v="9PA"/>
        <s v="9BT"/>
        <s v="9JY"/>
        <s v="9EB"/>
        <s v="NUEVACHACA"/>
        <s v="APO"/>
        <s v="9HA"/>
        <s v="9EA"/>
        <s v="9ES"/>
        <s v="9DQ"/>
        <s v="9DV"/>
        <s v="9EZ"/>
        <s v="9GF"/>
        <s v="9HD"/>
        <s v="9FS"/>
        <s v="9FT"/>
        <s v="9GC"/>
        <s v="9HB"/>
        <s v="9JC"/>
        <s v="9JK"/>
        <s v="9IU"/>
        <s v="9JE"/>
        <s v="9JL"/>
        <s v="9JW"/>
        <s v="9EL"/>
        <s v="9EJ"/>
        <s v="SQFN"/>
        <s v="SQVU"/>
        <s v="9BQ"/>
        <s v="9NO"/>
        <s v="9IM"/>
        <s v="9MR"/>
        <s v="9IK"/>
        <s v="9NI"/>
        <s v="NUEVACHAKA"/>
        <s v="9DZ"/>
        <s v="9EW"/>
        <s v="9BB"/>
        <s v="ELENCANTO"/>
        <s v="ESPERANCITA"/>
      </sharedItems>
    </cacheField>
    <cacheField name="Matrícula Aeronave" numFmtId="0">
      <sharedItems/>
    </cacheField>
    <cacheField name="Tipo de Equipo" numFmtId="0">
      <sharedItems count="15">
        <s v="C188"/>
        <s v="SS2T"/>
        <s v="PA25"/>
        <s v="G164"/>
        <s v="A100"/>
        <s v="AT5T"/>
        <s v="WA50"/>
        <s v="AT3P"/>
        <s v="AA00"/>
        <s v="SS2P"/>
        <s v="C190"/>
        <s v="C182"/>
        <s v="PA36"/>
        <s v="P28A"/>
        <s v="S2T"/>
      </sharedItems>
    </cacheField>
    <cacheField name="Tipo Cultivo" numFmtId="0">
      <sharedItems count="16">
        <s v="ARROZ"/>
        <s v="BANANO"/>
        <s v="PLÁTANO"/>
        <s v="PALMA"/>
        <s v="YUCA"/>
        <s v="CAÑA DE AZUCAR"/>
        <s v="MAÍZ"/>
        <s v="SOYA"/>
        <s v="SORGO"/>
        <s v="ALGODÓN"/>
        <s v="GUAYABA"/>
        <s v="CAUCHO"/>
        <s v="AGUACATE"/>
        <s v="FRIJOL"/>
        <s v="MANGO"/>
        <s v="OTRAS"/>
      </sharedItems>
    </cacheField>
    <cacheField name="Número Vuelos" numFmtId="3">
      <sharedItems containsSemiMixedTypes="0" containsString="0" containsNumber="1" containsInteger="1" minValue="0" maxValue="1000"/>
    </cacheField>
    <cacheField name="Hectáreas Fumigadas" numFmtId="3">
      <sharedItems containsSemiMixedTypes="0" containsString="0" containsNumber="1" minValue="0" maxValue="27568"/>
    </cacheField>
    <cacheField name="Horas Voladas" numFmtId="0">
      <sharedItems containsSemiMixedTypes="0" containsString="0" containsNumber="1" minValue="0" maxValue="8430"/>
    </cacheField>
    <cacheField name="LARGO" numFmtId="0">
      <sharedItems containsSemiMixedTypes="0" containsString="0" containsNumber="1" containsInteger="1" minValue="1" maxValue="5"/>
    </cacheField>
    <cacheField name="HORAS" numFmtId="43">
      <sharedItems containsMixedTypes="1" containsNumber="1" minValue="1.5" maxValue="100"/>
    </cacheField>
    <cacheField name="MINUTOS" numFmtId="43">
      <sharedItems containsMixedTypes="1" containsNumber="1" containsInteger="1" minValue="0" maxValue="0"/>
    </cacheField>
    <cacheField name="Total Minutos" numFmtId="165">
      <sharedItems containsSemiMixedTypes="0" containsString="0" containsNumber="1" minValue="0" maxValue="6000"/>
    </cacheField>
    <cacheField name="Total Horas" numFmtId="0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63">
  <r>
    <d v="2024-01-01T00:00:00"/>
    <x v="0"/>
    <s v="0BH"/>
    <x v="0"/>
    <x v="0"/>
    <x v="0"/>
    <x v="0"/>
    <s v="HK2171"/>
    <x v="0"/>
    <x v="0"/>
    <n v="2"/>
    <n v="240"/>
    <n v="4"/>
    <n v="1"/>
    <s v="4"/>
    <n v="0"/>
    <n v="240"/>
    <n v="4"/>
  </r>
  <r>
    <d v="2024-01-01T00:00:00"/>
    <x v="0"/>
    <s v="0BH"/>
    <x v="0"/>
    <x v="0"/>
    <x v="1"/>
    <x v="1"/>
    <s v="HK2171"/>
    <x v="0"/>
    <x v="0"/>
    <n v="2"/>
    <n v="300"/>
    <n v="430"/>
    <n v="3"/>
    <s v="43"/>
    <s v="0"/>
    <n v="2580"/>
    <n v="43"/>
  </r>
  <r>
    <d v="2024-01-01T00:00:00"/>
    <x v="0"/>
    <s v="0BH"/>
    <x v="0"/>
    <x v="0"/>
    <x v="2"/>
    <x v="2"/>
    <s v="HK2108"/>
    <x v="0"/>
    <x v="0"/>
    <n v="11"/>
    <n v="960"/>
    <n v="16"/>
    <n v="2"/>
    <s v="16"/>
    <n v="0"/>
    <n v="960"/>
    <n v="16"/>
  </r>
  <r>
    <d v="2024-01-01T00:00:00"/>
    <x v="0"/>
    <s v="0BM"/>
    <x v="1"/>
    <x v="1"/>
    <x v="3"/>
    <x v="3"/>
    <s v="HK2065"/>
    <x v="0"/>
    <x v="1"/>
    <n v="14"/>
    <n v="428"/>
    <n v="518"/>
    <n v="3"/>
    <s v="51"/>
    <s v="8"/>
    <n v="3068"/>
    <n v="51.133333333333333"/>
  </r>
  <r>
    <d v="2024-01-01T00:00:00"/>
    <x v="0"/>
    <s v="0BM"/>
    <x v="1"/>
    <x v="2"/>
    <x v="4"/>
    <x v="4"/>
    <s v="HK2095"/>
    <x v="0"/>
    <x v="1"/>
    <n v="73"/>
    <n v="1386.57"/>
    <n v="2406"/>
    <n v="4"/>
    <s v="24"/>
    <s v="06"/>
    <n v="1446"/>
    <n v="24.1"/>
  </r>
  <r>
    <d v="2024-01-01T00:00:00"/>
    <x v="0"/>
    <s v="0BM"/>
    <x v="1"/>
    <x v="3"/>
    <x v="5"/>
    <x v="5"/>
    <s v="HK2004"/>
    <x v="0"/>
    <x v="1"/>
    <n v="67"/>
    <n v="1489.73"/>
    <n v="2248"/>
    <n v="4"/>
    <s v="22"/>
    <s v="48"/>
    <n v="1368"/>
    <n v="22.8"/>
  </r>
  <r>
    <d v="2024-01-01T00:00:00"/>
    <x v="0"/>
    <s v="0BM"/>
    <x v="1"/>
    <x v="3"/>
    <x v="6"/>
    <x v="6"/>
    <s v="HK1741"/>
    <x v="0"/>
    <x v="1"/>
    <n v="147"/>
    <n v="4244.5"/>
    <n v="6324"/>
    <n v="4"/>
    <s v="63"/>
    <s v="24"/>
    <n v="3804"/>
    <n v="63.4"/>
  </r>
  <r>
    <d v="2024-01-01T00:00:00"/>
    <x v="0"/>
    <s v="0BM"/>
    <x v="1"/>
    <x v="3"/>
    <x v="6"/>
    <x v="6"/>
    <s v="HK1750"/>
    <x v="0"/>
    <x v="1"/>
    <n v="155"/>
    <n v="4402.5"/>
    <n v="6536"/>
    <n v="4"/>
    <s v="65"/>
    <s v="36"/>
    <n v="3936"/>
    <n v="65.599999999999994"/>
  </r>
  <r>
    <d v="2024-01-01T00:00:00"/>
    <x v="0"/>
    <s v="0BM"/>
    <x v="1"/>
    <x v="3"/>
    <x v="6"/>
    <x v="6"/>
    <s v="HK2004"/>
    <x v="0"/>
    <x v="1"/>
    <n v="30"/>
    <n v="820"/>
    <n v="1018"/>
    <n v="4"/>
    <s v="10"/>
    <s v="18"/>
    <n v="618"/>
    <n v="10.3"/>
  </r>
  <r>
    <d v="2024-01-01T00:00:00"/>
    <x v="0"/>
    <s v="0BM"/>
    <x v="1"/>
    <x v="3"/>
    <x v="6"/>
    <x v="6"/>
    <s v="HK2065"/>
    <x v="0"/>
    <x v="1"/>
    <n v="138"/>
    <n v="3975.1"/>
    <n v="6106"/>
    <n v="4"/>
    <s v="61"/>
    <s v="06"/>
    <n v="3666"/>
    <n v="61.1"/>
  </r>
  <r>
    <d v="2024-01-01T00:00:00"/>
    <x v="0"/>
    <s v="0BR"/>
    <x v="2"/>
    <x v="4"/>
    <x v="7"/>
    <x v="7"/>
    <s v="HK2892"/>
    <x v="1"/>
    <x v="1"/>
    <n v="73"/>
    <n v="5552.5"/>
    <n v="39"/>
    <n v="2"/>
    <s v="39"/>
    <n v="0"/>
    <n v="2340"/>
    <n v="39"/>
  </r>
  <r>
    <d v="2024-01-01T00:00:00"/>
    <x v="0"/>
    <s v="0BR"/>
    <x v="2"/>
    <x v="4"/>
    <x v="7"/>
    <x v="7"/>
    <s v="HK4336"/>
    <x v="1"/>
    <x v="1"/>
    <n v="89"/>
    <n v="5107.2"/>
    <n v="36.6"/>
    <n v="4"/>
    <s v="36"/>
    <s v=",6"/>
    <n v="2160.6"/>
    <n v="36.01"/>
  </r>
  <r>
    <d v="2024-01-01T00:00:00"/>
    <x v="0"/>
    <s v="0BR"/>
    <x v="2"/>
    <x v="4"/>
    <x v="7"/>
    <x v="7"/>
    <s v="HK4416"/>
    <x v="1"/>
    <x v="1"/>
    <n v="83"/>
    <n v="6267.4"/>
    <n v="40.1"/>
    <n v="4"/>
    <s v="40"/>
    <s v=",1"/>
    <n v="2400.1"/>
    <n v="40.001666666666665"/>
  </r>
  <r>
    <d v="2024-01-01T00:00:00"/>
    <x v="0"/>
    <s v="0BR"/>
    <x v="2"/>
    <x v="4"/>
    <x v="7"/>
    <x v="7"/>
    <s v="HK4542"/>
    <x v="1"/>
    <x v="1"/>
    <n v="79"/>
    <n v="6036.3"/>
    <n v="44.3"/>
    <n v="4"/>
    <s v="44"/>
    <s v=",3"/>
    <n v="2640.3"/>
    <n v="44.005000000000003"/>
  </r>
  <r>
    <d v="2024-01-01T00:00:00"/>
    <x v="0"/>
    <s v="0BR"/>
    <x v="2"/>
    <x v="4"/>
    <x v="7"/>
    <x v="7"/>
    <s v="HK4704"/>
    <x v="1"/>
    <x v="1"/>
    <n v="84"/>
    <n v="6201"/>
    <n v="40.5"/>
    <n v="4"/>
    <s v="40"/>
    <s v=",5"/>
    <n v="2400.5"/>
    <n v="40.008333333333333"/>
  </r>
  <r>
    <d v="2024-01-01T00:00:00"/>
    <x v="0"/>
    <s v="0BR"/>
    <x v="2"/>
    <x v="4"/>
    <x v="7"/>
    <x v="7"/>
    <s v="HK4939"/>
    <x v="1"/>
    <x v="1"/>
    <n v="98"/>
    <n v="7189.7"/>
    <n v="42.9"/>
    <n v="4"/>
    <s v="42"/>
    <s v=",9"/>
    <n v="2520.9"/>
    <n v="42.015000000000001"/>
  </r>
  <r>
    <d v="2024-01-01T00:00:00"/>
    <x v="0"/>
    <s v="0BR"/>
    <x v="2"/>
    <x v="4"/>
    <x v="7"/>
    <x v="7"/>
    <s v="HK5113"/>
    <x v="1"/>
    <x v="1"/>
    <n v="90"/>
    <n v="6554.4"/>
    <n v="45.8"/>
    <n v="4"/>
    <s v="45"/>
    <s v=",8"/>
    <n v="2700.8"/>
    <n v="45.013333333333335"/>
  </r>
  <r>
    <d v="2024-01-01T00:00:00"/>
    <x v="0"/>
    <s v="0BR"/>
    <x v="2"/>
    <x v="4"/>
    <x v="7"/>
    <x v="7"/>
    <s v="HK5167"/>
    <x v="1"/>
    <x v="1"/>
    <n v="91"/>
    <n v="6848.1"/>
    <n v="45.4"/>
    <n v="4"/>
    <s v="45"/>
    <s v=",4"/>
    <n v="2700.4"/>
    <n v="45.006666666666668"/>
  </r>
  <r>
    <d v="2024-01-01T00:00:00"/>
    <x v="0"/>
    <s v="0BR"/>
    <x v="2"/>
    <x v="4"/>
    <x v="7"/>
    <x v="7"/>
    <s v="HK5300"/>
    <x v="1"/>
    <x v="1"/>
    <n v="91"/>
    <n v="6184.2"/>
    <n v="47.2"/>
    <n v="4"/>
    <s v="47"/>
    <s v=",2"/>
    <n v="2820.2"/>
    <n v="47.00333333333333"/>
  </r>
  <r>
    <d v="2024-01-01T00:00:00"/>
    <x v="0"/>
    <s v="0BR"/>
    <x v="2"/>
    <x v="4"/>
    <x v="7"/>
    <x v="7"/>
    <s v="HK5428"/>
    <x v="1"/>
    <x v="1"/>
    <n v="86"/>
    <n v="6346.3"/>
    <n v="41.5"/>
    <n v="4"/>
    <s v="41"/>
    <s v=",5"/>
    <n v="2460.5"/>
    <n v="41.008333333333333"/>
  </r>
  <r>
    <d v="2024-01-01T00:00:00"/>
    <x v="0"/>
    <s v="0BR"/>
    <x v="2"/>
    <x v="4"/>
    <x v="7"/>
    <x v="7"/>
    <s v="HK4336"/>
    <x v="1"/>
    <x v="2"/>
    <n v="7"/>
    <n v="640"/>
    <n v="10.1"/>
    <n v="4"/>
    <s v="10"/>
    <s v=",1"/>
    <n v="600.1"/>
    <n v="10.001666666666667"/>
  </r>
  <r>
    <d v="2024-01-01T00:00:00"/>
    <x v="0"/>
    <s v="0BR"/>
    <x v="2"/>
    <x v="3"/>
    <x v="8"/>
    <x v="8"/>
    <s v="HK1767"/>
    <x v="0"/>
    <x v="1"/>
    <n v="24"/>
    <n v="652.5"/>
    <n v="18.3"/>
    <n v="4"/>
    <s v="18"/>
    <s v=",3"/>
    <n v="1080.3"/>
    <n v="18.004999999999999"/>
  </r>
  <r>
    <d v="2024-01-01T00:00:00"/>
    <x v="0"/>
    <s v="0BR"/>
    <x v="2"/>
    <x v="3"/>
    <x v="8"/>
    <x v="8"/>
    <s v="HK3631"/>
    <x v="0"/>
    <x v="1"/>
    <n v="49"/>
    <n v="1275"/>
    <n v="32.799999999999997"/>
    <n v="4"/>
    <s v="32"/>
    <s v=",8"/>
    <n v="1920.8"/>
    <n v="32.013333333333335"/>
  </r>
  <r>
    <d v="2024-01-01T00:00:00"/>
    <x v="0"/>
    <s v="0BR"/>
    <x v="2"/>
    <x v="3"/>
    <x v="8"/>
    <x v="8"/>
    <s v="HK660"/>
    <x v="0"/>
    <x v="1"/>
    <n v="72"/>
    <n v="1972.5"/>
    <n v="49.8"/>
    <n v="4"/>
    <s v="49"/>
    <s v=",8"/>
    <n v="2940.8"/>
    <n v="49.013333333333335"/>
  </r>
  <r>
    <d v="2024-01-01T00:00:00"/>
    <x v="0"/>
    <s v="0BR"/>
    <x v="2"/>
    <x v="4"/>
    <x v="9"/>
    <x v="9"/>
    <s v="HK2892"/>
    <x v="1"/>
    <x v="1"/>
    <n v="12"/>
    <n v="913.4"/>
    <n v="5.4"/>
    <n v="3"/>
    <s v="5,"/>
    <s v="4"/>
    <n v="304"/>
    <n v="5.0666666666666664"/>
  </r>
  <r>
    <d v="2024-01-01T00:00:00"/>
    <x v="0"/>
    <s v="0BR"/>
    <x v="2"/>
    <x v="4"/>
    <x v="9"/>
    <x v="9"/>
    <s v="HK4336"/>
    <x v="1"/>
    <x v="1"/>
    <n v="16"/>
    <n v="1223.4000000000001"/>
    <n v="9.1999999999999993"/>
    <n v="3"/>
    <s v="9,"/>
    <s v="2"/>
    <n v="542"/>
    <n v="9.0333333333333332"/>
  </r>
  <r>
    <d v="2024-01-01T00:00:00"/>
    <x v="0"/>
    <s v="0BR"/>
    <x v="2"/>
    <x v="4"/>
    <x v="9"/>
    <x v="9"/>
    <s v="HK4416"/>
    <x v="1"/>
    <x v="1"/>
    <n v="26"/>
    <n v="1990"/>
    <n v="11.8"/>
    <n v="4"/>
    <s v="11"/>
    <s v=",8"/>
    <n v="660.8"/>
    <n v="11.013333333333332"/>
  </r>
  <r>
    <d v="2024-01-01T00:00:00"/>
    <x v="0"/>
    <s v="0BR"/>
    <x v="2"/>
    <x v="4"/>
    <x v="9"/>
    <x v="9"/>
    <s v="HK4542"/>
    <x v="1"/>
    <x v="1"/>
    <n v="18"/>
    <n v="1440"/>
    <n v="9"/>
    <n v="1"/>
    <s v="9"/>
    <n v="0"/>
    <n v="540"/>
    <n v="9"/>
  </r>
  <r>
    <d v="2024-01-01T00:00:00"/>
    <x v="0"/>
    <s v="0BR"/>
    <x v="2"/>
    <x v="4"/>
    <x v="9"/>
    <x v="9"/>
    <s v="HK4704"/>
    <x v="1"/>
    <x v="1"/>
    <n v="29"/>
    <n v="2150"/>
    <n v="12.7"/>
    <n v="4"/>
    <s v="12"/>
    <s v=",7"/>
    <n v="720.7"/>
    <n v="12.011666666666667"/>
  </r>
  <r>
    <d v="2024-01-01T00:00:00"/>
    <x v="0"/>
    <s v="0BR"/>
    <x v="2"/>
    <x v="4"/>
    <x v="9"/>
    <x v="9"/>
    <s v="HK4939"/>
    <x v="1"/>
    <x v="1"/>
    <n v="20"/>
    <n v="1584.9"/>
    <n v="8.8000000000000007"/>
    <n v="3"/>
    <s v="8,"/>
    <s v="8"/>
    <n v="488"/>
    <n v="8.1333333333333329"/>
  </r>
  <r>
    <d v="2024-01-01T00:00:00"/>
    <x v="0"/>
    <s v="0BR"/>
    <x v="2"/>
    <x v="4"/>
    <x v="9"/>
    <x v="9"/>
    <s v="HK5113"/>
    <x v="1"/>
    <x v="1"/>
    <n v="8"/>
    <n v="613.29999999999995"/>
    <n v="3.5"/>
    <n v="3"/>
    <s v="3,"/>
    <s v="5"/>
    <n v="185"/>
    <n v="3.0833333333333335"/>
  </r>
  <r>
    <d v="2024-01-01T00:00:00"/>
    <x v="0"/>
    <s v="0BR"/>
    <x v="2"/>
    <x v="4"/>
    <x v="9"/>
    <x v="9"/>
    <s v="HK5167"/>
    <x v="1"/>
    <x v="1"/>
    <n v="21"/>
    <n v="1585"/>
    <n v="10.199999999999999"/>
    <n v="4"/>
    <s v="10"/>
    <s v=",2"/>
    <n v="600.20000000000005"/>
    <n v="10.003333333333334"/>
  </r>
  <r>
    <d v="2024-01-01T00:00:00"/>
    <x v="0"/>
    <s v="0BR"/>
    <x v="2"/>
    <x v="4"/>
    <x v="9"/>
    <x v="9"/>
    <s v="HK5300"/>
    <x v="1"/>
    <x v="1"/>
    <n v="29"/>
    <n v="2196.4"/>
    <n v="13.7"/>
    <n v="4"/>
    <s v="13"/>
    <s v=",7"/>
    <n v="780.7"/>
    <n v="13.011666666666667"/>
  </r>
  <r>
    <d v="2024-01-01T00:00:00"/>
    <x v="0"/>
    <s v="0BR"/>
    <x v="2"/>
    <x v="4"/>
    <x v="9"/>
    <x v="9"/>
    <s v="HK5428"/>
    <x v="1"/>
    <x v="1"/>
    <n v="27"/>
    <n v="2118.3000000000002"/>
    <n v="12.7"/>
    <n v="4"/>
    <s v="12"/>
    <s v=",7"/>
    <n v="720.7"/>
    <n v="12.011666666666667"/>
  </r>
  <r>
    <d v="2024-01-01T00:00:00"/>
    <x v="0"/>
    <s v="0BR"/>
    <x v="2"/>
    <x v="4"/>
    <x v="9"/>
    <x v="9"/>
    <s v="HK4336"/>
    <x v="1"/>
    <x v="2"/>
    <n v="4"/>
    <n v="320"/>
    <n v="4.0999999999999996"/>
    <n v="3"/>
    <s v="4,"/>
    <s v="1"/>
    <n v="241"/>
    <n v="4.0166666666666666"/>
  </r>
  <r>
    <d v="2024-01-01T00:00:00"/>
    <x v="0"/>
    <s v="0BS"/>
    <x v="3"/>
    <x v="1"/>
    <x v="10"/>
    <x v="10"/>
    <s v="HK1198"/>
    <x v="0"/>
    <x v="3"/>
    <n v="85"/>
    <n v="1477"/>
    <n v="3148"/>
    <n v="4"/>
    <s v="31"/>
    <s v="48"/>
    <n v="1908"/>
    <n v="31.8"/>
  </r>
  <r>
    <d v="2024-01-01T00:00:00"/>
    <x v="0"/>
    <s v="0BT"/>
    <x v="4"/>
    <x v="4"/>
    <x v="11"/>
    <x v="11"/>
    <s v="HK5224"/>
    <x v="1"/>
    <x v="1"/>
    <n v="85"/>
    <n v="4990.79"/>
    <n v="3742"/>
    <n v="4"/>
    <s v="37"/>
    <s v="42"/>
    <n v="2262"/>
    <n v="37.700000000000003"/>
  </r>
  <r>
    <d v="2024-01-01T00:00:00"/>
    <x v="0"/>
    <s v="0BT"/>
    <x v="4"/>
    <x v="4"/>
    <x v="11"/>
    <x v="11"/>
    <s v="HK5249"/>
    <x v="1"/>
    <x v="1"/>
    <n v="83"/>
    <n v="4707.07"/>
    <n v="3936"/>
    <n v="4"/>
    <s v="39"/>
    <s v="36"/>
    <n v="2376"/>
    <n v="39.6"/>
  </r>
  <r>
    <d v="2024-01-01T00:00:00"/>
    <x v="0"/>
    <s v="0BT"/>
    <x v="4"/>
    <x v="4"/>
    <x v="11"/>
    <x v="11"/>
    <s v="HK5269"/>
    <x v="1"/>
    <x v="1"/>
    <n v="89"/>
    <n v="4993.2700000000004"/>
    <n v="4030"/>
    <n v="4"/>
    <s v="40"/>
    <s v="30"/>
    <n v="2430"/>
    <n v="40.5"/>
  </r>
  <r>
    <d v="2024-01-01T00:00:00"/>
    <x v="0"/>
    <s v="0BT"/>
    <x v="4"/>
    <x v="4"/>
    <x v="11"/>
    <x v="11"/>
    <s v="HK5270"/>
    <x v="1"/>
    <x v="1"/>
    <n v="84"/>
    <n v="4744.1099999999997"/>
    <n v="3730"/>
    <n v="4"/>
    <s v="37"/>
    <s v="30"/>
    <n v="2250"/>
    <n v="37.5"/>
  </r>
  <r>
    <d v="2024-01-01T00:00:00"/>
    <x v="0"/>
    <s v="0BT"/>
    <x v="4"/>
    <x v="4"/>
    <x v="11"/>
    <x v="11"/>
    <s v="HK5311"/>
    <x v="1"/>
    <x v="1"/>
    <n v="93"/>
    <n v="5288.96"/>
    <n v="3836"/>
    <n v="4"/>
    <s v="38"/>
    <s v="36"/>
    <n v="2316"/>
    <n v="38.6"/>
  </r>
  <r>
    <d v="2024-01-01T00:00:00"/>
    <x v="0"/>
    <s v="0BT"/>
    <x v="4"/>
    <x v="4"/>
    <x v="11"/>
    <x v="11"/>
    <s v="HK5332"/>
    <x v="1"/>
    <x v="1"/>
    <n v="95"/>
    <n v="5433.27"/>
    <n v="3912"/>
    <n v="4"/>
    <s v="39"/>
    <s v="12"/>
    <n v="2352"/>
    <n v="39.200000000000003"/>
  </r>
  <r>
    <d v="2024-01-01T00:00:00"/>
    <x v="0"/>
    <s v="0CC"/>
    <x v="5"/>
    <x v="5"/>
    <x v="12"/>
    <x v="12"/>
    <s v="HK1723"/>
    <x v="0"/>
    <x v="2"/>
    <n v="41"/>
    <n v="458"/>
    <n v="1446"/>
    <n v="4"/>
    <s v="14"/>
    <s v="46"/>
    <n v="886"/>
    <n v="14.766666666666667"/>
  </r>
  <r>
    <d v="2024-01-01T00:00:00"/>
    <x v="0"/>
    <s v="0CC"/>
    <x v="5"/>
    <x v="5"/>
    <x v="12"/>
    <x v="12"/>
    <s v="HK1723"/>
    <x v="0"/>
    <x v="4"/>
    <n v="14"/>
    <n v="147"/>
    <n v="723"/>
    <n v="3"/>
    <s v="72"/>
    <s v="3"/>
    <n v="4323"/>
    <n v="72.05"/>
  </r>
  <r>
    <d v="2024-01-01T00:00:00"/>
    <x v="0"/>
    <s v="0CK"/>
    <x v="6"/>
    <x v="5"/>
    <x v="13"/>
    <x v="13"/>
    <s v="HK2037"/>
    <x v="0"/>
    <x v="0"/>
    <n v="7"/>
    <n v="975"/>
    <n v="3230"/>
    <n v="4"/>
    <s v="32"/>
    <s v="30"/>
    <n v="1950"/>
    <n v="32.5"/>
  </r>
  <r>
    <d v="2024-01-01T00:00:00"/>
    <x v="0"/>
    <s v="0CP"/>
    <x v="7"/>
    <x v="6"/>
    <x v="14"/>
    <x v="14"/>
    <s v="HK383"/>
    <x v="2"/>
    <x v="0"/>
    <n v="86"/>
    <n v="1059"/>
    <n v="24"/>
    <n v="2"/>
    <s v="24"/>
    <n v="0"/>
    <n v="1440"/>
    <n v="24"/>
  </r>
  <r>
    <d v="2024-01-01T00:00:00"/>
    <x v="0"/>
    <s v="0CT"/>
    <x v="8"/>
    <x v="7"/>
    <x v="15"/>
    <x v="15"/>
    <s v="HK1100"/>
    <x v="2"/>
    <x v="5"/>
    <n v="4"/>
    <n v="24"/>
    <n v="2"/>
    <n v="1"/>
    <s v="2"/>
    <n v="0"/>
    <n v="120"/>
    <n v="2"/>
  </r>
  <r>
    <d v="2024-01-01T00:00:00"/>
    <x v="0"/>
    <s v="0CT"/>
    <x v="8"/>
    <x v="7"/>
    <x v="15"/>
    <x v="15"/>
    <s v="HK1099"/>
    <x v="2"/>
    <x v="6"/>
    <n v="4"/>
    <n v="26"/>
    <n v="2"/>
    <n v="1"/>
    <s v="2"/>
    <n v="0"/>
    <n v="120"/>
    <n v="2"/>
  </r>
  <r>
    <d v="2024-01-01T00:00:00"/>
    <x v="0"/>
    <s v="0CT"/>
    <x v="8"/>
    <x v="7"/>
    <x v="15"/>
    <x v="15"/>
    <s v="HK1099"/>
    <x v="2"/>
    <x v="7"/>
    <n v="28"/>
    <n v="369.81"/>
    <n v="1406"/>
    <n v="4"/>
    <s v="14"/>
    <s v="06"/>
    <n v="846"/>
    <n v="14.1"/>
  </r>
  <r>
    <d v="2024-01-01T00:00:00"/>
    <x v="0"/>
    <s v="0CW"/>
    <x v="9"/>
    <x v="5"/>
    <x v="16"/>
    <x v="16"/>
    <s v="HK1525"/>
    <x v="0"/>
    <x v="0"/>
    <n v="23"/>
    <n v="923"/>
    <n v="1193"/>
    <n v="4"/>
    <s v="11"/>
    <s v="93"/>
    <n v="753"/>
    <n v="12.55"/>
  </r>
  <r>
    <d v="2024-01-01T00:00:00"/>
    <x v="0"/>
    <s v="0DD"/>
    <x v="10"/>
    <x v="6"/>
    <x v="17"/>
    <x v="17"/>
    <s v="HK1680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17"/>
    <x v="17"/>
    <s v="HK1785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17"/>
    <x v="17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17"/>
    <x v="18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17"/>
    <x v="18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18"/>
    <x v="19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8"/>
    <x v="19"/>
    <x v="20"/>
    <s v="HK1290"/>
    <x v="2"/>
    <x v="0"/>
    <n v="20"/>
    <n v="125"/>
    <n v="500"/>
    <n v="3"/>
    <s v="50"/>
    <s v="0"/>
    <n v="3000"/>
    <n v="50"/>
  </r>
  <r>
    <d v="2024-01-01T00:00:00"/>
    <x v="0"/>
    <s v="0DD"/>
    <x v="10"/>
    <x v="8"/>
    <x v="19"/>
    <x v="20"/>
    <s v="HK1781"/>
    <x v="2"/>
    <x v="0"/>
    <n v="6"/>
    <n v="37.5"/>
    <n v="130"/>
    <n v="3"/>
    <s v="13"/>
    <s v="0"/>
    <n v="780"/>
    <n v="13"/>
  </r>
  <r>
    <d v="2024-01-01T00:00:00"/>
    <x v="0"/>
    <s v="0DD"/>
    <x v="10"/>
    <x v="8"/>
    <x v="19"/>
    <x v="21"/>
    <s v="HK1290"/>
    <x v="2"/>
    <x v="0"/>
    <n v="16"/>
    <n v="100"/>
    <n v="400"/>
    <n v="3"/>
    <s v="40"/>
    <s v="0"/>
    <n v="2400"/>
    <n v="40"/>
  </r>
  <r>
    <d v="2024-01-01T00:00:00"/>
    <x v="0"/>
    <s v="0DD"/>
    <x v="10"/>
    <x v="8"/>
    <x v="19"/>
    <x v="21"/>
    <s v="HK1781"/>
    <x v="2"/>
    <x v="0"/>
    <n v="6"/>
    <n v="37.5"/>
    <n v="130"/>
    <n v="3"/>
    <s v="13"/>
    <s v="0"/>
    <n v="780"/>
    <n v="13"/>
  </r>
  <r>
    <d v="2024-01-01T00:00:00"/>
    <x v="0"/>
    <s v="0DD"/>
    <x v="10"/>
    <x v="6"/>
    <x v="20"/>
    <x v="22"/>
    <s v="HK1680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20"/>
    <x v="22"/>
    <s v="HK1785"/>
    <x v="2"/>
    <x v="0"/>
    <n v="6"/>
    <n v="37.5"/>
    <n v="130"/>
    <n v="3"/>
    <s v="13"/>
    <s v="0"/>
    <n v="780"/>
    <n v="13"/>
  </r>
  <r>
    <d v="2024-01-01T00:00:00"/>
    <x v="0"/>
    <s v="0DD"/>
    <x v="10"/>
    <x v="6"/>
    <x v="20"/>
    <x v="22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0"/>
    <x v="17"/>
    <s v="HK2098"/>
    <x v="0"/>
    <x v="0"/>
    <n v="8"/>
    <n v="50"/>
    <n v="200"/>
    <n v="3"/>
    <s v="20"/>
    <s v="0"/>
    <n v="1200"/>
    <n v="20"/>
  </r>
  <r>
    <d v="2024-01-01T00:00:00"/>
    <x v="0"/>
    <s v="0DD"/>
    <x v="10"/>
    <x v="6"/>
    <x v="20"/>
    <x v="17"/>
    <s v="HK1325"/>
    <x v="2"/>
    <x v="0"/>
    <n v="20"/>
    <n v="125"/>
    <n v="500"/>
    <n v="3"/>
    <s v="50"/>
    <s v="0"/>
    <n v="3000"/>
    <n v="50"/>
  </r>
  <r>
    <d v="2024-01-01T00:00:00"/>
    <x v="0"/>
    <s v="0DD"/>
    <x v="10"/>
    <x v="6"/>
    <x v="20"/>
    <x v="17"/>
    <s v="HK1781"/>
    <x v="2"/>
    <x v="0"/>
    <n v="12"/>
    <n v="75"/>
    <n v="300"/>
    <n v="3"/>
    <s v="30"/>
    <s v="0"/>
    <n v="1800"/>
    <n v="30"/>
  </r>
  <r>
    <d v="2024-01-01T00:00:00"/>
    <x v="0"/>
    <s v="0DD"/>
    <x v="10"/>
    <x v="6"/>
    <x v="20"/>
    <x v="17"/>
    <s v="HK419"/>
    <x v="2"/>
    <x v="0"/>
    <n v="62"/>
    <n v="387.5"/>
    <n v="1530"/>
    <n v="4"/>
    <s v="15"/>
    <s v="30"/>
    <n v="930"/>
    <n v="15.5"/>
  </r>
  <r>
    <d v="2024-01-01T00:00:00"/>
    <x v="0"/>
    <s v="0DD"/>
    <x v="10"/>
    <x v="6"/>
    <x v="20"/>
    <x v="17"/>
    <s v="HK1781"/>
    <x v="2"/>
    <x v="6"/>
    <n v="2"/>
    <n v="12.5"/>
    <n v="30"/>
    <n v="2"/>
    <s v="30"/>
    <n v="0"/>
    <n v="1800"/>
    <n v="30"/>
  </r>
  <r>
    <d v="2024-01-01T00:00:00"/>
    <x v="0"/>
    <s v="0DD"/>
    <x v="10"/>
    <x v="6"/>
    <x v="20"/>
    <x v="17"/>
    <s v="HK419"/>
    <x v="2"/>
    <x v="7"/>
    <n v="2"/>
    <n v="12.5"/>
    <n v="30"/>
    <n v="2"/>
    <s v="30"/>
    <n v="0"/>
    <n v="1800"/>
    <n v="30"/>
  </r>
  <r>
    <d v="2024-01-01T00:00:00"/>
    <x v="0"/>
    <s v="0DD"/>
    <x v="10"/>
    <x v="6"/>
    <x v="20"/>
    <x v="23"/>
    <s v="HK1325"/>
    <x v="2"/>
    <x v="0"/>
    <n v="10"/>
    <n v="62.5"/>
    <n v="230"/>
    <n v="3"/>
    <s v="23"/>
    <s v="0"/>
    <n v="1380"/>
    <n v="23"/>
  </r>
  <r>
    <d v="2024-01-01T00:00:00"/>
    <x v="0"/>
    <s v="0DD"/>
    <x v="10"/>
    <x v="6"/>
    <x v="20"/>
    <x v="23"/>
    <s v="HK1781"/>
    <x v="2"/>
    <x v="0"/>
    <n v="12"/>
    <n v="75"/>
    <n v="300"/>
    <n v="3"/>
    <s v="30"/>
    <s v="0"/>
    <n v="1800"/>
    <n v="30"/>
  </r>
  <r>
    <d v="2024-01-01T00:00:00"/>
    <x v="0"/>
    <s v="0DD"/>
    <x v="10"/>
    <x v="6"/>
    <x v="20"/>
    <x v="23"/>
    <s v="HK419"/>
    <x v="2"/>
    <x v="0"/>
    <n v="6"/>
    <n v="37.5"/>
    <n v="130"/>
    <n v="3"/>
    <s v="13"/>
    <s v="0"/>
    <n v="780"/>
    <n v="13"/>
  </r>
  <r>
    <d v="2024-01-01T00:00:00"/>
    <x v="0"/>
    <s v="0DD"/>
    <x v="10"/>
    <x v="6"/>
    <x v="20"/>
    <x v="24"/>
    <s v="HK2098"/>
    <x v="0"/>
    <x v="0"/>
    <n v="20"/>
    <n v="125"/>
    <n v="500"/>
    <n v="3"/>
    <s v="50"/>
    <s v="0"/>
    <n v="3000"/>
    <n v="50"/>
  </r>
  <r>
    <d v="2024-01-01T00:00:00"/>
    <x v="0"/>
    <s v="0DD"/>
    <x v="10"/>
    <x v="6"/>
    <x v="21"/>
    <x v="25"/>
    <s v="HK2098"/>
    <x v="0"/>
    <x v="0"/>
    <n v="8"/>
    <n v="50"/>
    <n v="200"/>
    <n v="3"/>
    <s v="20"/>
    <s v="0"/>
    <n v="1200"/>
    <n v="20"/>
  </r>
  <r>
    <d v="2024-01-01T00:00:00"/>
    <x v="0"/>
    <s v="0DD"/>
    <x v="10"/>
    <x v="6"/>
    <x v="21"/>
    <x v="25"/>
    <s v="HK1325"/>
    <x v="2"/>
    <x v="0"/>
    <n v="20"/>
    <n v="125"/>
    <n v="500"/>
    <n v="3"/>
    <s v="50"/>
    <s v="0"/>
    <n v="3000"/>
    <n v="50"/>
  </r>
  <r>
    <d v="2024-01-01T00:00:00"/>
    <x v="0"/>
    <s v="0DD"/>
    <x v="10"/>
    <x v="6"/>
    <x v="21"/>
    <x v="25"/>
    <s v="HK1781"/>
    <x v="2"/>
    <x v="0"/>
    <n v="10"/>
    <n v="62.5"/>
    <n v="230"/>
    <n v="3"/>
    <s v="23"/>
    <s v="0"/>
    <n v="1380"/>
    <n v="23"/>
  </r>
  <r>
    <d v="2024-01-01T00:00:00"/>
    <x v="0"/>
    <s v="0DD"/>
    <x v="10"/>
    <x v="6"/>
    <x v="21"/>
    <x v="25"/>
    <s v="HK419"/>
    <x v="2"/>
    <x v="0"/>
    <n v="10"/>
    <n v="62.5"/>
    <n v="230"/>
    <n v="3"/>
    <s v="23"/>
    <s v="0"/>
    <n v="1380"/>
    <n v="23"/>
  </r>
  <r>
    <d v="2024-01-01T00:00:00"/>
    <x v="0"/>
    <s v="0DD"/>
    <x v="10"/>
    <x v="6"/>
    <x v="21"/>
    <x v="25"/>
    <s v="HK419"/>
    <x v="2"/>
    <x v="8"/>
    <n v="2"/>
    <n v="12.5"/>
    <n v="30"/>
    <n v="2"/>
    <s v="30"/>
    <n v="0"/>
    <n v="1800"/>
    <n v="30"/>
  </r>
  <r>
    <d v="2024-01-01T00:00:00"/>
    <x v="0"/>
    <s v="0DD"/>
    <x v="10"/>
    <x v="6"/>
    <x v="22"/>
    <x v="26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2"/>
    <x v="26"/>
    <s v="HK1785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22"/>
    <x v="26"/>
    <s v="HK732"/>
    <x v="2"/>
    <x v="0"/>
    <n v="6"/>
    <n v="37.5"/>
    <n v="130"/>
    <n v="3"/>
    <s v="13"/>
    <s v="0"/>
    <n v="780"/>
    <n v="13"/>
  </r>
  <r>
    <d v="2024-01-01T00:00:00"/>
    <x v="0"/>
    <s v="0DD"/>
    <x v="10"/>
    <x v="6"/>
    <x v="22"/>
    <x v="27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2"/>
    <x v="27"/>
    <s v="HK1785"/>
    <x v="2"/>
    <x v="0"/>
    <n v="14"/>
    <n v="87.5"/>
    <n v="330"/>
    <n v="3"/>
    <s v="33"/>
    <s v="0"/>
    <n v="1980"/>
    <n v="33"/>
  </r>
  <r>
    <d v="2024-01-01T00:00:00"/>
    <x v="0"/>
    <s v="0DD"/>
    <x v="10"/>
    <x v="6"/>
    <x v="22"/>
    <x v="27"/>
    <s v="HK732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22"/>
    <x v="28"/>
    <s v="HK1785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2"/>
    <x v="29"/>
    <s v="HK1785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2"/>
    <x v="30"/>
    <s v="HK1785"/>
    <x v="2"/>
    <x v="0"/>
    <n v="18"/>
    <n v="112.5"/>
    <n v="430"/>
    <n v="3"/>
    <s v="43"/>
    <s v="0"/>
    <n v="2580"/>
    <n v="43"/>
  </r>
  <r>
    <d v="2024-01-01T00:00:00"/>
    <x v="0"/>
    <s v="0DD"/>
    <x v="10"/>
    <x v="6"/>
    <x v="22"/>
    <x v="30"/>
    <s v="HK732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22"/>
    <x v="30"/>
    <s v="HK1680"/>
    <x v="2"/>
    <x v="7"/>
    <n v="2"/>
    <n v="12.5"/>
    <n v="30"/>
    <n v="2"/>
    <s v="30"/>
    <n v="0"/>
    <n v="1800"/>
    <n v="30"/>
  </r>
  <r>
    <d v="2024-01-01T00:00:00"/>
    <x v="0"/>
    <s v="0DD"/>
    <x v="10"/>
    <x v="6"/>
    <x v="22"/>
    <x v="31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2"/>
    <x v="31"/>
    <s v="HK1785"/>
    <x v="2"/>
    <x v="0"/>
    <n v="20"/>
    <n v="125"/>
    <n v="500"/>
    <n v="3"/>
    <s v="50"/>
    <s v="0"/>
    <n v="3000"/>
    <n v="50"/>
  </r>
  <r>
    <d v="2024-01-01T00:00:00"/>
    <x v="0"/>
    <s v="0DD"/>
    <x v="10"/>
    <x v="6"/>
    <x v="22"/>
    <x v="31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2"/>
    <x v="31"/>
    <s v="HK732"/>
    <x v="2"/>
    <x v="7"/>
    <n v="2"/>
    <n v="12.5"/>
    <n v="30"/>
    <n v="2"/>
    <s v="30"/>
    <n v="0"/>
    <n v="1800"/>
    <n v="30"/>
  </r>
  <r>
    <d v="2024-01-01T00:00:00"/>
    <x v="0"/>
    <s v="0DD"/>
    <x v="10"/>
    <x v="8"/>
    <x v="23"/>
    <x v="32"/>
    <s v="HK1290"/>
    <x v="2"/>
    <x v="0"/>
    <n v="10"/>
    <n v="62.5"/>
    <n v="230"/>
    <n v="3"/>
    <s v="23"/>
    <s v="0"/>
    <n v="1380"/>
    <n v="23"/>
  </r>
  <r>
    <d v="2024-01-01T00:00:00"/>
    <x v="0"/>
    <s v="0DD"/>
    <x v="10"/>
    <x v="8"/>
    <x v="23"/>
    <x v="33"/>
    <s v="HK1290"/>
    <x v="2"/>
    <x v="0"/>
    <n v="20"/>
    <n v="125"/>
    <n v="500"/>
    <n v="3"/>
    <s v="50"/>
    <s v="0"/>
    <n v="3000"/>
    <n v="50"/>
  </r>
  <r>
    <d v="2024-01-01T00:00:00"/>
    <x v="0"/>
    <s v="0DD"/>
    <x v="10"/>
    <x v="8"/>
    <x v="23"/>
    <x v="33"/>
    <s v="HK1781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24"/>
    <x v="34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4"/>
    <x v="35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4"/>
    <x v="35"/>
    <s v="HK1785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24"/>
    <x v="36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8"/>
    <x v="25"/>
    <x v="37"/>
    <s v="HK1290"/>
    <x v="2"/>
    <x v="0"/>
    <n v="12"/>
    <n v="75"/>
    <n v="300"/>
    <n v="3"/>
    <s v="30"/>
    <s v="0"/>
    <n v="1800"/>
    <n v="30"/>
  </r>
  <r>
    <d v="2024-01-01T00:00:00"/>
    <x v="0"/>
    <s v="0DD"/>
    <x v="10"/>
    <x v="8"/>
    <x v="25"/>
    <x v="37"/>
    <s v="HK1781"/>
    <x v="2"/>
    <x v="0"/>
    <n v="2"/>
    <n v="12.5"/>
    <n v="30"/>
    <n v="2"/>
    <s v="30"/>
    <n v="0"/>
    <n v="1800"/>
    <n v="30"/>
  </r>
  <r>
    <d v="2024-01-01T00:00:00"/>
    <x v="0"/>
    <s v="0DD"/>
    <x v="10"/>
    <x v="8"/>
    <x v="26"/>
    <x v="38"/>
    <s v="HK1781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7"/>
    <x v="39"/>
    <s v="HK1680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27"/>
    <x v="39"/>
    <s v="HK1680"/>
    <x v="2"/>
    <x v="7"/>
    <n v="2"/>
    <n v="12.5"/>
    <n v="30"/>
    <n v="2"/>
    <s v="30"/>
    <n v="0"/>
    <n v="1800"/>
    <n v="30"/>
  </r>
  <r>
    <d v="2024-01-01T00:00:00"/>
    <x v="0"/>
    <s v="0DL"/>
    <x v="11"/>
    <x v="0"/>
    <x v="28"/>
    <x v="40"/>
    <s v="HK1970"/>
    <x v="0"/>
    <x v="0"/>
    <n v="12"/>
    <n v="2340"/>
    <n v="39"/>
    <n v="2"/>
    <s v="39"/>
    <n v="0"/>
    <n v="2340"/>
    <n v="39"/>
  </r>
  <r>
    <d v="2024-01-01T00:00:00"/>
    <x v="0"/>
    <s v="0DL"/>
    <x v="11"/>
    <x v="0"/>
    <x v="28"/>
    <x v="40"/>
    <s v="HK655"/>
    <x v="0"/>
    <x v="0"/>
    <n v="6"/>
    <n v="990"/>
    <n v="1230"/>
    <n v="4"/>
    <s v="12"/>
    <s v="30"/>
    <n v="750"/>
    <n v="12.5"/>
  </r>
  <r>
    <d v="2024-01-01T00:00:00"/>
    <x v="0"/>
    <s v="0DL"/>
    <x v="11"/>
    <x v="0"/>
    <x v="28"/>
    <x v="40"/>
    <s v="HK5403"/>
    <x v="3"/>
    <x v="0"/>
    <n v="5"/>
    <n v="1030"/>
    <n v="1710"/>
    <n v="4"/>
    <s v="17"/>
    <s v="10"/>
    <n v="1030"/>
    <n v="17.166666666666668"/>
  </r>
  <r>
    <d v="2024-01-01T00:00:00"/>
    <x v="0"/>
    <s v="0DL"/>
    <x v="11"/>
    <x v="5"/>
    <x v="13"/>
    <x v="41"/>
    <s v="HK1535"/>
    <x v="0"/>
    <x v="0"/>
    <n v="6"/>
    <n v="1230"/>
    <n v="2030"/>
    <n v="4"/>
    <s v="20"/>
    <s v="30"/>
    <n v="1230"/>
    <n v="20.5"/>
  </r>
  <r>
    <d v="2024-01-01T00:00:00"/>
    <x v="0"/>
    <s v="0DL"/>
    <x v="11"/>
    <x v="5"/>
    <x v="13"/>
    <x v="41"/>
    <s v="HK1639"/>
    <x v="0"/>
    <x v="0"/>
    <n v="15"/>
    <n v="1945"/>
    <n v="3220"/>
    <n v="4"/>
    <s v="32"/>
    <s v="20"/>
    <n v="1940"/>
    <n v="32.333333333333336"/>
  </r>
  <r>
    <d v="2024-01-01T00:00:00"/>
    <x v="0"/>
    <s v="0DP"/>
    <x v="12"/>
    <x v="9"/>
    <x v="29"/>
    <x v="42"/>
    <s v="HK2466"/>
    <x v="0"/>
    <x v="0"/>
    <n v="7"/>
    <n v="1080"/>
    <n v="1810"/>
    <n v="4"/>
    <s v="18"/>
    <s v="10"/>
    <n v="1090"/>
    <n v="18.166666666666668"/>
  </r>
  <r>
    <d v="2024-01-01T00:00:00"/>
    <x v="0"/>
    <s v="0DR"/>
    <x v="13"/>
    <x v="5"/>
    <x v="30"/>
    <x v="43"/>
    <s v="HK1684"/>
    <x v="2"/>
    <x v="0"/>
    <n v="208"/>
    <n v="2895"/>
    <n v="52"/>
    <n v="2"/>
    <s v="52"/>
    <n v="0"/>
    <n v="3120"/>
    <n v="52"/>
  </r>
  <r>
    <d v="2024-01-01T00:00:00"/>
    <x v="0"/>
    <s v="0DU"/>
    <x v="14"/>
    <x v="5"/>
    <x v="30"/>
    <x v="44"/>
    <s v="HK1739"/>
    <x v="0"/>
    <x v="0"/>
    <n v="86"/>
    <n v="1760"/>
    <n v="29"/>
    <n v="2"/>
    <s v="29"/>
    <n v="0"/>
    <n v="1740"/>
    <n v="29"/>
  </r>
  <r>
    <d v="2024-01-01T00:00:00"/>
    <x v="0"/>
    <s v="0DU"/>
    <x v="14"/>
    <x v="5"/>
    <x v="30"/>
    <x v="44"/>
    <s v="HK1819"/>
    <x v="0"/>
    <x v="0"/>
    <n v="18"/>
    <n v="321"/>
    <n v="650"/>
    <n v="3"/>
    <s v="65"/>
    <s v="0"/>
    <n v="3900"/>
    <n v="65"/>
  </r>
  <r>
    <d v="2024-01-01T00:00:00"/>
    <x v="0"/>
    <s v="0DU"/>
    <x v="14"/>
    <x v="5"/>
    <x v="30"/>
    <x v="44"/>
    <s v="HK2319"/>
    <x v="0"/>
    <x v="0"/>
    <n v="22"/>
    <n v="396"/>
    <n v="8"/>
    <n v="1"/>
    <s v="8"/>
    <n v="0"/>
    <n v="480"/>
    <n v="8"/>
  </r>
  <r>
    <d v="2024-01-01T00:00:00"/>
    <x v="0"/>
    <s v="0DU"/>
    <x v="14"/>
    <x v="5"/>
    <x v="30"/>
    <x v="45"/>
    <s v="HK1971"/>
    <x v="0"/>
    <x v="0"/>
    <n v="2"/>
    <n v="20"/>
    <n v="1"/>
    <n v="1"/>
    <s v="1"/>
    <n v="0"/>
    <n v="60"/>
    <n v="1"/>
  </r>
  <r>
    <d v="2024-01-01T00:00:00"/>
    <x v="0"/>
    <s v="0DX"/>
    <x v="15"/>
    <x v="0"/>
    <x v="2"/>
    <x v="46"/>
    <s v="HK1784"/>
    <x v="2"/>
    <x v="0"/>
    <n v="160"/>
    <n v="2400"/>
    <n v="60"/>
    <n v="2"/>
    <s v="60"/>
    <n v="0"/>
    <n v="3600"/>
    <n v="60"/>
  </r>
  <r>
    <d v="2024-01-01T00:00:00"/>
    <x v="0"/>
    <s v="0DX"/>
    <x v="15"/>
    <x v="0"/>
    <x v="2"/>
    <x v="46"/>
    <s v="HK531"/>
    <x v="2"/>
    <x v="0"/>
    <n v="40"/>
    <n v="600"/>
    <n v="15"/>
    <n v="2"/>
    <s v="15"/>
    <n v="0"/>
    <n v="900"/>
    <n v="15"/>
  </r>
  <r>
    <d v="2024-01-01T00:00:00"/>
    <x v="0"/>
    <s v="0DX"/>
    <x v="15"/>
    <x v="0"/>
    <x v="31"/>
    <x v="47"/>
    <s v="HK1136"/>
    <x v="2"/>
    <x v="0"/>
    <n v="27"/>
    <n v="412"/>
    <n v="1030"/>
    <n v="4"/>
    <s v="10"/>
    <s v="30"/>
    <n v="630"/>
    <n v="10.5"/>
  </r>
  <r>
    <d v="2024-01-01T00:00:00"/>
    <x v="0"/>
    <s v="0DX"/>
    <x v="15"/>
    <x v="0"/>
    <x v="31"/>
    <x v="47"/>
    <s v="HK673"/>
    <x v="2"/>
    <x v="0"/>
    <n v="37"/>
    <n v="560"/>
    <n v="14"/>
    <n v="2"/>
    <s v="14"/>
    <n v="0"/>
    <n v="840"/>
    <n v="14"/>
  </r>
  <r>
    <d v="2024-01-01T00:00:00"/>
    <x v="0"/>
    <s v="0DX"/>
    <x v="15"/>
    <x v="0"/>
    <x v="31"/>
    <x v="47"/>
    <s v="HK946"/>
    <x v="2"/>
    <x v="0"/>
    <n v="48"/>
    <n v="720"/>
    <n v="18"/>
    <n v="2"/>
    <s v="18"/>
    <n v="0"/>
    <n v="1080"/>
    <n v="18"/>
  </r>
  <r>
    <d v="2024-01-01T00:00:00"/>
    <x v="0"/>
    <s v="0DY"/>
    <x v="16"/>
    <x v="6"/>
    <x v="32"/>
    <x v="48"/>
    <s v="HK1674"/>
    <x v="2"/>
    <x v="0"/>
    <n v="35"/>
    <n v="355"/>
    <n v="1420"/>
    <n v="4"/>
    <s v="14"/>
    <s v="20"/>
    <n v="860"/>
    <n v="14.333333333333334"/>
  </r>
  <r>
    <d v="2024-01-01T00:00:00"/>
    <x v="0"/>
    <s v="0EN"/>
    <x v="17"/>
    <x v="0"/>
    <x v="33"/>
    <x v="49"/>
    <s v="HK1837"/>
    <x v="0"/>
    <x v="0"/>
    <n v="3"/>
    <n v="90"/>
    <n v="4"/>
    <n v="1"/>
    <s v="4"/>
    <n v="0"/>
    <n v="240"/>
    <n v="4"/>
  </r>
  <r>
    <d v="2024-01-01T00:00:00"/>
    <x v="0"/>
    <s v="0ER"/>
    <x v="18"/>
    <x v="0"/>
    <x v="34"/>
    <x v="50"/>
    <s v="HK1628"/>
    <x v="0"/>
    <x v="0"/>
    <n v="8"/>
    <n v="960"/>
    <n v="1640"/>
    <n v="4"/>
    <s v="16"/>
    <s v="40"/>
    <n v="1000"/>
    <n v="16.666666666666668"/>
  </r>
  <r>
    <d v="2024-01-01T00:00:00"/>
    <x v="0"/>
    <s v="0ER"/>
    <x v="18"/>
    <x v="0"/>
    <x v="34"/>
    <x v="50"/>
    <s v="HK1914"/>
    <x v="0"/>
    <x v="0"/>
    <n v="11"/>
    <n v="2290"/>
    <n v="3829"/>
    <n v="4"/>
    <s v="38"/>
    <s v="29"/>
    <n v="2309"/>
    <n v="38.483333333333334"/>
  </r>
  <r>
    <d v="2024-01-01T00:00:00"/>
    <x v="0"/>
    <s v="0ER"/>
    <x v="18"/>
    <x v="0"/>
    <x v="34"/>
    <x v="50"/>
    <s v="HK1967"/>
    <x v="0"/>
    <x v="0"/>
    <n v="6"/>
    <n v="750"/>
    <n v="1230"/>
    <n v="4"/>
    <s v="12"/>
    <s v="30"/>
    <n v="750"/>
    <n v="12.5"/>
  </r>
  <r>
    <d v="2024-01-01T00:00:00"/>
    <x v="0"/>
    <s v="0ET"/>
    <x v="19"/>
    <x v="10"/>
    <x v="35"/>
    <x v="51"/>
    <s v="HK5218"/>
    <x v="4"/>
    <x v="5"/>
    <n v="50"/>
    <n v="1032.3399999999999"/>
    <n v="3118"/>
    <n v="4"/>
    <s v="31"/>
    <s v="18"/>
    <n v="1878"/>
    <n v="31.3"/>
  </r>
  <r>
    <d v="2024-01-01T00:00:00"/>
    <x v="0"/>
    <s v="0ET"/>
    <x v="19"/>
    <x v="10"/>
    <x v="35"/>
    <x v="51"/>
    <s v="HK5336"/>
    <x v="4"/>
    <x v="5"/>
    <n v="61"/>
    <n v="1813.99"/>
    <n v="55"/>
    <n v="2"/>
    <s v="55"/>
    <n v="0"/>
    <n v="3300"/>
    <n v="55"/>
  </r>
  <r>
    <d v="2024-01-01T00:00:00"/>
    <x v="0"/>
    <s v="0EV"/>
    <x v="20"/>
    <x v="4"/>
    <x v="7"/>
    <x v="52"/>
    <s v="HK5384"/>
    <x v="5"/>
    <x v="1"/>
    <n v="95"/>
    <n v="6707"/>
    <n v="51.7"/>
    <n v="4"/>
    <s v="51"/>
    <s v=",7"/>
    <n v="3060.7"/>
    <n v="51.011666666666663"/>
  </r>
  <r>
    <d v="2024-01-01T00:00:00"/>
    <x v="0"/>
    <s v="0EV"/>
    <x v="20"/>
    <x v="4"/>
    <x v="7"/>
    <x v="52"/>
    <s v="HK5386"/>
    <x v="5"/>
    <x v="1"/>
    <n v="112"/>
    <n v="8273"/>
    <n v="56.3"/>
    <n v="4"/>
    <s v="56"/>
    <s v=",3"/>
    <n v="3360.3"/>
    <n v="56.005000000000003"/>
  </r>
  <r>
    <d v="2024-01-01T00:00:00"/>
    <x v="0"/>
    <s v="0EV"/>
    <x v="20"/>
    <x v="4"/>
    <x v="7"/>
    <x v="52"/>
    <s v="HK5387"/>
    <x v="5"/>
    <x v="1"/>
    <n v="117"/>
    <n v="8608.5"/>
    <n v="60.9"/>
    <n v="4"/>
    <s v="60"/>
    <s v=",9"/>
    <n v="3600.9"/>
    <n v="60.015000000000001"/>
  </r>
  <r>
    <d v="2024-01-01T00:00:00"/>
    <x v="0"/>
    <s v="0EX"/>
    <x v="21"/>
    <x v="7"/>
    <x v="36"/>
    <x v="53"/>
    <s v="HK5251"/>
    <x v="6"/>
    <x v="5"/>
    <n v="6"/>
    <n v="127.12"/>
    <n v="348"/>
    <n v="3"/>
    <s v="34"/>
    <s v="8"/>
    <n v="2048"/>
    <n v="34.133333333333333"/>
  </r>
  <r>
    <d v="2024-01-01T00:00:00"/>
    <x v="0"/>
    <s v="0EX"/>
    <x v="21"/>
    <x v="7"/>
    <x v="36"/>
    <x v="53"/>
    <s v="HK5416"/>
    <x v="6"/>
    <x v="5"/>
    <n v="17"/>
    <n v="225.9"/>
    <n v="1106"/>
    <n v="4"/>
    <s v="11"/>
    <s v="06"/>
    <n v="666"/>
    <n v="11.1"/>
  </r>
  <r>
    <d v="2024-01-01T00:00:00"/>
    <x v="0"/>
    <s v="0EX"/>
    <x v="21"/>
    <x v="7"/>
    <x v="37"/>
    <x v="54"/>
    <s v="HK5251"/>
    <x v="6"/>
    <x v="5"/>
    <n v="86"/>
    <n v="1515.03"/>
    <n v="4948"/>
    <n v="4"/>
    <s v="49"/>
    <s v="48"/>
    <n v="2988"/>
    <n v="49.8"/>
  </r>
  <r>
    <d v="2024-01-01T00:00:00"/>
    <x v="0"/>
    <s v="0EX"/>
    <x v="21"/>
    <x v="7"/>
    <x v="37"/>
    <x v="54"/>
    <s v="HK5416"/>
    <x v="6"/>
    <x v="5"/>
    <n v="65"/>
    <n v="1156.29"/>
    <n v="3548"/>
    <n v="4"/>
    <s v="35"/>
    <s v="48"/>
    <n v="2148"/>
    <n v="35.799999999999997"/>
  </r>
  <r>
    <d v="2024-01-01T00:00:00"/>
    <x v="0"/>
    <s v="ODV"/>
    <x v="22"/>
    <x v="5"/>
    <x v="12"/>
    <x v="55"/>
    <s v="HK1738"/>
    <x v="0"/>
    <x v="9"/>
    <n v="1"/>
    <n v="12"/>
    <n v="32"/>
    <n v="2"/>
    <s v="32"/>
    <n v="0"/>
    <n v="1920"/>
    <n v="32"/>
  </r>
  <r>
    <d v="2024-01-01T00:00:00"/>
    <x v="0"/>
    <s v="ODV"/>
    <x v="22"/>
    <x v="5"/>
    <x v="12"/>
    <x v="55"/>
    <s v="HK1738"/>
    <x v="0"/>
    <x v="0"/>
    <n v="15"/>
    <n v="234"/>
    <n v="7"/>
    <n v="1"/>
    <s v="7"/>
    <n v="0"/>
    <n v="420"/>
    <n v="7"/>
  </r>
  <r>
    <d v="2024-01-01T00:00:00"/>
    <x v="0"/>
    <s v="ODV"/>
    <x v="22"/>
    <x v="5"/>
    <x v="12"/>
    <x v="55"/>
    <s v="HK1823"/>
    <x v="0"/>
    <x v="0"/>
    <n v="2"/>
    <n v="30"/>
    <n v="1"/>
    <n v="1"/>
    <s v="1"/>
    <n v="0"/>
    <n v="60"/>
    <n v="1"/>
  </r>
  <r>
    <d v="2024-01-01T00:00:00"/>
    <x v="0"/>
    <s v="ODV"/>
    <x v="22"/>
    <x v="5"/>
    <x v="12"/>
    <x v="55"/>
    <s v="HK1738"/>
    <x v="0"/>
    <x v="6"/>
    <n v="1"/>
    <n v="15"/>
    <n v="39"/>
    <n v="2"/>
    <s v="39"/>
    <n v="0"/>
    <n v="2340"/>
    <n v="39"/>
  </r>
  <r>
    <d v="2024-01-01T00:00:00"/>
    <x v="0"/>
    <s v="ODV"/>
    <x v="22"/>
    <x v="5"/>
    <x v="12"/>
    <x v="55"/>
    <s v="HK1823"/>
    <x v="0"/>
    <x v="6"/>
    <n v="2"/>
    <n v="24"/>
    <n v="40"/>
    <n v="2"/>
    <s v="40"/>
    <n v="0"/>
    <n v="2400"/>
    <n v="40"/>
  </r>
  <r>
    <d v="2024-01-01T00:00:00"/>
    <x v="0"/>
    <s v="ODV"/>
    <x v="22"/>
    <x v="5"/>
    <x v="12"/>
    <x v="55"/>
    <s v="HK1738"/>
    <x v="0"/>
    <x v="2"/>
    <n v="29"/>
    <n v="370"/>
    <n v="1130"/>
    <n v="4"/>
    <s v="11"/>
    <s v="30"/>
    <n v="690"/>
    <n v="11.5"/>
  </r>
  <r>
    <d v="2024-01-01T00:00:00"/>
    <x v="0"/>
    <s v="ODV"/>
    <x v="22"/>
    <x v="5"/>
    <x v="12"/>
    <x v="55"/>
    <s v="HK1823"/>
    <x v="0"/>
    <x v="2"/>
    <n v="3"/>
    <n v="30"/>
    <n v="1"/>
    <n v="1"/>
    <s v="1"/>
    <n v="0"/>
    <n v="60"/>
    <n v="1"/>
  </r>
  <r>
    <d v="2024-01-01T00:00:00"/>
    <x v="0"/>
    <s v="ODV"/>
    <x v="22"/>
    <x v="5"/>
    <x v="12"/>
    <x v="55"/>
    <s v="HK1738"/>
    <x v="0"/>
    <x v="4"/>
    <n v="8"/>
    <n v="112"/>
    <n v="3"/>
    <n v="1"/>
    <s v="3"/>
    <n v="0"/>
    <n v="180"/>
    <n v="3"/>
  </r>
  <r>
    <d v="2024-01-01T00:00:00"/>
    <x v="0"/>
    <s v="ODV"/>
    <x v="22"/>
    <x v="5"/>
    <x v="12"/>
    <x v="55"/>
    <s v="HK1823"/>
    <x v="0"/>
    <x v="4"/>
    <n v="1"/>
    <n v="15"/>
    <n v="20"/>
    <n v="2"/>
    <s v="20"/>
    <n v="0"/>
    <n v="1200"/>
    <n v="20"/>
  </r>
  <r>
    <d v="2024-01-01T00:00:00"/>
    <x v="0"/>
    <s v="OEY"/>
    <x v="23"/>
    <x v="7"/>
    <x v="38"/>
    <x v="56"/>
    <s v="HK5371"/>
    <x v="4"/>
    <x v="5"/>
    <n v="34"/>
    <n v="600.79999999999995"/>
    <n v="24.3"/>
    <n v="4"/>
    <s v="24"/>
    <s v=",3"/>
    <n v="1440.3"/>
    <n v="24.004999999999999"/>
  </r>
  <r>
    <d v="2024-01-01T00:00:00"/>
    <x v="0"/>
    <s v="OEY"/>
    <x v="23"/>
    <x v="7"/>
    <x v="39"/>
    <x v="57"/>
    <s v="HK5371"/>
    <x v="4"/>
    <x v="5"/>
    <n v="48"/>
    <n v="1018.3"/>
    <n v="37.9"/>
    <n v="4"/>
    <s v="37"/>
    <s v=",9"/>
    <n v="2220.9"/>
    <n v="37.015000000000001"/>
  </r>
  <r>
    <d v="2024-01-01T00:00:00"/>
    <x v="0"/>
    <s v="OEY"/>
    <x v="23"/>
    <x v="7"/>
    <x v="40"/>
    <x v="58"/>
    <s v="HK5372"/>
    <x v="6"/>
    <x v="5"/>
    <n v="92"/>
    <n v="1281.4000000000001"/>
    <n v="59.3"/>
    <n v="4"/>
    <s v="59"/>
    <s v=",3"/>
    <n v="3540.3"/>
    <n v="59.005000000000003"/>
  </r>
  <r>
    <d v="2024-02-01T00:00:00"/>
    <x v="1"/>
    <s v="0BH"/>
    <x v="0"/>
    <x v="0"/>
    <x v="0"/>
    <x v="0"/>
    <s v="HK2108"/>
    <x v="0"/>
    <x v="0"/>
    <n v="1"/>
    <n v="150"/>
    <n v="230"/>
    <n v="3"/>
    <s v="23"/>
    <s v="0"/>
    <n v="1380"/>
    <n v="23"/>
  </r>
  <r>
    <d v="2024-02-01T00:00:00"/>
    <x v="1"/>
    <s v="0BH"/>
    <x v="0"/>
    <x v="0"/>
    <x v="0"/>
    <x v="0"/>
    <s v="HK2171"/>
    <x v="0"/>
    <x v="0"/>
    <n v="2"/>
    <n v="240"/>
    <n v="4"/>
    <n v="1"/>
    <s v="4"/>
    <n v="0"/>
    <n v="240"/>
    <n v="4"/>
  </r>
  <r>
    <d v="2024-02-01T00:00:00"/>
    <x v="1"/>
    <s v="0BH"/>
    <x v="0"/>
    <x v="0"/>
    <x v="28"/>
    <x v="59"/>
    <s v="HK2108"/>
    <x v="0"/>
    <x v="0"/>
    <n v="1"/>
    <n v="120"/>
    <n v="2"/>
    <n v="1"/>
    <s v="2"/>
    <n v="0"/>
    <n v="120"/>
    <n v="2"/>
  </r>
  <r>
    <d v="2024-02-01T00:00:00"/>
    <x v="1"/>
    <s v="0BH"/>
    <x v="0"/>
    <x v="0"/>
    <x v="1"/>
    <x v="1"/>
    <s v="HK2171"/>
    <x v="0"/>
    <x v="0"/>
    <n v="2"/>
    <n v="420"/>
    <n v="7"/>
    <n v="1"/>
    <s v="7"/>
    <n v="0"/>
    <n v="420"/>
    <n v="7"/>
  </r>
  <r>
    <d v="2024-02-01T00:00:00"/>
    <x v="1"/>
    <s v="0BH"/>
    <x v="0"/>
    <x v="0"/>
    <x v="2"/>
    <x v="2"/>
    <s v="HK2108"/>
    <x v="0"/>
    <x v="0"/>
    <n v="5"/>
    <n v="480"/>
    <n v="750"/>
    <n v="3"/>
    <s v="75"/>
    <s v="0"/>
    <n v="4500"/>
    <n v="75"/>
  </r>
  <r>
    <d v="2024-02-01T00:00:00"/>
    <x v="1"/>
    <s v="0BH"/>
    <x v="0"/>
    <x v="0"/>
    <x v="31"/>
    <x v="60"/>
    <s v="HK2108"/>
    <x v="0"/>
    <x v="0"/>
    <n v="4"/>
    <n v="318"/>
    <n v="530"/>
    <n v="3"/>
    <s v="53"/>
    <s v="0"/>
    <n v="3180"/>
    <n v="53"/>
  </r>
  <r>
    <d v="2024-02-01T00:00:00"/>
    <x v="1"/>
    <s v="0BH"/>
    <x v="0"/>
    <x v="0"/>
    <x v="31"/>
    <x v="60"/>
    <s v="HK2171"/>
    <x v="0"/>
    <x v="0"/>
    <n v="4"/>
    <n v="280"/>
    <n v="430"/>
    <n v="3"/>
    <s v="43"/>
    <s v="0"/>
    <n v="2580"/>
    <n v="43"/>
  </r>
  <r>
    <d v="2024-02-01T00:00:00"/>
    <x v="1"/>
    <s v="0BM"/>
    <x v="1"/>
    <x v="1"/>
    <x v="3"/>
    <x v="3"/>
    <s v="HK1741"/>
    <x v="0"/>
    <x v="1"/>
    <n v="14"/>
    <n v="490"/>
    <n v="430"/>
    <n v="3"/>
    <s v="43"/>
    <s v="0"/>
    <n v="2580"/>
    <n v="43"/>
  </r>
  <r>
    <d v="2024-02-01T00:00:00"/>
    <x v="1"/>
    <s v="0BM"/>
    <x v="1"/>
    <x v="1"/>
    <x v="3"/>
    <x v="3"/>
    <s v="HK2065"/>
    <x v="0"/>
    <x v="1"/>
    <n v="14"/>
    <n v="481"/>
    <n v="506"/>
    <n v="3"/>
    <s v="50"/>
    <s v="6"/>
    <n v="3006"/>
    <n v="50.1"/>
  </r>
  <r>
    <d v="2024-02-01T00:00:00"/>
    <x v="1"/>
    <s v="0BM"/>
    <x v="1"/>
    <x v="2"/>
    <x v="4"/>
    <x v="4"/>
    <s v="HK2004"/>
    <x v="0"/>
    <x v="1"/>
    <n v="30"/>
    <n v="656"/>
    <n v="1030"/>
    <n v="4"/>
    <s v="10"/>
    <s v="30"/>
    <n v="630"/>
    <n v="10.5"/>
  </r>
  <r>
    <d v="2024-02-01T00:00:00"/>
    <x v="1"/>
    <s v="0BM"/>
    <x v="1"/>
    <x v="2"/>
    <x v="4"/>
    <x v="4"/>
    <s v="HK2095"/>
    <x v="0"/>
    <x v="1"/>
    <n v="22"/>
    <n v="611"/>
    <n v="11"/>
    <n v="2"/>
    <s v="11"/>
    <n v="0"/>
    <n v="660"/>
    <n v="11"/>
  </r>
  <r>
    <d v="2024-02-01T00:00:00"/>
    <x v="1"/>
    <s v="0BM"/>
    <x v="1"/>
    <x v="2"/>
    <x v="4"/>
    <x v="4"/>
    <s v="HK1741"/>
    <x v="0"/>
    <x v="1"/>
    <n v="18"/>
    <n v="485"/>
    <n v="1242"/>
    <n v="4"/>
    <s v="12"/>
    <s v="42"/>
    <n v="762"/>
    <n v="12.7"/>
  </r>
  <r>
    <d v="2024-02-01T00:00:00"/>
    <x v="1"/>
    <s v="0BM"/>
    <x v="1"/>
    <x v="3"/>
    <x v="5"/>
    <x v="5"/>
    <s v="HK2004"/>
    <x v="0"/>
    <x v="1"/>
    <n v="60"/>
    <n v="1397"/>
    <n v="2118"/>
    <n v="4"/>
    <s v="21"/>
    <s v="18"/>
    <n v="1278"/>
    <n v="21.3"/>
  </r>
  <r>
    <d v="2024-02-01T00:00:00"/>
    <x v="1"/>
    <s v="0BM"/>
    <x v="1"/>
    <x v="3"/>
    <x v="5"/>
    <x v="5"/>
    <s v="HK2095"/>
    <x v="0"/>
    <x v="1"/>
    <n v="4"/>
    <n v="164"/>
    <n v="2"/>
    <n v="1"/>
    <s v="2"/>
    <n v="0"/>
    <n v="120"/>
    <n v="2"/>
  </r>
  <r>
    <d v="2024-02-01T00:00:00"/>
    <x v="1"/>
    <s v="0BM"/>
    <x v="1"/>
    <x v="3"/>
    <x v="6"/>
    <x v="6"/>
    <s v="HK1741"/>
    <x v="0"/>
    <x v="1"/>
    <n v="81"/>
    <n v="2185"/>
    <n v="3412"/>
    <n v="4"/>
    <s v="34"/>
    <s v="12"/>
    <n v="2052"/>
    <n v="34.200000000000003"/>
  </r>
  <r>
    <d v="2024-02-01T00:00:00"/>
    <x v="1"/>
    <s v="0BM"/>
    <x v="1"/>
    <x v="3"/>
    <x v="6"/>
    <x v="6"/>
    <s v="HK1750"/>
    <x v="0"/>
    <x v="1"/>
    <n v="152"/>
    <n v="4450"/>
    <n v="6618"/>
    <n v="4"/>
    <s v="66"/>
    <s v="18"/>
    <n v="3978"/>
    <n v="66.3"/>
  </r>
  <r>
    <d v="2024-02-01T00:00:00"/>
    <x v="1"/>
    <s v="0BM"/>
    <x v="1"/>
    <x v="3"/>
    <x v="6"/>
    <x v="6"/>
    <s v="HK2065"/>
    <x v="0"/>
    <x v="1"/>
    <n v="128"/>
    <n v="3633"/>
    <n v="5612"/>
    <n v="4"/>
    <s v="56"/>
    <s v="12"/>
    <n v="3372"/>
    <n v="56.2"/>
  </r>
  <r>
    <d v="2024-02-01T00:00:00"/>
    <x v="1"/>
    <s v="0BM"/>
    <x v="1"/>
    <x v="3"/>
    <x v="6"/>
    <x v="6"/>
    <s v="HK2095"/>
    <x v="0"/>
    <x v="1"/>
    <n v="95"/>
    <n v="2744"/>
    <n v="3636"/>
    <n v="4"/>
    <s v="36"/>
    <s v="36"/>
    <n v="2196"/>
    <n v="36.6"/>
  </r>
  <r>
    <d v="2024-02-01T00:00:00"/>
    <x v="1"/>
    <s v="0BN"/>
    <x v="24"/>
    <x v="0"/>
    <x v="31"/>
    <x v="61"/>
    <s v="HK1648"/>
    <x v="0"/>
    <x v="0"/>
    <n v="2"/>
    <n v="40"/>
    <n v="1"/>
    <n v="1"/>
    <s v="1"/>
    <n v="0"/>
    <n v="60"/>
    <n v="1"/>
  </r>
  <r>
    <d v="2024-02-01T00:00:00"/>
    <x v="1"/>
    <s v="0BN"/>
    <x v="24"/>
    <x v="0"/>
    <x v="31"/>
    <x v="61"/>
    <s v="HK1994"/>
    <x v="0"/>
    <x v="0"/>
    <n v="9"/>
    <n v="100"/>
    <n v="3"/>
    <n v="1"/>
    <s v="3"/>
    <n v="0"/>
    <n v="180"/>
    <n v="3"/>
  </r>
  <r>
    <d v="2024-02-01T00:00:00"/>
    <x v="1"/>
    <s v="0BP"/>
    <x v="25"/>
    <x v="0"/>
    <x v="0"/>
    <x v="62"/>
    <s v="HK4733"/>
    <x v="2"/>
    <x v="0"/>
    <n v="10"/>
    <n v="120"/>
    <n v="3"/>
    <n v="1"/>
    <s v="3"/>
    <n v="0"/>
    <n v="180"/>
    <n v="3"/>
  </r>
  <r>
    <d v="2024-02-01T00:00:00"/>
    <x v="1"/>
    <s v="0BR"/>
    <x v="2"/>
    <x v="4"/>
    <x v="7"/>
    <x v="7"/>
    <s v="HK2892"/>
    <x v="1"/>
    <x v="1"/>
    <n v="76"/>
    <n v="5508"/>
    <n v="44"/>
    <n v="2"/>
    <s v="44"/>
    <n v="0"/>
    <n v="2640"/>
    <n v="44"/>
  </r>
  <r>
    <d v="2024-02-01T00:00:00"/>
    <x v="1"/>
    <s v="0BR"/>
    <x v="2"/>
    <x v="4"/>
    <x v="7"/>
    <x v="7"/>
    <s v="HK4336"/>
    <x v="1"/>
    <x v="1"/>
    <n v="52"/>
    <n v="4021"/>
    <n v="27"/>
    <n v="2"/>
    <s v="27"/>
    <n v="0"/>
    <n v="1620"/>
    <n v="27"/>
  </r>
  <r>
    <d v="2024-02-01T00:00:00"/>
    <x v="1"/>
    <s v="0BR"/>
    <x v="2"/>
    <x v="4"/>
    <x v="7"/>
    <x v="7"/>
    <s v="HK4416"/>
    <x v="1"/>
    <x v="1"/>
    <n v="92"/>
    <n v="6952"/>
    <n v="44"/>
    <n v="2"/>
    <s v="44"/>
    <n v="0"/>
    <n v="2640"/>
    <n v="44"/>
  </r>
  <r>
    <d v="2024-02-01T00:00:00"/>
    <x v="1"/>
    <s v="0BR"/>
    <x v="2"/>
    <x v="4"/>
    <x v="7"/>
    <x v="7"/>
    <s v="HK4542"/>
    <x v="1"/>
    <x v="1"/>
    <n v="71"/>
    <n v="5412"/>
    <n v="39"/>
    <n v="2"/>
    <s v="39"/>
    <n v="0"/>
    <n v="2340"/>
    <n v="39"/>
  </r>
  <r>
    <d v="2024-02-01T00:00:00"/>
    <x v="1"/>
    <s v="0BR"/>
    <x v="2"/>
    <x v="4"/>
    <x v="7"/>
    <x v="7"/>
    <s v="HK4704"/>
    <x v="1"/>
    <x v="1"/>
    <n v="74"/>
    <n v="5285"/>
    <n v="38"/>
    <n v="2"/>
    <s v="38"/>
    <n v="0"/>
    <n v="2280"/>
    <n v="38"/>
  </r>
  <r>
    <d v="2024-02-01T00:00:00"/>
    <x v="1"/>
    <s v="0BR"/>
    <x v="2"/>
    <x v="4"/>
    <x v="7"/>
    <x v="7"/>
    <s v="HK4939"/>
    <x v="1"/>
    <x v="1"/>
    <n v="67"/>
    <n v="5068"/>
    <n v="33"/>
    <n v="2"/>
    <s v="33"/>
    <n v="0"/>
    <n v="1980"/>
    <n v="33"/>
  </r>
  <r>
    <d v="2024-02-01T00:00:00"/>
    <x v="1"/>
    <s v="0BR"/>
    <x v="2"/>
    <x v="4"/>
    <x v="7"/>
    <x v="7"/>
    <s v="HK5113"/>
    <x v="1"/>
    <x v="1"/>
    <n v="73"/>
    <n v="5736"/>
    <n v="38"/>
    <n v="2"/>
    <s v="38"/>
    <n v="0"/>
    <n v="2280"/>
    <n v="38"/>
  </r>
  <r>
    <d v="2024-02-01T00:00:00"/>
    <x v="1"/>
    <s v="0BR"/>
    <x v="2"/>
    <x v="4"/>
    <x v="7"/>
    <x v="7"/>
    <s v="HK5167"/>
    <x v="1"/>
    <x v="1"/>
    <n v="74"/>
    <n v="5666"/>
    <n v="38"/>
    <n v="2"/>
    <s v="38"/>
    <n v="0"/>
    <n v="2280"/>
    <n v="38"/>
  </r>
  <r>
    <d v="2024-02-01T00:00:00"/>
    <x v="1"/>
    <s v="0BR"/>
    <x v="2"/>
    <x v="4"/>
    <x v="7"/>
    <x v="7"/>
    <s v="HK5300"/>
    <x v="1"/>
    <x v="1"/>
    <n v="77"/>
    <n v="5832"/>
    <n v="39"/>
    <n v="2"/>
    <s v="39"/>
    <n v="0"/>
    <n v="2340"/>
    <n v="39"/>
  </r>
  <r>
    <d v="2024-02-01T00:00:00"/>
    <x v="1"/>
    <s v="0BR"/>
    <x v="2"/>
    <x v="4"/>
    <x v="7"/>
    <x v="7"/>
    <s v="HK5428"/>
    <x v="1"/>
    <x v="1"/>
    <n v="72"/>
    <n v="5445"/>
    <n v="37"/>
    <n v="2"/>
    <s v="37"/>
    <n v="0"/>
    <n v="2220"/>
    <n v="37"/>
  </r>
  <r>
    <d v="2024-02-01T00:00:00"/>
    <x v="1"/>
    <s v="0BR"/>
    <x v="2"/>
    <x v="4"/>
    <x v="7"/>
    <x v="7"/>
    <s v="HK4336"/>
    <x v="1"/>
    <x v="2"/>
    <n v="8"/>
    <n v="641"/>
    <n v="9"/>
    <n v="1"/>
    <s v="9"/>
    <n v="0"/>
    <n v="540"/>
    <n v="9"/>
  </r>
  <r>
    <d v="2024-02-01T00:00:00"/>
    <x v="1"/>
    <s v="0BR"/>
    <x v="2"/>
    <x v="3"/>
    <x v="8"/>
    <x v="8"/>
    <s v="HK1767"/>
    <x v="0"/>
    <x v="1"/>
    <n v="27"/>
    <n v="640"/>
    <n v="18"/>
    <n v="2"/>
    <s v="18"/>
    <n v="0"/>
    <n v="1080"/>
    <n v="18"/>
  </r>
  <r>
    <d v="2024-02-01T00:00:00"/>
    <x v="1"/>
    <s v="0BR"/>
    <x v="2"/>
    <x v="3"/>
    <x v="8"/>
    <x v="8"/>
    <s v="HK3631"/>
    <x v="0"/>
    <x v="1"/>
    <n v="80"/>
    <n v="2098"/>
    <n v="55"/>
    <n v="2"/>
    <s v="55"/>
    <n v="0"/>
    <n v="3300"/>
    <n v="55"/>
  </r>
  <r>
    <d v="2024-02-01T00:00:00"/>
    <x v="1"/>
    <s v="0BR"/>
    <x v="2"/>
    <x v="3"/>
    <x v="8"/>
    <x v="8"/>
    <s v="HK660"/>
    <x v="0"/>
    <x v="1"/>
    <n v="50"/>
    <n v="1205"/>
    <n v="36"/>
    <n v="2"/>
    <s v="36"/>
    <n v="0"/>
    <n v="2160"/>
    <n v="36"/>
  </r>
  <r>
    <d v="2024-02-01T00:00:00"/>
    <x v="1"/>
    <s v="0BR"/>
    <x v="2"/>
    <x v="4"/>
    <x v="9"/>
    <x v="9"/>
    <s v="HK2892"/>
    <x v="1"/>
    <x v="1"/>
    <n v="9"/>
    <n v="720"/>
    <n v="5"/>
    <n v="1"/>
    <s v="5"/>
    <n v="0"/>
    <n v="300"/>
    <n v="5"/>
  </r>
  <r>
    <d v="2024-02-01T00:00:00"/>
    <x v="1"/>
    <s v="0BR"/>
    <x v="2"/>
    <x v="4"/>
    <x v="9"/>
    <x v="9"/>
    <s v="HK4336"/>
    <x v="1"/>
    <x v="1"/>
    <n v="23"/>
    <n v="1797"/>
    <n v="10"/>
    <n v="2"/>
    <s v="10"/>
    <n v="0"/>
    <n v="600"/>
    <n v="10"/>
  </r>
  <r>
    <d v="2024-02-01T00:00:00"/>
    <x v="1"/>
    <s v="0BR"/>
    <x v="2"/>
    <x v="4"/>
    <x v="9"/>
    <x v="9"/>
    <s v="HK4416"/>
    <x v="1"/>
    <x v="1"/>
    <n v="6"/>
    <n v="480"/>
    <n v="3"/>
    <n v="1"/>
    <s v="3"/>
    <n v="0"/>
    <n v="180"/>
    <n v="3"/>
  </r>
  <r>
    <d v="2024-02-01T00:00:00"/>
    <x v="1"/>
    <s v="0BR"/>
    <x v="2"/>
    <x v="4"/>
    <x v="9"/>
    <x v="9"/>
    <s v="HK4542"/>
    <x v="1"/>
    <x v="1"/>
    <n v="15"/>
    <n v="1150"/>
    <n v="8"/>
    <n v="1"/>
    <s v="8"/>
    <n v="0"/>
    <n v="480"/>
    <n v="8"/>
  </r>
  <r>
    <d v="2024-02-01T00:00:00"/>
    <x v="1"/>
    <s v="0BR"/>
    <x v="2"/>
    <x v="4"/>
    <x v="9"/>
    <x v="9"/>
    <s v="HK4704"/>
    <x v="1"/>
    <x v="1"/>
    <n v="16"/>
    <n v="1202"/>
    <n v="7"/>
    <n v="1"/>
    <s v="7"/>
    <n v="0"/>
    <n v="420"/>
    <n v="7"/>
  </r>
  <r>
    <d v="2024-02-01T00:00:00"/>
    <x v="1"/>
    <s v="0BR"/>
    <x v="2"/>
    <x v="4"/>
    <x v="9"/>
    <x v="9"/>
    <s v="HK4939"/>
    <x v="1"/>
    <x v="1"/>
    <n v="31"/>
    <n v="2415"/>
    <n v="15"/>
    <n v="2"/>
    <s v="15"/>
    <n v="0"/>
    <n v="900"/>
    <n v="15"/>
  </r>
  <r>
    <d v="2024-02-01T00:00:00"/>
    <x v="1"/>
    <s v="0BR"/>
    <x v="2"/>
    <x v="4"/>
    <x v="9"/>
    <x v="9"/>
    <s v="HK5113"/>
    <x v="1"/>
    <x v="1"/>
    <n v="17"/>
    <n v="1347"/>
    <n v="9"/>
    <n v="1"/>
    <s v="9"/>
    <n v="0"/>
    <n v="540"/>
    <n v="9"/>
  </r>
  <r>
    <d v="2024-02-01T00:00:00"/>
    <x v="1"/>
    <s v="0BR"/>
    <x v="2"/>
    <x v="4"/>
    <x v="9"/>
    <x v="9"/>
    <s v="HK5167"/>
    <x v="1"/>
    <x v="1"/>
    <n v="19"/>
    <n v="1520"/>
    <n v="8"/>
    <n v="1"/>
    <s v="8"/>
    <n v="0"/>
    <n v="480"/>
    <n v="8"/>
  </r>
  <r>
    <d v="2024-02-01T00:00:00"/>
    <x v="1"/>
    <s v="0BR"/>
    <x v="2"/>
    <x v="4"/>
    <x v="9"/>
    <x v="9"/>
    <s v="HK5300"/>
    <x v="1"/>
    <x v="1"/>
    <n v="27"/>
    <n v="2153"/>
    <n v="12"/>
    <n v="2"/>
    <s v="12"/>
    <n v="0"/>
    <n v="720"/>
    <n v="12"/>
  </r>
  <r>
    <d v="2024-02-01T00:00:00"/>
    <x v="1"/>
    <s v="0BR"/>
    <x v="2"/>
    <x v="4"/>
    <x v="9"/>
    <x v="9"/>
    <s v="HK5428"/>
    <x v="1"/>
    <x v="1"/>
    <n v="23"/>
    <n v="1840"/>
    <n v="12"/>
    <n v="2"/>
    <s v="12"/>
    <n v="0"/>
    <n v="720"/>
    <n v="12"/>
  </r>
  <r>
    <d v="2024-02-01T00:00:00"/>
    <x v="1"/>
    <s v="0BR"/>
    <x v="2"/>
    <x v="4"/>
    <x v="9"/>
    <x v="9"/>
    <s v="HK4336"/>
    <x v="1"/>
    <x v="2"/>
    <n v="5"/>
    <n v="406"/>
    <n v="5"/>
    <n v="1"/>
    <s v="5"/>
    <n v="0"/>
    <n v="300"/>
    <n v="5"/>
  </r>
  <r>
    <d v="2024-02-01T00:00:00"/>
    <x v="1"/>
    <s v="0BS"/>
    <x v="3"/>
    <x v="1"/>
    <x v="10"/>
    <x v="10"/>
    <s v="HK1198"/>
    <x v="0"/>
    <x v="3"/>
    <n v="72"/>
    <n v="1160"/>
    <n v="3048"/>
    <n v="4"/>
    <s v="30"/>
    <s v="48"/>
    <n v="1848"/>
    <n v="30.8"/>
  </r>
  <r>
    <d v="2024-02-01T00:00:00"/>
    <x v="1"/>
    <s v="0BT"/>
    <x v="4"/>
    <x v="4"/>
    <x v="11"/>
    <x v="63"/>
    <s v="HK5224"/>
    <x v="1"/>
    <x v="1"/>
    <n v="87"/>
    <n v="4878"/>
    <n v="3642"/>
    <n v="4"/>
    <s v="36"/>
    <s v="42"/>
    <n v="2202"/>
    <n v="36.700000000000003"/>
  </r>
  <r>
    <d v="2024-02-01T00:00:00"/>
    <x v="1"/>
    <s v="0BT"/>
    <x v="4"/>
    <x v="4"/>
    <x v="11"/>
    <x v="63"/>
    <s v="HK5249"/>
    <x v="1"/>
    <x v="1"/>
    <n v="74"/>
    <n v="4002"/>
    <n v="3500"/>
    <n v="4"/>
    <s v="35"/>
    <s v="00"/>
    <n v="2100"/>
    <n v="35"/>
  </r>
  <r>
    <d v="2024-02-01T00:00:00"/>
    <x v="1"/>
    <s v="0BT"/>
    <x v="4"/>
    <x v="4"/>
    <x v="11"/>
    <x v="63"/>
    <s v="HK5269"/>
    <x v="1"/>
    <x v="1"/>
    <n v="81"/>
    <n v="4583"/>
    <n v="3936"/>
    <n v="4"/>
    <s v="39"/>
    <s v="36"/>
    <n v="2376"/>
    <n v="39.6"/>
  </r>
  <r>
    <d v="2024-02-01T00:00:00"/>
    <x v="1"/>
    <s v="0BT"/>
    <x v="4"/>
    <x v="4"/>
    <x v="11"/>
    <x v="63"/>
    <s v="HK5270"/>
    <x v="1"/>
    <x v="1"/>
    <n v="82"/>
    <n v="4631"/>
    <n v="3648"/>
    <n v="4"/>
    <s v="36"/>
    <s v="48"/>
    <n v="2208"/>
    <n v="36.799999999999997"/>
  </r>
  <r>
    <d v="2024-02-01T00:00:00"/>
    <x v="1"/>
    <s v="0BT"/>
    <x v="4"/>
    <x v="4"/>
    <x v="11"/>
    <x v="63"/>
    <s v="HK5311"/>
    <x v="1"/>
    <x v="1"/>
    <n v="92"/>
    <n v="5430"/>
    <n v="3712"/>
    <n v="4"/>
    <s v="37"/>
    <s v="12"/>
    <n v="2232"/>
    <n v="37.200000000000003"/>
  </r>
  <r>
    <d v="2024-02-01T00:00:00"/>
    <x v="1"/>
    <s v="0BT"/>
    <x v="4"/>
    <x v="4"/>
    <x v="11"/>
    <x v="63"/>
    <s v="HK5332"/>
    <x v="1"/>
    <x v="1"/>
    <n v="75"/>
    <n v="4521"/>
    <n v="2930"/>
    <n v="4"/>
    <s v="29"/>
    <s v="30"/>
    <n v="1770"/>
    <n v="29.5"/>
  </r>
  <r>
    <d v="2024-02-01T00:00:00"/>
    <x v="1"/>
    <s v="0CC"/>
    <x v="5"/>
    <x v="5"/>
    <x v="12"/>
    <x v="12"/>
    <s v="HK1723"/>
    <x v="0"/>
    <x v="2"/>
    <n v="42"/>
    <n v="464"/>
    <n v="1307"/>
    <n v="4"/>
    <s v="13"/>
    <s v="07"/>
    <n v="787"/>
    <n v="13.116666666666667"/>
  </r>
  <r>
    <d v="2024-02-01T00:00:00"/>
    <x v="1"/>
    <s v="0CC"/>
    <x v="5"/>
    <x v="5"/>
    <x v="12"/>
    <x v="12"/>
    <s v="HK1723"/>
    <x v="0"/>
    <x v="4"/>
    <n v="11"/>
    <n v="125"/>
    <n v="2252"/>
    <n v="4"/>
    <s v="22"/>
    <s v="52"/>
    <n v="1372"/>
    <n v="22.866666666666667"/>
  </r>
  <r>
    <d v="2024-02-01T00:00:00"/>
    <x v="1"/>
    <s v="0CK"/>
    <x v="6"/>
    <x v="5"/>
    <x v="13"/>
    <x v="13"/>
    <s v="HK1364"/>
    <x v="0"/>
    <x v="0"/>
    <n v="3"/>
    <n v="265"/>
    <n v="850"/>
    <n v="3"/>
    <s v="85"/>
    <s v="0"/>
    <n v="5100"/>
    <n v="85"/>
  </r>
  <r>
    <d v="2024-02-01T00:00:00"/>
    <x v="1"/>
    <s v="0CK"/>
    <x v="6"/>
    <x v="5"/>
    <x v="13"/>
    <x v="13"/>
    <s v="HK1766"/>
    <x v="0"/>
    <x v="0"/>
    <n v="2"/>
    <n v="90"/>
    <n v="3"/>
    <n v="1"/>
    <s v="3"/>
    <n v="0"/>
    <n v="180"/>
    <n v="3"/>
  </r>
  <r>
    <d v="2024-02-01T00:00:00"/>
    <x v="1"/>
    <s v="0CK"/>
    <x v="6"/>
    <x v="5"/>
    <x v="13"/>
    <x v="13"/>
    <s v="HK2037"/>
    <x v="0"/>
    <x v="0"/>
    <n v="2"/>
    <n v="190"/>
    <n v="620"/>
    <n v="3"/>
    <s v="62"/>
    <s v="0"/>
    <n v="3720"/>
    <n v="62"/>
  </r>
  <r>
    <d v="2024-02-01T00:00:00"/>
    <x v="1"/>
    <s v="0CP"/>
    <x v="7"/>
    <x v="6"/>
    <x v="14"/>
    <x v="14"/>
    <s v="HK383"/>
    <x v="2"/>
    <x v="0"/>
    <n v="81"/>
    <n v="988"/>
    <n v="2242"/>
    <n v="4"/>
    <s v="22"/>
    <s v="42"/>
    <n v="1362"/>
    <n v="22.7"/>
  </r>
  <r>
    <d v="2024-02-01T00:00:00"/>
    <x v="1"/>
    <s v="0CR"/>
    <x v="26"/>
    <x v="3"/>
    <x v="8"/>
    <x v="64"/>
    <s v="HK4014"/>
    <x v="7"/>
    <x v="1"/>
    <n v="58"/>
    <n v="3594"/>
    <n v="4348"/>
    <n v="4"/>
    <s v="43"/>
    <s v="48"/>
    <n v="2628"/>
    <n v="43.8"/>
  </r>
  <r>
    <d v="2024-02-01T00:00:00"/>
    <x v="1"/>
    <s v="0CR"/>
    <x v="26"/>
    <x v="3"/>
    <x v="8"/>
    <x v="64"/>
    <s v="HK4077"/>
    <x v="7"/>
    <x v="1"/>
    <n v="0"/>
    <n v="0"/>
    <n v="0"/>
    <n v="1"/>
    <s v="0"/>
    <n v="0"/>
    <n v="0"/>
    <n v="0"/>
  </r>
  <r>
    <d v="2024-02-01T00:00:00"/>
    <x v="1"/>
    <s v="0CR"/>
    <x v="26"/>
    <x v="3"/>
    <x v="8"/>
    <x v="64"/>
    <s v="HK4193"/>
    <x v="7"/>
    <x v="1"/>
    <n v="0"/>
    <n v="0"/>
    <n v="0"/>
    <n v="1"/>
    <s v="0"/>
    <n v="0"/>
    <n v="0"/>
    <n v="0"/>
  </r>
  <r>
    <d v="2024-02-01T00:00:00"/>
    <x v="1"/>
    <s v="0CR"/>
    <x v="26"/>
    <x v="3"/>
    <x v="8"/>
    <x v="64"/>
    <s v="HK4198"/>
    <x v="7"/>
    <x v="1"/>
    <n v="0"/>
    <n v="0"/>
    <n v="0"/>
    <n v="1"/>
    <s v="0"/>
    <n v="0"/>
    <n v="0"/>
    <n v="0"/>
  </r>
  <r>
    <d v="2024-02-01T00:00:00"/>
    <x v="1"/>
    <s v="0CR"/>
    <x v="26"/>
    <x v="3"/>
    <x v="8"/>
    <x v="64"/>
    <s v="HK4436"/>
    <x v="7"/>
    <x v="1"/>
    <n v="60"/>
    <n v="3902"/>
    <n v="5506"/>
    <n v="4"/>
    <s v="55"/>
    <s v="06"/>
    <n v="3306"/>
    <n v="55.1"/>
  </r>
  <r>
    <d v="2024-02-01T00:00:00"/>
    <x v="1"/>
    <s v="0CR"/>
    <x v="26"/>
    <x v="3"/>
    <x v="8"/>
    <x v="64"/>
    <s v="HK4952"/>
    <x v="7"/>
    <x v="1"/>
    <n v="0"/>
    <n v="0"/>
    <n v="506"/>
    <n v="3"/>
    <s v="50"/>
    <s v="6"/>
    <n v="3006"/>
    <n v="50.1"/>
  </r>
  <r>
    <d v="2024-02-01T00:00:00"/>
    <x v="1"/>
    <s v="0CR"/>
    <x v="26"/>
    <x v="3"/>
    <x v="8"/>
    <x v="64"/>
    <s v="HK4968"/>
    <x v="7"/>
    <x v="1"/>
    <n v="0"/>
    <n v="0"/>
    <n v="0"/>
    <n v="1"/>
    <s v="0"/>
    <n v="0"/>
    <n v="0"/>
    <n v="0"/>
  </r>
  <r>
    <d v="2024-02-01T00:00:00"/>
    <x v="1"/>
    <s v="0CR"/>
    <x v="26"/>
    <x v="3"/>
    <x v="8"/>
    <x v="64"/>
    <s v="HK5085"/>
    <x v="7"/>
    <x v="1"/>
    <n v="65"/>
    <n v="3148"/>
    <n v="5824"/>
    <n v="4"/>
    <s v="58"/>
    <s v="24"/>
    <n v="3504"/>
    <n v="58.4"/>
  </r>
  <r>
    <d v="2024-02-01T00:00:00"/>
    <x v="1"/>
    <s v="0CR"/>
    <x v="26"/>
    <x v="3"/>
    <x v="8"/>
    <x v="64"/>
    <s v="HK5106"/>
    <x v="7"/>
    <x v="1"/>
    <n v="0"/>
    <n v="0"/>
    <n v="0"/>
    <n v="1"/>
    <s v="0"/>
    <n v="0"/>
    <n v="0"/>
    <n v="0"/>
  </r>
  <r>
    <d v="2024-02-01T00:00:00"/>
    <x v="1"/>
    <s v="0CR"/>
    <x v="26"/>
    <x v="3"/>
    <x v="8"/>
    <x v="64"/>
    <s v="HK5177"/>
    <x v="7"/>
    <x v="1"/>
    <n v="40"/>
    <n v="3351"/>
    <n v="3724"/>
    <n v="4"/>
    <s v="37"/>
    <s v="24"/>
    <n v="2244"/>
    <n v="37.4"/>
  </r>
  <r>
    <d v="2024-02-01T00:00:00"/>
    <x v="1"/>
    <s v="0CW"/>
    <x v="9"/>
    <x v="5"/>
    <x v="16"/>
    <x v="16"/>
    <s v="HK1525"/>
    <x v="0"/>
    <x v="0"/>
    <n v="3"/>
    <n v="55"/>
    <n v="100"/>
    <n v="3"/>
    <s v="10"/>
    <s v="0"/>
    <n v="600"/>
    <n v="10"/>
  </r>
  <r>
    <d v="2024-02-01T00:00:00"/>
    <x v="1"/>
    <s v="0CW"/>
    <x v="9"/>
    <x v="5"/>
    <x v="16"/>
    <x v="16"/>
    <s v="HK1525"/>
    <x v="0"/>
    <x v="0"/>
    <n v="112"/>
    <n v="2435"/>
    <n v="4210"/>
    <n v="4"/>
    <s v="42"/>
    <s v="10"/>
    <n v="2530"/>
    <n v="42.166666666666664"/>
  </r>
  <r>
    <d v="2024-02-01T00:00:00"/>
    <x v="1"/>
    <s v="0CW"/>
    <x v="9"/>
    <x v="5"/>
    <x v="16"/>
    <x v="16"/>
    <s v="HK1525"/>
    <x v="0"/>
    <x v="6"/>
    <n v="69"/>
    <n v="1465"/>
    <n v="2630"/>
    <n v="4"/>
    <s v="26"/>
    <s v="30"/>
    <n v="1590"/>
    <n v="26.5"/>
  </r>
  <r>
    <d v="2024-02-01T00:00:00"/>
    <x v="1"/>
    <s v="0DD"/>
    <x v="10"/>
    <x v="6"/>
    <x v="17"/>
    <x v="17"/>
    <s v="HK732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17"/>
    <x v="18"/>
    <s v="HK1680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17"/>
    <x v="18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8"/>
    <x v="19"/>
    <x v="20"/>
    <s v="HK1290"/>
    <x v="2"/>
    <x v="0"/>
    <n v="16"/>
    <n v="100"/>
    <n v="400"/>
    <n v="3"/>
    <s v="40"/>
    <s v="0"/>
    <n v="2400"/>
    <n v="40"/>
  </r>
  <r>
    <d v="2024-02-01T00:00:00"/>
    <x v="1"/>
    <s v="0DD"/>
    <x v="10"/>
    <x v="8"/>
    <x v="19"/>
    <x v="21"/>
    <s v="HK1290"/>
    <x v="2"/>
    <x v="0"/>
    <n v="20"/>
    <n v="125"/>
    <n v="500"/>
    <n v="3"/>
    <s v="50"/>
    <s v="0"/>
    <n v="3000"/>
    <n v="50"/>
  </r>
  <r>
    <d v="2024-02-01T00:00:00"/>
    <x v="1"/>
    <s v="0DD"/>
    <x v="10"/>
    <x v="6"/>
    <x v="20"/>
    <x v="22"/>
    <s v="HK1785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0"/>
    <x v="22"/>
    <s v="HK732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0"/>
    <x v="17"/>
    <s v="HK1325"/>
    <x v="2"/>
    <x v="0"/>
    <n v="16"/>
    <n v="100"/>
    <n v="400"/>
    <n v="3"/>
    <s v="40"/>
    <s v="0"/>
    <n v="2400"/>
    <n v="40"/>
  </r>
  <r>
    <d v="2024-02-01T00:00:00"/>
    <x v="1"/>
    <s v="0DD"/>
    <x v="10"/>
    <x v="6"/>
    <x v="20"/>
    <x v="17"/>
    <s v="HK1781"/>
    <x v="2"/>
    <x v="0"/>
    <n v="12"/>
    <n v="75"/>
    <n v="300"/>
    <n v="3"/>
    <s v="30"/>
    <s v="0"/>
    <n v="1800"/>
    <n v="30"/>
  </r>
  <r>
    <d v="2024-02-01T00:00:00"/>
    <x v="1"/>
    <s v="0DD"/>
    <x v="10"/>
    <x v="6"/>
    <x v="20"/>
    <x v="17"/>
    <s v="HK419"/>
    <x v="2"/>
    <x v="0"/>
    <n v="32"/>
    <n v="200"/>
    <n v="800"/>
    <n v="3"/>
    <s v="80"/>
    <s v="0"/>
    <n v="4800"/>
    <n v="80"/>
  </r>
  <r>
    <d v="2024-02-01T00:00:00"/>
    <x v="1"/>
    <s v="0DD"/>
    <x v="10"/>
    <x v="6"/>
    <x v="20"/>
    <x v="23"/>
    <s v="HK1325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1"/>
    <x v="25"/>
    <s v="HK1325"/>
    <x v="2"/>
    <x v="0"/>
    <n v="16"/>
    <n v="100"/>
    <n v="400"/>
    <n v="3"/>
    <s v="40"/>
    <s v="0"/>
    <n v="2400"/>
    <n v="40"/>
  </r>
  <r>
    <d v="2024-02-01T00:00:00"/>
    <x v="1"/>
    <s v="0DD"/>
    <x v="10"/>
    <x v="6"/>
    <x v="21"/>
    <x v="25"/>
    <s v="HK1781"/>
    <x v="2"/>
    <x v="0"/>
    <n v="18"/>
    <n v="112.5"/>
    <n v="430"/>
    <n v="3"/>
    <s v="43"/>
    <s v="0"/>
    <n v="2580"/>
    <n v="43"/>
  </r>
  <r>
    <d v="2024-02-01T00:00:00"/>
    <x v="1"/>
    <s v="0DD"/>
    <x v="10"/>
    <x v="6"/>
    <x v="21"/>
    <x v="25"/>
    <s v="HK419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2"/>
    <x v="26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22"/>
    <x v="27"/>
    <s v="HK1680"/>
    <x v="2"/>
    <x v="0"/>
    <n v="8"/>
    <n v="50"/>
    <n v="200"/>
    <n v="3"/>
    <s v="20"/>
    <s v="0"/>
    <n v="1200"/>
    <n v="20"/>
  </r>
  <r>
    <d v="2024-02-01T00:00:00"/>
    <x v="1"/>
    <s v="0DD"/>
    <x v="10"/>
    <x v="6"/>
    <x v="22"/>
    <x v="27"/>
    <s v="HK1785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2"/>
    <x v="27"/>
    <s v="HK732"/>
    <x v="2"/>
    <x v="0"/>
    <n v="20"/>
    <n v="125"/>
    <n v="500"/>
    <n v="3"/>
    <s v="50"/>
    <s v="0"/>
    <n v="3000"/>
    <n v="50"/>
  </r>
  <r>
    <d v="2024-02-01T00:00:00"/>
    <x v="1"/>
    <s v="0DD"/>
    <x v="10"/>
    <x v="6"/>
    <x v="22"/>
    <x v="28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22"/>
    <x v="29"/>
    <s v="HK1785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22"/>
    <x v="29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22"/>
    <x v="30"/>
    <s v="HK1680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2"/>
    <x v="30"/>
    <s v="HK1785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2"/>
    <x v="30"/>
    <s v="HK732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2"/>
    <x v="31"/>
    <s v="HK1680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22"/>
    <x v="31"/>
    <s v="HK1785"/>
    <x v="2"/>
    <x v="0"/>
    <n v="24"/>
    <n v="150"/>
    <n v="600"/>
    <n v="3"/>
    <s v="60"/>
    <s v="0"/>
    <n v="3600"/>
    <n v="60"/>
  </r>
  <r>
    <d v="2024-02-01T00:00:00"/>
    <x v="1"/>
    <s v="0DD"/>
    <x v="10"/>
    <x v="6"/>
    <x v="22"/>
    <x v="31"/>
    <s v="HK732"/>
    <x v="2"/>
    <x v="0"/>
    <n v="6"/>
    <n v="37.5"/>
    <n v="130"/>
    <n v="3"/>
    <s v="13"/>
    <s v="0"/>
    <n v="780"/>
    <n v="13"/>
  </r>
  <r>
    <d v="2024-02-01T00:00:00"/>
    <x v="1"/>
    <s v="0DD"/>
    <x v="10"/>
    <x v="8"/>
    <x v="23"/>
    <x v="32"/>
    <s v="HK1290"/>
    <x v="2"/>
    <x v="0"/>
    <n v="12"/>
    <n v="75"/>
    <n v="300"/>
    <n v="3"/>
    <s v="30"/>
    <s v="0"/>
    <n v="1800"/>
    <n v="30"/>
  </r>
  <r>
    <d v="2024-02-01T00:00:00"/>
    <x v="1"/>
    <s v="0DD"/>
    <x v="10"/>
    <x v="8"/>
    <x v="23"/>
    <x v="33"/>
    <s v="HK1290"/>
    <x v="2"/>
    <x v="0"/>
    <n v="24"/>
    <n v="150"/>
    <n v="600"/>
    <n v="3"/>
    <s v="60"/>
    <s v="0"/>
    <n v="3600"/>
    <n v="60"/>
  </r>
  <r>
    <d v="2024-02-01T00:00:00"/>
    <x v="1"/>
    <s v="0DD"/>
    <x v="10"/>
    <x v="6"/>
    <x v="24"/>
    <x v="34"/>
    <s v="HK1785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24"/>
    <x v="35"/>
    <s v="HK1680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4"/>
    <x v="35"/>
    <s v="HK1785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4"/>
    <x v="36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8"/>
    <x v="25"/>
    <x v="37"/>
    <s v="HK1290"/>
    <x v="2"/>
    <x v="0"/>
    <n v="16"/>
    <n v="100"/>
    <n v="400"/>
    <n v="3"/>
    <s v="40"/>
    <s v="0"/>
    <n v="2400"/>
    <n v="40"/>
  </r>
  <r>
    <d v="2024-02-01T00:00:00"/>
    <x v="1"/>
    <s v="0DD"/>
    <x v="10"/>
    <x v="8"/>
    <x v="26"/>
    <x v="38"/>
    <s v="HK1290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27"/>
    <x v="39"/>
    <s v="HK1680"/>
    <x v="2"/>
    <x v="0"/>
    <n v="38"/>
    <n v="237.5"/>
    <n v="930"/>
    <n v="3"/>
    <s v="93"/>
    <s v="0"/>
    <n v="5580"/>
    <n v="93"/>
  </r>
  <r>
    <d v="2024-02-01T00:00:00"/>
    <x v="1"/>
    <s v="0DD"/>
    <x v="10"/>
    <x v="6"/>
    <x v="27"/>
    <x v="39"/>
    <s v="HK732"/>
    <x v="2"/>
    <x v="0"/>
    <n v="2"/>
    <n v="12.5"/>
    <n v="30"/>
    <n v="2"/>
    <s v="30"/>
    <n v="0"/>
    <n v="1800"/>
    <n v="30"/>
  </r>
  <r>
    <d v="2024-02-01T00:00:00"/>
    <x v="1"/>
    <s v="0DH"/>
    <x v="27"/>
    <x v="0"/>
    <x v="34"/>
    <x v="65"/>
    <s v="HK2014"/>
    <x v="0"/>
    <x v="0"/>
    <n v="0"/>
    <n v="0"/>
    <n v="0"/>
    <n v="1"/>
    <s v="0"/>
    <n v="0"/>
    <n v="0"/>
    <n v="0"/>
  </r>
  <r>
    <d v="2024-02-01T00:00:00"/>
    <x v="1"/>
    <s v="0DH"/>
    <x v="27"/>
    <x v="0"/>
    <x v="34"/>
    <x v="65"/>
    <s v="HK2096"/>
    <x v="0"/>
    <x v="0"/>
    <n v="0"/>
    <n v="0"/>
    <n v="0"/>
    <n v="1"/>
    <s v="0"/>
    <n v="0"/>
    <n v="0"/>
    <n v="0"/>
  </r>
  <r>
    <d v="2024-02-01T00:00:00"/>
    <x v="1"/>
    <s v="0DH"/>
    <x v="27"/>
    <x v="0"/>
    <x v="34"/>
    <x v="65"/>
    <s v="HK1266"/>
    <x v="2"/>
    <x v="0"/>
    <n v="0"/>
    <n v="0"/>
    <n v="0"/>
    <n v="1"/>
    <s v="0"/>
    <n v="0"/>
    <n v="0"/>
    <n v="0"/>
  </r>
  <r>
    <d v="2024-02-01T00:00:00"/>
    <x v="1"/>
    <s v="0DL"/>
    <x v="11"/>
    <x v="0"/>
    <x v="28"/>
    <x v="40"/>
    <s v="HK1970"/>
    <x v="0"/>
    <x v="0"/>
    <n v="13"/>
    <n v="1440"/>
    <n v="24"/>
    <n v="2"/>
    <s v="24"/>
    <n v="0"/>
    <n v="1440"/>
    <n v="24"/>
  </r>
  <r>
    <d v="2024-02-01T00:00:00"/>
    <x v="1"/>
    <s v="0DL"/>
    <x v="11"/>
    <x v="0"/>
    <x v="28"/>
    <x v="40"/>
    <s v="HK5403"/>
    <x v="3"/>
    <x v="0"/>
    <n v="2"/>
    <n v="350"/>
    <n v="550"/>
    <n v="3"/>
    <s v="55"/>
    <s v="0"/>
    <n v="3300"/>
    <n v="55"/>
  </r>
  <r>
    <d v="2024-02-01T00:00:00"/>
    <x v="1"/>
    <s v="0DL"/>
    <x v="11"/>
    <x v="5"/>
    <x v="13"/>
    <x v="41"/>
    <s v="HK1535"/>
    <x v="0"/>
    <x v="0"/>
    <n v="9"/>
    <n v="750"/>
    <n v="2230"/>
    <n v="4"/>
    <s v="22"/>
    <s v="30"/>
    <n v="1350"/>
    <n v="22.5"/>
  </r>
  <r>
    <d v="2024-02-01T00:00:00"/>
    <x v="1"/>
    <s v="0DL"/>
    <x v="11"/>
    <x v="5"/>
    <x v="13"/>
    <x v="41"/>
    <s v="HK1639"/>
    <x v="0"/>
    <x v="0"/>
    <n v="4"/>
    <n v="450"/>
    <n v="730"/>
    <n v="3"/>
    <s v="73"/>
    <s v="0"/>
    <n v="4380"/>
    <n v="73"/>
  </r>
  <r>
    <d v="2024-02-01T00:00:00"/>
    <x v="1"/>
    <s v="0DP"/>
    <x v="12"/>
    <x v="9"/>
    <x v="29"/>
    <x v="42"/>
    <s v="HK2466"/>
    <x v="0"/>
    <x v="0"/>
    <n v="0"/>
    <n v="0"/>
    <n v="0"/>
    <n v="1"/>
    <s v="0"/>
    <n v="0"/>
    <n v="0"/>
    <n v="0"/>
  </r>
  <r>
    <d v="2024-02-01T00:00:00"/>
    <x v="1"/>
    <s v="0DR"/>
    <x v="13"/>
    <x v="5"/>
    <x v="30"/>
    <x v="43"/>
    <s v="HK1684"/>
    <x v="2"/>
    <x v="0"/>
    <n v="131"/>
    <n v="1833"/>
    <n v="33"/>
    <n v="2"/>
    <s v="33"/>
    <n v="0"/>
    <n v="1980"/>
    <n v="33"/>
  </r>
  <r>
    <d v="2024-02-01T00:00:00"/>
    <x v="1"/>
    <s v="0DT"/>
    <x v="28"/>
    <x v="5"/>
    <x v="13"/>
    <x v="66"/>
    <s v="HK1652"/>
    <x v="0"/>
    <x v="0"/>
    <n v="11"/>
    <n v="320"/>
    <n v="8"/>
    <n v="1"/>
    <s v="8"/>
    <n v="0"/>
    <n v="480"/>
    <n v="8"/>
  </r>
  <r>
    <d v="2024-02-01T00:00:00"/>
    <x v="1"/>
    <s v="0DU"/>
    <x v="14"/>
    <x v="5"/>
    <x v="30"/>
    <x v="44"/>
    <s v="HK1739"/>
    <x v="0"/>
    <x v="0"/>
    <n v="34"/>
    <n v="454"/>
    <n v="13.5"/>
    <n v="4"/>
    <s v="13"/>
    <s v=",5"/>
    <n v="780.5"/>
    <n v="13.008333333333333"/>
  </r>
  <r>
    <d v="2024-02-01T00:00:00"/>
    <x v="1"/>
    <s v="0DU"/>
    <x v="14"/>
    <x v="5"/>
    <x v="30"/>
    <x v="44"/>
    <s v="HK2319"/>
    <x v="0"/>
    <x v="0"/>
    <n v="27"/>
    <n v="355"/>
    <n v="11"/>
    <n v="2"/>
    <s v="11"/>
    <n v="0"/>
    <n v="660"/>
    <n v="11"/>
  </r>
  <r>
    <d v="2024-02-01T00:00:00"/>
    <x v="1"/>
    <s v="0DX"/>
    <x v="15"/>
    <x v="0"/>
    <x v="2"/>
    <x v="46"/>
    <s v="HK1784"/>
    <x v="2"/>
    <x v="0"/>
    <n v="160"/>
    <n v="2400"/>
    <n v="60"/>
    <n v="2"/>
    <s v="60"/>
    <n v="0"/>
    <n v="3600"/>
    <n v="60"/>
  </r>
  <r>
    <d v="2024-02-01T00:00:00"/>
    <x v="1"/>
    <s v="0DX"/>
    <x v="15"/>
    <x v="0"/>
    <x v="31"/>
    <x v="47"/>
    <s v="HK1136"/>
    <x v="2"/>
    <x v="0"/>
    <n v="12"/>
    <n v="172"/>
    <n v="4.3"/>
    <n v="3"/>
    <s v="4,"/>
    <s v="3"/>
    <n v="243"/>
    <n v="4.05"/>
  </r>
  <r>
    <d v="2024-02-01T00:00:00"/>
    <x v="1"/>
    <s v="0DX"/>
    <x v="15"/>
    <x v="0"/>
    <x v="31"/>
    <x v="47"/>
    <s v="HK673"/>
    <x v="2"/>
    <x v="0"/>
    <n v="24"/>
    <n v="360"/>
    <n v="9"/>
    <n v="1"/>
    <s v="9"/>
    <n v="0"/>
    <n v="540"/>
    <n v="9"/>
  </r>
  <r>
    <d v="2024-02-01T00:00:00"/>
    <x v="1"/>
    <s v="0DX"/>
    <x v="15"/>
    <x v="0"/>
    <x v="31"/>
    <x v="47"/>
    <s v="HK946"/>
    <x v="2"/>
    <x v="0"/>
    <n v="53"/>
    <n v="800"/>
    <n v="20"/>
    <n v="2"/>
    <s v="20"/>
    <n v="0"/>
    <n v="1200"/>
    <n v="20"/>
  </r>
  <r>
    <d v="2024-02-01T00:00:00"/>
    <x v="1"/>
    <s v="0DX"/>
    <x v="15"/>
    <x v="0"/>
    <x v="34"/>
    <x v="67"/>
    <s v="HK616"/>
    <x v="2"/>
    <x v="0"/>
    <n v="18"/>
    <n v="280"/>
    <n v="7"/>
    <n v="1"/>
    <s v="7"/>
    <n v="0"/>
    <n v="420"/>
    <n v="7"/>
  </r>
  <r>
    <d v="2024-02-01T00:00:00"/>
    <x v="1"/>
    <s v="0DY"/>
    <x v="16"/>
    <x v="6"/>
    <x v="32"/>
    <x v="48"/>
    <s v="HK1674"/>
    <x v="2"/>
    <x v="0"/>
    <n v="38"/>
    <n v="380"/>
    <n v="1520"/>
    <n v="4"/>
    <s v="15"/>
    <s v="20"/>
    <n v="920"/>
    <n v="15.333333333333334"/>
  </r>
  <r>
    <d v="2024-02-01T00:00:00"/>
    <x v="1"/>
    <s v="0EN"/>
    <x v="17"/>
    <x v="0"/>
    <x v="33"/>
    <x v="49"/>
    <s v="HK1837"/>
    <x v="0"/>
    <x v="0"/>
    <n v="1"/>
    <n v="40"/>
    <n v="210"/>
    <n v="3"/>
    <s v="21"/>
    <s v="0"/>
    <n v="1260"/>
    <n v="21"/>
  </r>
  <r>
    <d v="2024-02-01T00:00:00"/>
    <x v="1"/>
    <s v="0ET"/>
    <x v="19"/>
    <x v="10"/>
    <x v="35"/>
    <x v="51"/>
    <s v="HK5218"/>
    <x v="4"/>
    <x v="5"/>
    <n v="32"/>
    <n v="764"/>
    <n v="2536"/>
    <n v="4"/>
    <s v="25"/>
    <s v="36"/>
    <n v="1536"/>
    <n v="25.6"/>
  </r>
  <r>
    <d v="2024-02-01T00:00:00"/>
    <x v="1"/>
    <s v="0ET"/>
    <x v="19"/>
    <x v="10"/>
    <x v="35"/>
    <x v="51"/>
    <s v="HK5336"/>
    <x v="4"/>
    <x v="5"/>
    <n v="71"/>
    <n v="1351"/>
    <n v="4518"/>
    <n v="4"/>
    <s v="45"/>
    <s v="18"/>
    <n v="2718"/>
    <n v="45.3"/>
  </r>
  <r>
    <d v="2024-02-01T00:00:00"/>
    <x v="1"/>
    <s v="0EV"/>
    <x v="20"/>
    <x v="4"/>
    <x v="7"/>
    <x v="52"/>
    <s v="HK5380"/>
    <x v="5"/>
    <x v="1"/>
    <n v="3"/>
    <n v="208"/>
    <n v="2"/>
    <n v="1"/>
    <s v="2"/>
    <n v="0"/>
    <n v="120"/>
    <n v="2"/>
  </r>
  <r>
    <d v="2024-02-01T00:00:00"/>
    <x v="1"/>
    <s v="0EV"/>
    <x v="20"/>
    <x v="4"/>
    <x v="7"/>
    <x v="52"/>
    <s v="HK5381"/>
    <x v="5"/>
    <x v="1"/>
    <n v="97"/>
    <n v="6265"/>
    <n v="47.8"/>
    <n v="4"/>
    <s v="47"/>
    <s v=",8"/>
    <n v="2820.8"/>
    <n v="47.013333333333335"/>
  </r>
  <r>
    <d v="2024-02-01T00:00:00"/>
    <x v="1"/>
    <s v="0EV"/>
    <x v="20"/>
    <x v="4"/>
    <x v="7"/>
    <x v="52"/>
    <s v="HK5384"/>
    <x v="5"/>
    <x v="1"/>
    <n v="109"/>
    <n v="7535"/>
    <n v="55.6"/>
    <n v="4"/>
    <s v="55"/>
    <s v=",6"/>
    <n v="3300.6"/>
    <n v="55.01"/>
  </r>
  <r>
    <d v="2024-02-01T00:00:00"/>
    <x v="1"/>
    <s v="0EV"/>
    <x v="20"/>
    <x v="4"/>
    <x v="7"/>
    <x v="52"/>
    <s v="HK5385"/>
    <x v="5"/>
    <x v="1"/>
    <n v="388"/>
    <n v="27568"/>
    <n v="197"/>
    <n v="3"/>
    <s v="19"/>
    <s v="7"/>
    <n v="1147"/>
    <n v="19.116666666666667"/>
  </r>
  <r>
    <d v="2024-02-01T00:00:00"/>
    <x v="1"/>
    <s v="0EV"/>
    <x v="20"/>
    <x v="4"/>
    <x v="7"/>
    <x v="52"/>
    <s v="HK5386"/>
    <x v="5"/>
    <x v="1"/>
    <n v="97"/>
    <n v="7023"/>
    <n v="50.5"/>
    <n v="4"/>
    <s v="50"/>
    <s v=",5"/>
    <n v="3000.5"/>
    <n v="50.008333333333333"/>
  </r>
  <r>
    <d v="2024-02-01T00:00:00"/>
    <x v="1"/>
    <s v="0EV"/>
    <x v="20"/>
    <x v="4"/>
    <x v="7"/>
    <x v="52"/>
    <s v="HK5387"/>
    <x v="5"/>
    <x v="1"/>
    <n v="82"/>
    <n v="6537"/>
    <n v="41.1"/>
    <n v="4"/>
    <s v="41"/>
    <s v=",1"/>
    <n v="2460.1"/>
    <n v="41.001666666666665"/>
  </r>
  <r>
    <d v="2024-02-01T00:00:00"/>
    <x v="1"/>
    <s v="0EW"/>
    <x v="29"/>
    <x v="7"/>
    <x v="41"/>
    <x v="68"/>
    <s v="HK5356"/>
    <x v="8"/>
    <x v="5"/>
    <n v="2"/>
    <n v="57"/>
    <n v="1.17"/>
    <n v="4"/>
    <s v="1,"/>
    <s v="17"/>
    <n v="77"/>
    <n v="1.2833333333333334"/>
  </r>
  <r>
    <d v="2024-02-01T00:00:00"/>
    <x v="1"/>
    <s v="0EW"/>
    <x v="29"/>
    <x v="7"/>
    <x v="41"/>
    <x v="68"/>
    <s v="HK5359"/>
    <x v="8"/>
    <x v="5"/>
    <n v="1"/>
    <n v="45"/>
    <n v="1.01"/>
    <n v="4"/>
    <s v="1,"/>
    <s v="01"/>
    <n v="61"/>
    <n v="1.0166666666666666"/>
  </r>
  <r>
    <d v="2024-02-01T00:00:00"/>
    <x v="1"/>
    <s v="0EW"/>
    <x v="29"/>
    <x v="7"/>
    <x v="41"/>
    <x v="69"/>
    <s v="HK5356"/>
    <x v="8"/>
    <x v="5"/>
    <n v="1"/>
    <n v="22"/>
    <n v="1.1000000000000001"/>
    <n v="3"/>
    <s v="1,"/>
    <s v="1"/>
    <n v="61"/>
    <n v="1.0166666666666666"/>
  </r>
  <r>
    <d v="2024-02-01T00:00:00"/>
    <x v="1"/>
    <s v="0EW"/>
    <x v="29"/>
    <x v="11"/>
    <x v="42"/>
    <x v="68"/>
    <s v="HK5356"/>
    <x v="8"/>
    <x v="5"/>
    <n v="7"/>
    <n v="129"/>
    <n v="2.5099999999999998"/>
    <n v="4"/>
    <s v="2,"/>
    <s v="51"/>
    <n v="171"/>
    <n v="2.85"/>
  </r>
  <r>
    <d v="2024-02-01T00:00:00"/>
    <x v="1"/>
    <s v="0EW"/>
    <x v="29"/>
    <x v="11"/>
    <x v="42"/>
    <x v="68"/>
    <s v="HK5359"/>
    <x v="8"/>
    <x v="5"/>
    <n v="3"/>
    <n v="54"/>
    <n v="1.66"/>
    <n v="4"/>
    <s v="1,"/>
    <s v="66"/>
    <n v="126"/>
    <n v="2.1"/>
  </r>
  <r>
    <d v="2024-02-01T00:00:00"/>
    <x v="1"/>
    <s v="0EW"/>
    <x v="29"/>
    <x v="11"/>
    <x v="42"/>
    <x v="69"/>
    <s v="HK5207"/>
    <x v="8"/>
    <x v="5"/>
    <n v="1"/>
    <n v="29"/>
    <n v="1.3"/>
    <n v="3"/>
    <s v="1,"/>
    <s v="3"/>
    <n v="63"/>
    <n v="1.05"/>
  </r>
  <r>
    <d v="2024-02-01T00:00:00"/>
    <x v="1"/>
    <s v="0EW"/>
    <x v="29"/>
    <x v="7"/>
    <x v="43"/>
    <x v="69"/>
    <s v="HK5359"/>
    <x v="8"/>
    <x v="5"/>
    <n v="4"/>
    <n v="72"/>
    <n v="5"/>
    <n v="1"/>
    <s v="5"/>
    <n v="0"/>
    <n v="300"/>
    <n v="5"/>
  </r>
  <r>
    <d v="2024-02-01T00:00:00"/>
    <x v="1"/>
    <s v="0EW"/>
    <x v="29"/>
    <x v="7"/>
    <x v="15"/>
    <x v="68"/>
    <s v="HK5359"/>
    <x v="8"/>
    <x v="5"/>
    <n v="1"/>
    <n v="32"/>
    <n v="0.59"/>
    <n v="4"/>
    <s v="0,"/>
    <s v="59"/>
    <n v="59"/>
    <n v="0.98333333333333328"/>
  </r>
  <r>
    <d v="2024-02-01T00:00:00"/>
    <x v="1"/>
    <s v="0EW"/>
    <x v="29"/>
    <x v="7"/>
    <x v="15"/>
    <x v="69"/>
    <s v="HK5356"/>
    <x v="8"/>
    <x v="5"/>
    <n v="7"/>
    <n v="282"/>
    <n v="5.32"/>
    <n v="4"/>
    <s v="5,"/>
    <s v="32"/>
    <n v="332"/>
    <n v="5.5333333333333332"/>
  </r>
  <r>
    <d v="2024-02-01T00:00:00"/>
    <x v="1"/>
    <s v="0EW"/>
    <x v="29"/>
    <x v="7"/>
    <x v="15"/>
    <x v="69"/>
    <s v="HK5359"/>
    <x v="8"/>
    <x v="5"/>
    <n v="13"/>
    <n v="338"/>
    <n v="6.35"/>
    <n v="4"/>
    <s v="6,"/>
    <s v="35"/>
    <n v="395"/>
    <n v="6.583333333333333"/>
  </r>
  <r>
    <d v="2024-02-01T00:00:00"/>
    <x v="1"/>
    <s v="0EW"/>
    <x v="29"/>
    <x v="12"/>
    <x v="44"/>
    <x v="68"/>
    <s v="HK5359"/>
    <x v="8"/>
    <x v="5"/>
    <n v="2"/>
    <n v="36"/>
    <n v="0.53"/>
    <n v="4"/>
    <s v="0,"/>
    <s v="53"/>
    <n v="53"/>
    <n v="0.8833333333333333"/>
  </r>
  <r>
    <d v="2024-02-01T00:00:00"/>
    <x v="1"/>
    <s v="0EW"/>
    <x v="29"/>
    <x v="7"/>
    <x v="45"/>
    <x v="69"/>
    <s v="HK5207"/>
    <x v="8"/>
    <x v="5"/>
    <n v="3"/>
    <n v="130"/>
    <n v="2.19"/>
    <n v="4"/>
    <s v="2,"/>
    <s v="19"/>
    <n v="139"/>
    <n v="2.3166666666666669"/>
  </r>
  <r>
    <d v="2024-02-01T00:00:00"/>
    <x v="1"/>
    <s v="0EW"/>
    <x v="29"/>
    <x v="7"/>
    <x v="45"/>
    <x v="69"/>
    <s v="HK5359"/>
    <x v="8"/>
    <x v="5"/>
    <n v="9"/>
    <n v="154"/>
    <n v="3.35"/>
    <n v="4"/>
    <s v="3,"/>
    <s v="35"/>
    <n v="215"/>
    <n v="3.5833333333333335"/>
  </r>
  <r>
    <d v="2024-02-01T00:00:00"/>
    <x v="1"/>
    <s v="0EW"/>
    <x v="29"/>
    <x v="12"/>
    <x v="46"/>
    <x v="69"/>
    <s v="HK5359"/>
    <x v="8"/>
    <x v="7"/>
    <n v="3"/>
    <n v="37"/>
    <n v="2.02"/>
    <n v="4"/>
    <s v="2,"/>
    <s v="02"/>
    <n v="122"/>
    <n v="2.0333333333333332"/>
  </r>
  <r>
    <d v="2024-02-01T00:00:00"/>
    <x v="1"/>
    <s v="0EW"/>
    <x v="29"/>
    <x v="7"/>
    <x v="47"/>
    <x v="69"/>
    <s v="HK5359"/>
    <x v="8"/>
    <x v="5"/>
    <n v="3"/>
    <n v="47"/>
    <n v="2.2799999999999998"/>
    <n v="4"/>
    <s v="2,"/>
    <s v="28"/>
    <n v="148"/>
    <n v="2.4666666666666668"/>
  </r>
  <r>
    <d v="2024-02-01T00:00:00"/>
    <x v="1"/>
    <s v="0EW"/>
    <x v="29"/>
    <x v="12"/>
    <x v="48"/>
    <x v="68"/>
    <s v="HK5356"/>
    <x v="8"/>
    <x v="5"/>
    <n v="1"/>
    <n v="18"/>
    <n v="0.3"/>
    <n v="3"/>
    <s v="0,"/>
    <s v="3"/>
    <n v="3"/>
    <n v="0.05"/>
  </r>
  <r>
    <d v="2024-02-01T00:00:00"/>
    <x v="1"/>
    <s v="0EW"/>
    <x v="29"/>
    <x v="12"/>
    <x v="48"/>
    <x v="68"/>
    <s v="HK5359"/>
    <x v="8"/>
    <x v="5"/>
    <n v="2"/>
    <n v="77"/>
    <n v="1.55"/>
    <n v="4"/>
    <s v="1,"/>
    <s v="55"/>
    <n v="115"/>
    <n v="1.9166666666666667"/>
  </r>
  <r>
    <d v="2024-02-01T00:00:00"/>
    <x v="1"/>
    <s v="0EW"/>
    <x v="29"/>
    <x v="7"/>
    <x v="49"/>
    <x v="68"/>
    <s v="HK5359"/>
    <x v="8"/>
    <x v="5"/>
    <n v="1"/>
    <n v="34"/>
    <n v="0.45"/>
    <n v="4"/>
    <s v="0,"/>
    <s v="45"/>
    <n v="45"/>
    <n v="0.75"/>
  </r>
  <r>
    <d v="2024-02-01T00:00:00"/>
    <x v="1"/>
    <s v="0EW"/>
    <x v="29"/>
    <x v="13"/>
    <x v="50"/>
    <x v="68"/>
    <s v="HK5356"/>
    <x v="8"/>
    <x v="5"/>
    <n v="5"/>
    <n v="93"/>
    <n v="2.82"/>
    <n v="4"/>
    <s v="2,"/>
    <s v="82"/>
    <n v="202"/>
    <n v="3.3666666666666667"/>
  </r>
  <r>
    <d v="2024-02-01T00:00:00"/>
    <x v="1"/>
    <s v="0EW"/>
    <x v="29"/>
    <x v="13"/>
    <x v="50"/>
    <x v="68"/>
    <s v="HK5359"/>
    <x v="8"/>
    <x v="5"/>
    <n v="5"/>
    <n v="156"/>
    <n v="4.04"/>
    <n v="4"/>
    <s v="4,"/>
    <s v="04"/>
    <n v="244"/>
    <n v="4.0666666666666664"/>
  </r>
  <r>
    <d v="2024-02-01T00:00:00"/>
    <x v="1"/>
    <s v="0EW"/>
    <x v="29"/>
    <x v="7"/>
    <x v="37"/>
    <x v="69"/>
    <s v="HK5359"/>
    <x v="8"/>
    <x v="5"/>
    <n v="8"/>
    <n v="146"/>
    <n v="6.49"/>
    <n v="4"/>
    <s v="6,"/>
    <s v="49"/>
    <n v="409"/>
    <n v="6.8166666666666664"/>
  </r>
  <r>
    <d v="2024-02-01T00:00:00"/>
    <x v="1"/>
    <s v="0EX"/>
    <x v="21"/>
    <x v="7"/>
    <x v="37"/>
    <x v="70"/>
    <s v="HK5251"/>
    <x v="6"/>
    <x v="5"/>
    <n v="40"/>
    <n v="756"/>
    <n v="2406"/>
    <n v="4"/>
    <s v="24"/>
    <s v="06"/>
    <n v="1446"/>
    <n v="24.1"/>
  </r>
  <r>
    <d v="2024-02-01T00:00:00"/>
    <x v="1"/>
    <s v="0EX"/>
    <x v="21"/>
    <x v="7"/>
    <x v="37"/>
    <x v="70"/>
    <s v="HK5416"/>
    <x v="6"/>
    <x v="5"/>
    <n v="79"/>
    <n v="1397"/>
    <n v="4436"/>
    <n v="4"/>
    <s v="44"/>
    <s v="36"/>
    <n v="2676"/>
    <n v="44.6"/>
  </r>
  <r>
    <d v="2024-02-01T00:00:00"/>
    <x v="1"/>
    <s v="ODV"/>
    <x v="22"/>
    <x v="5"/>
    <x v="12"/>
    <x v="55"/>
    <s v="HK1738"/>
    <x v="0"/>
    <x v="0"/>
    <n v="7"/>
    <n v="97"/>
    <n v="218"/>
    <n v="3"/>
    <s v="21"/>
    <s v="8"/>
    <n v="1268"/>
    <n v="21.133333333333333"/>
  </r>
  <r>
    <d v="2024-02-01T00:00:00"/>
    <x v="1"/>
    <s v="ODV"/>
    <x v="22"/>
    <x v="5"/>
    <x v="12"/>
    <x v="55"/>
    <s v="HK1738"/>
    <x v="0"/>
    <x v="10"/>
    <n v="2"/>
    <n v="25"/>
    <n v="0.4"/>
    <n v="3"/>
    <s v="0,"/>
    <s v="4"/>
    <n v="4"/>
    <n v="6.6666666666666666E-2"/>
  </r>
  <r>
    <d v="2024-02-01T00:00:00"/>
    <x v="1"/>
    <s v="ODV"/>
    <x v="22"/>
    <x v="5"/>
    <x v="12"/>
    <x v="55"/>
    <s v="HK1738"/>
    <x v="0"/>
    <x v="2"/>
    <n v="32"/>
    <n v="386"/>
    <n v="1330"/>
    <n v="4"/>
    <s v="13"/>
    <s v="30"/>
    <n v="810"/>
    <n v="13.5"/>
  </r>
  <r>
    <d v="2024-02-01T00:00:00"/>
    <x v="1"/>
    <s v="ODV"/>
    <x v="22"/>
    <x v="5"/>
    <x v="12"/>
    <x v="55"/>
    <s v="HK1738"/>
    <x v="0"/>
    <x v="4"/>
    <n v="13"/>
    <n v="187"/>
    <n v="430"/>
    <n v="3"/>
    <s v="43"/>
    <s v="0"/>
    <n v="2580"/>
    <n v="43"/>
  </r>
  <r>
    <d v="2024-02-01T00:00:00"/>
    <x v="1"/>
    <s v="OEY"/>
    <x v="23"/>
    <x v="7"/>
    <x v="38"/>
    <x v="56"/>
    <s v="HK5371"/>
    <x v="4"/>
    <x v="5"/>
    <n v="67"/>
    <n v="844"/>
    <n v="41"/>
    <n v="2"/>
    <s v="41"/>
    <n v="0"/>
    <n v="2460"/>
    <n v="41"/>
  </r>
  <r>
    <d v="2024-02-01T00:00:00"/>
    <x v="1"/>
    <s v="OEY"/>
    <x v="23"/>
    <x v="7"/>
    <x v="39"/>
    <x v="57"/>
    <s v="HK5371"/>
    <x v="4"/>
    <x v="5"/>
    <n v="30"/>
    <n v="756"/>
    <n v="24"/>
    <n v="2"/>
    <s v="24"/>
    <n v="0"/>
    <n v="1440"/>
    <n v="24"/>
  </r>
  <r>
    <d v="2024-02-01T00:00:00"/>
    <x v="1"/>
    <s v="OEY"/>
    <x v="23"/>
    <x v="7"/>
    <x v="40"/>
    <x v="58"/>
    <s v="HK5372"/>
    <x v="6"/>
    <x v="5"/>
    <n v="100"/>
    <n v="1313"/>
    <n v="62"/>
    <n v="2"/>
    <s v="62"/>
    <n v="0"/>
    <n v="3720"/>
    <n v="62"/>
  </r>
  <r>
    <d v="2024-03-01T00:00:00"/>
    <x v="2"/>
    <s v="0BE"/>
    <x v="30"/>
    <x v="3"/>
    <x v="6"/>
    <x v="71"/>
    <s v="HK4457"/>
    <x v="9"/>
    <x v="1"/>
    <n v="29"/>
    <n v="4472.9399999999996"/>
    <n v="72.099999999999994"/>
    <n v="4"/>
    <s v="72"/>
    <s v=",1"/>
    <n v="4320.1000000000004"/>
    <n v="72.001666666666679"/>
  </r>
  <r>
    <d v="2024-03-01T00:00:00"/>
    <x v="2"/>
    <s v="0BE"/>
    <x v="30"/>
    <x v="3"/>
    <x v="6"/>
    <x v="71"/>
    <s v="HK5172"/>
    <x v="9"/>
    <x v="1"/>
    <n v="28"/>
    <n v="6087.45"/>
    <n v="87.3"/>
    <n v="4"/>
    <s v="87"/>
    <s v=",3"/>
    <n v="5220.3"/>
    <n v="87.00500000000001"/>
  </r>
  <r>
    <d v="2024-03-01T00:00:00"/>
    <x v="2"/>
    <s v="0BE"/>
    <x v="30"/>
    <x v="3"/>
    <x v="6"/>
    <x v="71"/>
    <s v="HK5253"/>
    <x v="9"/>
    <x v="1"/>
    <n v="9"/>
    <n v="1478.96"/>
    <n v="18.5"/>
    <n v="4"/>
    <s v="18"/>
    <s v=",5"/>
    <n v="1080.5"/>
    <n v="18.008333333333333"/>
  </r>
  <r>
    <d v="2024-03-01T00:00:00"/>
    <x v="2"/>
    <s v="0BH"/>
    <x v="0"/>
    <x v="0"/>
    <x v="0"/>
    <x v="0"/>
    <s v="HK2108"/>
    <x v="0"/>
    <x v="0"/>
    <n v="1"/>
    <n v="120"/>
    <n v="2"/>
    <n v="1"/>
    <s v="2"/>
    <n v="0"/>
    <n v="120"/>
    <n v="2"/>
  </r>
  <r>
    <d v="2024-03-01T00:00:00"/>
    <x v="2"/>
    <s v="0BH"/>
    <x v="0"/>
    <x v="0"/>
    <x v="0"/>
    <x v="0"/>
    <s v="HK2171"/>
    <x v="0"/>
    <x v="0"/>
    <n v="7"/>
    <n v="420"/>
    <n v="7"/>
    <n v="1"/>
    <s v="7"/>
    <n v="0"/>
    <n v="420"/>
    <n v="7"/>
  </r>
  <r>
    <d v="2024-03-01T00:00:00"/>
    <x v="2"/>
    <s v="0BH"/>
    <x v="0"/>
    <x v="0"/>
    <x v="28"/>
    <x v="59"/>
    <s v="HK2171"/>
    <x v="0"/>
    <x v="0"/>
    <n v="2"/>
    <n v="240"/>
    <n v="4"/>
    <n v="1"/>
    <s v="4"/>
    <n v="0"/>
    <n v="240"/>
    <n v="4"/>
  </r>
  <r>
    <d v="2024-03-01T00:00:00"/>
    <x v="2"/>
    <s v="0BH"/>
    <x v="0"/>
    <x v="0"/>
    <x v="1"/>
    <x v="1"/>
    <s v="HK2171"/>
    <x v="0"/>
    <x v="0"/>
    <n v="3"/>
    <n v="480"/>
    <n v="8"/>
    <n v="1"/>
    <s v="8"/>
    <n v="0"/>
    <n v="480"/>
    <n v="8"/>
  </r>
  <r>
    <d v="2024-03-01T00:00:00"/>
    <x v="2"/>
    <s v="0BH"/>
    <x v="0"/>
    <x v="0"/>
    <x v="2"/>
    <x v="2"/>
    <s v="HK1731"/>
    <x v="0"/>
    <x v="0"/>
    <n v="2"/>
    <n v="360"/>
    <n v="6"/>
    <n v="1"/>
    <s v="6"/>
    <n v="0"/>
    <n v="360"/>
    <n v="6"/>
  </r>
  <r>
    <d v="2024-03-01T00:00:00"/>
    <x v="2"/>
    <s v="0BH"/>
    <x v="0"/>
    <x v="0"/>
    <x v="2"/>
    <x v="2"/>
    <s v="HK2321"/>
    <x v="0"/>
    <x v="0"/>
    <n v="2"/>
    <n v="300"/>
    <n v="5"/>
    <n v="1"/>
    <s v="5"/>
    <n v="0"/>
    <n v="300"/>
    <n v="5"/>
  </r>
  <r>
    <d v="2024-03-01T00:00:00"/>
    <x v="2"/>
    <s v="0BM"/>
    <x v="1"/>
    <x v="1"/>
    <x v="3"/>
    <x v="3"/>
    <s v="HK2065"/>
    <x v="0"/>
    <x v="1"/>
    <n v="16"/>
    <n v="470"/>
    <n v="448"/>
    <n v="3"/>
    <s v="44"/>
    <s v="8"/>
    <n v="2648"/>
    <n v="44.133333333333333"/>
  </r>
  <r>
    <d v="2024-03-01T00:00:00"/>
    <x v="2"/>
    <s v="0BM"/>
    <x v="1"/>
    <x v="1"/>
    <x v="3"/>
    <x v="3"/>
    <s v="HK2095"/>
    <x v="0"/>
    <x v="1"/>
    <n v="16"/>
    <n v="472"/>
    <n v="542"/>
    <n v="3"/>
    <s v="54"/>
    <s v="2"/>
    <n v="3242"/>
    <n v="54.033333333333331"/>
  </r>
  <r>
    <d v="2024-03-01T00:00:00"/>
    <x v="2"/>
    <s v="0BM"/>
    <x v="1"/>
    <x v="2"/>
    <x v="4"/>
    <x v="4"/>
    <s v="HK1741"/>
    <x v="0"/>
    <x v="1"/>
    <n v="91"/>
    <n v="2097.48"/>
    <n v="3330"/>
    <n v="4"/>
    <s v="33"/>
    <s v="30"/>
    <n v="2010"/>
    <n v="33.5"/>
  </r>
  <r>
    <d v="2024-03-01T00:00:00"/>
    <x v="2"/>
    <s v="0BM"/>
    <x v="1"/>
    <x v="2"/>
    <x v="4"/>
    <x v="4"/>
    <s v="HK2004"/>
    <x v="0"/>
    <x v="1"/>
    <n v="10"/>
    <n v="182.2"/>
    <n v="348"/>
    <n v="3"/>
    <s v="34"/>
    <s v="8"/>
    <n v="2048"/>
    <n v="34.133333333333333"/>
  </r>
  <r>
    <d v="2024-03-01T00:00:00"/>
    <x v="2"/>
    <s v="0BM"/>
    <x v="1"/>
    <x v="3"/>
    <x v="5"/>
    <x v="5"/>
    <s v="HK1741"/>
    <x v="0"/>
    <x v="1"/>
    <n v="2"/>
    <n v="82"/>
    <n v="136"/>
    <n v="3"/>
    <s v="13"/>
    <s v="6"/>
    <n v="786"/>
    <n v="13.1"/>
  </r>
  <r>
    <d v="2024-03-01T00:00:00"/>
    <x v="2"/>
    <s v="0BM"/>
    <x v="1"/>
    <x v="3"/>
    <x v="5"/>
    <x v="5"/>
    <s v="HK2004"/>
    <x v="0"/>
    <x v="1"/>
    <n v="64"/>
    <n v="1495.94"/>
    <n v="1936"/>
    <n v="4"/>
    <s v="19"/>
    <s v="36"/>
    <n v="1176"/>
    <n v="19.600000000000001"/>
  </r>
  <r>
    <d v="2024-03-01T00:00:00"/>
    <x v="2"/>
    <s v="0BM"/>
    <x v="1"/>
    <x v="3"/>
    <x v="6"/>
    <x v="6"/>
    <s v="HK1750"/>
    <x v="0"/>
    <x v="1"/>
    <n v="120"/>
    <n v="3232.5"/>
    <n v="4148"/>
    <n v="4"/>
    <s v="41"/>
    <s v="48"/>
    <n v="2508"/>
    <n v="41.8"/>
  </r>
  <r>
    <d v="2024-03-01T00:00:00"/>
    <x v="2"/>
    <s v="0BM"/>
    <x v="1"/>
    <x v="3"/>
    <x v="6"/>
    <x v="6"/>
    <s v="HK2004"/>
    <x v="0"/>
    <x v="1"/>
    <n v="34"/>
    <n v="852"/>
    <n v="1612"/>
    <n v="4"/>
    <s v="16"/>
    <s v="12"/>
    <n v="972"/>
    <n v="16.2"/>
  </r>
  <r>
    <d v="2024-03-01T00:00:00"/>
    <x v="2"/>
    <s v="0BM"/>
    <x v="1"/>
    <x v="3"/>
    <x v="6"/>
    <x v="6"/>
    <s v="HK2065"/>
    <x v="0"/>
    <x v="1"/>
    <n v="106"/>
    <n v="2991.5"/>
    <n v="4348"/>
    <n v="4"/>
    <s v="43"/>
    <s v="48"/>
    <n v="2628"/>
    <n v="43.8"/>
  </r>
  <r>
    <d v="2024-03-01T00:00:00"/>
    <x v="2"/>
    <s v="0BM"/>
    <x v="1"/>
    <x v="3"/>
    <x v="6"/>
    <x v="6"/>
    <s v="HK2095"/>
    <x v="0"/>
    <x v="1"/>
    <n v="127"/>
    <n v="3268"/>
    <n v="4724"/>
    <n v="4"/>
    <s v="47"/>
    <s v="24"/>
    <n v="2844"/>
    <n v="47.4"/>
  </r>
  <r>
    <d v="2024-03-01T00:00:00"/>
    <x v="2"/>
    <s v="0BR"/>
    <x v="2"/>
    <x v="4"/>
    <x v="7"/>
    <x v="7"/>
    <s v="HK2892"/>
    <x v="1"/>
    <x v="1"/>
    <n v="83"/>
    <n v="6139.9"/>
    <n v="45.2"/>
    <n v="4"/>
    <s v="45"/>
    <s v=",2"/>
    <n v="2700.2"/>
    <n v="45.00333333333333"/>
  </r>
  <r>
    <d v="2024-03-01T00:00:00"/>
    <x v="2"/>
    <s v="0BR"/>
    <x v="2"/>
    <x v="4"/>
    <x v="7"/>
    <x v="7"/>
    <s v="HK4336"/>
    <x v="1"/>
    <x v="1"/>
    <n v="53"/>
    <n v="3846"/>
    <n v="25.2"/>
    <n v="4"/>
    <s v="25"/>
    <s v=",2"/>
    <n v="1500.2"/>
    <n v="25.003333333333334"/>
  </r>
  <r>
    <d v="2024-03-01T00:00:00"/>
    <x v="2"/>
    <s v="0BR"/>
    <x v="2"/>
    <x v="4"/>
    <x v="7"/>
    <x v="7"/>
    <s v="HK4416"/>
    <x v="1"/>
    <x v="1"/>
    <n v="63"/>
    <n v="4956.7"/>
    <n v="33.299999999999997"/>
    <n v="4"/>
    <s v="33"/>
    <s v=",3"/>
    <n v="1980.3"/>
    <n v="33.005000000000003"/>
  </r>
  <r>
    <d v="2024-03-01T00:00:00"/>
    <x v="2"/>
    <s v="0BR"/>
    <x v="2"/>
    <x v="4"/>
    <x v="7"/>
    <x v="7"/>
    <s v="HK4542"/>
    <x v="1"/>
    <x v="1"/>
    <n v="79"/>
    <n v="5665.9"/>
    <n v="40.9"/>
    <n v="4"/>
    <s v="40"/>
    <s v=",9"/>
    <n v="2400.9"/>
    <n v="40.015000000000001"/>
  </r>
  <r>
    <d v="2024-03-01T00:00:00"/>
    <x v="2"/>
    <s v="0BR"/>
    <x v="2"/>
    <x v="4"/>
    <x v="7"/>
    <x v="7"/>
    <s v="HK4644"/>
    <x v="1"/>
    <x v="1"/>
    <n v="18"/>
    <n v="1281.7"/>
    <n v="8.6999999999999993"/>
    <n v="3"/>
    <s v="8,"/>
    <s v="7"/>
    <n v="487"/>
    <n v="8.1166666666666671"/>
  </r>
  <r>
    <d v="2024-03-01T00:00:00"/>
    <x v="2"/>
    <s v="0BR"/>
    <x v="2"/>
    <x v="4"/>
    <x v="7"/>
    <x v="7"/>
    <s v="HK4704"/>
    <x v="1"/>
    <x v="1"/>
    <n v="84"/>
    <n v="6061.7"/>
    <n v="41.3"/>
    <n v="4"/>
    <s v="41"/>
    <s v=",3"/>
    <n v="2460.3000000000002"/>
    <n v="41.005000000000003"/>
  </r>
  <r>
    <d v="2024-03-01T00:00:00"/>
    <x v="2"/>
    <s v="0BR"/>
    <x v="2"/>
    <x v="4"/>
    <x v="7"/>
    <x v="7"/>
    <s v="HK4939"/>
    <x v="1"/>
    <x v="1"/>
    <n v="78"/>
    <n v="5906.7"/>
    <n v="40.1"/>
    <n v="4"/>
    <s v="40"/>
    <s v=",1"/>
    <n v="2400.1"/>
    <n v="40.001666666666665"/>
  </r>
  <r>
    <d v="2024-03-01T00:00:00"/>
    <x v="2"/>
    <s v="0BR"/>
    <x v="2"/>
    <x v="4"/>
    <x v="7"/>
    <x v="7"/>
    <s v="HK5113"/>
    <x v="1"/>
    <x v="1"/>
    <n v="90"/>
    <n v="6969.1"/>
    <n v="46.4"/>
    <n v="4"/>
    <s v="46"/>
    <s v=",4"/>
    <n v="2760.4"/>
    <n v="46.006666666666668"/>
  </r>
  <r>
    <d v="2024-03-01T00:00:00"/>
    <x v="2"/>
    <s v="0BR"/>
    <x v="2"/>
    <x v="4"/>
    <x v="7"/>
    <x v="7"/>
    <s v="HK5167"/>
    <x v="1"/>
    <x v="1"/>
    <n v="81"/>
    <n v="6328.4"/>
    <n v="41.4"/>
    <n v="4"/>
    <s v="41"/>
    <s v=",4"/>
    <n v="2460.4"/>
    <n v="41.006666666666668"/>
  </r>
  <r>
    <d v="2024-03-01T00:00:00"/>
    <x v="2"/>
    <s v="0BR"/>
    <x v="2"/>
    <x v="4"/>
    <x v="7"/>
    <x v="7"/>
    <s v="HK5300"/>
    <x v="1"/>
    <x v="1"/>
    <n v="96"/>
    <n v="7382.3"/>
    <n v="43.9"/>
    <n v="4"/>
    <s v="43"/>
    <s v=",9"/>
    <n v="2580.9"/>
    <n v="43.015000000000001"/>
  </r>
  <r>
    <d v="2024-03-01T00:00:00"/>
    <x v="2"/>
    <s v="0BR"/>
    <x v="2"/>
    <x v="4"/>
    <x v="7"/>
    <x v="7"/>
    <s v="HK5428"/>
    <x v="1"/>
    <x v="1"/>
    <n v="84"/>
    <n v="6163.8"/>
    <n v="41.9"/>
    <n v="4"/>
    <s v="41"/>
    <s v=",9"/>
    <n v="2460.9"/>
    <n v="41.015000000000001"/>
  </r>
  <r>
    <d v="2024-03-01T00:00:00"/>
    <x v="2"/>
    <s v="0BR"/>
    <x v="2"/>
    <x v="4"/>
    <x v="7"/>
    <x v="7"/>
    <s v="HK4336"/>
    <x v="1"/>
    <x v="2"/>
    <n v="2"/>
    <n v="176"/>
    <n v="2.2000000000000002"/>
    <n v="3"/>
    <s v="2,"/>
    <s v="2"/>
    <n v="122"/>
    <n v="2.0333333333333332"/>
  </r>
  <r>
    <d v="2024-03-01T00:00:00"/>
    <x v="2"/>
    <s v="0BR"/>
    <x v="2"/>
    <x v="4"/>
    <x v="7"/>
    <x v="7"/>
    <s v="HK4644"/>
    <x v="1"/>
    <x v="2"/>
    <n v="3"/>
    <n v="240"/>
    <n v="3.8"/>
    <n v="3"/>
    <s v="3,"/>
    <s v="8"/>
    <n v="188"/>
    <n v="3.1333333333333333"/>
  </r>
  <r>
    <d v="2024-03-01T00:00:00"/>
    <x v="2"/>
    <s v="0BR"/>
    <x v="2"/>
    <x v="3"/>
    <x v="8"/>
    <x v="8"/>
    <s v="HK1476"/>
    <x v="0"/>
    <x v="1"/>
    <n v="1"/>
    <n v="0"/>
    <n v="1.6"/>
    <n v="3"/>
    <s v="1,"/>
    <s v="6"/>
    <n v="66"/>
    <n v="1.1000000000000001"/>
  </r>
  <r>
    <d v="2024-03-01T00:00:00"/>
    <x v="2"/>
    <s v="0BR"/>
    <x v="2"/>
    <x v="3"/>
    <x v="8"/>
    <x v="8"/>
    <s v="HK1767"/>
    <x v="0"/>
    <x v="1"/>
    <n v="100"/>
    <n v="2654.9"/>
    <n v="67.099999999999994"/>
    <n v="4"/>
    <s v="67"/>
    <s v=",1"/>
    <n v="4020.1"/>
    <n v="67.001666666666665"/>
  </r>
  <r>
    <d v="2024-03-01T00:00:00"/>
    <x v="2"/>
    <s v="0BR"/>
    <x v="2"/>
    <x v="3"/>
    <x v="8"/>
    <x v="8"/>
    <s v="HK3631"/>
    <x v="0"/>
    <x v="1"/>
    <n v="79"/>
    <n v="2174.1"/>
    <n v="52.1"/>
    <n v="4"/>
    <s v="52"/>
    <s v=",1"/>
    <n v="3120.1"/>
    <n v="52.001666666666665"/>
  </r>
  <r>
    <d v="2024-03-01T00:00:00"/>
    <x v="2"/>
    <s v="0BR"/>
    <x v="2"/>
    <x v="3"/>
    <x v="8"/>
    <x v="8"/>
    <s v="HK660"/>
    <x v="0"/>
    <x v="1"/>
    <n v="33"/>
    <n v="437.7"/>
    <n v="22.2"/>
    <n v="4"/>
    <s v="22"/>
    <s v=",2"/>
    <n v="1320.2"/>
    <n v="22.003333333333334"/>
  </r>
  <r>
    <d v="2024-03-01T00:00:00"/>
    <x v="2"/>
    <s v="0BR"/>
    <x v="2"/>
    <x v="4"/>
    <x v="9"/>
    <x v="9"/>
    <s v="HK2892"/>
    <x v="1"/>
    <x v="1"/>
    <n v="18"/>
    <n v="1295.5"/>
    <n v="8.6"/>
    <n v="3"/>
    <s v="8,"/>
    <s v="6"/>
    <n v="486"/>
    <n v="8.1"/>
  </r>
  <r>
    <d v="2024-03-01T00:00:00"/>
    <x v="2"/>
    <s v="0BR"/>
    <x v="2"/>
    <x v="4"/>
    <x v="9"/>
    <x v="9"/>
    <s v="HK4336"/>
    <x v="1"/>
    <x v="1"/>
    <n v="14"/>
    <n v="1050"/>
    <n v="5.3"/>
    <n v="3"/>
    <s v="5,"/>
    <s v="3"/>
    <n v="303"/>
    <n v="5.05"/>
  </r>
  <r>
    <d v="2024-03-01T00:00:00"/>
    <x v="2"/>
    <s v="0BR"/>
    <x v="2"/>
    <x v="4"/>
    <x v="9"/>
    <x v="9"/>
    <s v="HK4416"/>
    <x v="1"/>
    <x v="1"/>
    <n v="5"/>
    <n v="323.3"/>
    <n v="2.2000000000000002"/>
    <n v="3"/>
    <s v="2,"/>
    <s v="2"/>
    <n v="122"/>
    <n v="2.0333333333333332"/>
  </r>
  <r>
    <d v="2024-03-01T00:00:00"/>
    <x v="2"/>
    <s v="0BR"/>
    <x v="2"/>
    <x v="4"/>
    <x v="9"/>
    <x v="9"/>
    <s v="HK4542"/>
    <x v="1"/>
    <x v="1"/>
    <n v="27"/>
    <n v="2051.6999999999998"/>
    <n v="12"/>
    <n v="2"/>
    <s v="12"/>
    <n v="0"/>
    <n v="720"/>
    <n v="12"/>
  </r>
  <r>
    <d v="2024-03-01T00:00:00"/>
    <x v="2"/>
    <s v="0BR"/>
    <x v="2"/>
    <x v="4"/>
    <x v="9"/>
    <x v="9"/>
    <s v="HK4644"/>
    <x v="1"/>
    <x v="1"/>
    <n v="5"/>
    <n v="396.7"/>
    <n v="2.2000000000000002"/>
    <n v="3"/>
    <s v="2,"/>
    <s v="2"/>
    <n v="122"/>
    <n v="2.0333333333333332"/>
  </r>
  <r>
    <d v="2024-03-01T00:00:00"/>
    <x v="2"/>
    <s v="0BR"/>
    <x v="2"/>
    <x v="4"/>
    <x v="9"/>
    <x v="9"/>
    <s v="HK4704"/>
    <x v="1"/>
    <x v="1"/>
    <n v="21"/>
    <n v="1556.7"/>
    <n v="9.4"/>
    <n v="3"/>
    <s v="9,"/>
    <s v="4"/>
    <n v="544"/>
    <n v="9.0666666666666664"/>
  </r>
  <r>
    <d v="2024-03-01T00:00:00"/>
    <x v="2"/>
    <s v="0BR"/>
    <x v="2"/>
    <x v="4"/>
    <x v="9"/>
    <x v="9"/>
    <s v="HK4939"/>
    <x v="1"/>
    <x v="1"/>
    <n v="28"/>
    <n v="1940"/>
    <n v="12.7"/>
    <n v="4"/>
    <s v="12"/>
    <s v=",7"/>
    <n v="720.7"/>
    <n v="12.011666666666667"/>
  </r>
  <r>
    <d v="2024-03-01T00:00:00"/>
    <x v="2"/>
    <s v="0BR"/>
    <x v="2"/>
    <x v="4"/>
    <x v="9"/>
    <x v="9"/>
    <s v="HK5113"/>
    <x v="1"/>
    <x v="1"/>
    <n v="13"/>
    <n v="996.7"/>
    <n v="6.2"/>
    <n v="3"/>
    <s v="6,"/>
    <s v="2"/>
    <n v="362"/>
    <n v="6.0333333333333332"/>
  </r>
  <r>
    <d v="2024-03-01T00:00:00"/>
    <x v="2"/>
    <s v="0BR"/>
    <x v="2"/>
    <x v="4"/>
    <x v="9"/>
    <x v="9"/>
    <s v="HK5167"/>
    <x v="1"/>
    <x v="1"/>
    <n v="20"/>
    <n v="1531.6"/>
    <n v="9.5"/>
    <n v="3"/>
    <s v="9,"/>
    <s v="5"/>
    <n v="545"/>
    <n v="9.0833333333333339"/>
  </r>
  <r>
    <d v="2024-03-01T00:00:00"/>
    <x v="2"/>
    <s v="0BR"/>
    <x v="2"/>
    <x v="4"/>
    <x v="9"/>
    <x v="9"/>
    <s v="HK5300"/>
    <x v="1"/>
    <x v="1"/>
    <n v="20"/>
    <n v="1521.7"/>
    <n v="8.1999999999999993"/>
    <n v="3"/>
    <s v="8,"/>
    <s v="2"/>
    <n v="482"/>
    <n v="8.0333333333333332"/>
  </r>
  <r>
    <d v="2024-03-01T00:00:00"/>
    <x v="2"/>
    <s v="0BR"/>
    <x v="2"/>
    <x v="4"/>
    <x v="9"/>
    <x v="9"/>
    <s v="HK5428"/>
    <x v="1"/>
    <x v="1"/>
    <n v="25"/>
    <n v="1805"/>
    <n v="10.3"/>
    <n v="4"/>
    <s v="10"/>
    <s v=",3"/>
    <n v="600.29999999999995"/>
    <n v="10.004999999999999"/>
  </r>
  <r>
    <d v="2024-03-01T00:00:00"/>
    <x v="2"/>
    <s v="0BR"/>
    <x v="2"/>
    <x v="4"/>
    <x v="9"/>
    <x v="9"/>
    <s v="HK4336"/>
    <x v="1"/>
    <x v="2"/>
    <n v="1"/>
    <n v="80"/>
    <n v="0.7"/>
    <n v="3"/>
    <s v="0,"/>
    <s v="7"/>
    <n v="7"/>
    <n v="0.11666666666666667"/>
  </r>
  <r>
    <d v="2024-03-01T00:00:00"/>
    <x v="2"/>
    <s v="0BR"/>
    <x v="2"/>
    <x v="4"/>
    <x v="9"/>
    <x v="9"/>
    <s v="HK4644"/>
    <x v="1"/>
    <x v="2"/>
    <n v="6"/>
    <n v="544"/>
    <n v="7.2"/>
    <n v="3"/>
    <s v="7,"/>
    <s v="2"/>
    <n v="422"/>
    <n v="7.0333333333333332"/>
  </r>
  <r>
    <d v="2024-03-01T00:00:00"/>
    <x v="2"/>
    <s v="0BS"/>
    <x v="3"/>
    <x v="1"/>
    <x v="10"/>
    <x v="10"/>
    <s v="HK1198"/>
    <x v="0"/>
    <x v="3"/>
    <n v="37"/>
    <n v="696"/>
    <n v="16"/>
    <n v="2"/>
    <s v="16"/>
    <n v="0"/>
    <n v="960"/>
    <n v="16"/>
  </r>
  <r>
    <d v="2024-03-01T00:00:00"/>
    <x v="2"/>
    <s v="0BT"/>
    <x v="4"/>
    <x v="4"/>
    <x v="11"/>
    <x v="63"/>
    <s v="HK5224"/>
    <x v="1"/>
    <x v="1"/>
    <n v="83"/>
    <n v="4756.51"/>
    <n v="38"/>
    <n v="2"/>
    <s v="38"/>
    <n v="0"/>
    <n v="2280"/>
    <n v="38"/>
  </r>
  <r>
    <d v="2024-03-01T00:00:00"/>
    <x v="2"/>
    <s v="0BT"/>
    <x v="4"/>
    <x v="4"/>
    <x v="11"/>
    <x v="63"/>
    <s v="HK5249"/>
    <x v="1"/>
    <x v="1"/>
    <n v="82"/>
    <n v="4661.1400000000003"/>
    <n v="3724"/>
    <n v="4"/>
    <s v="37"/>
    <s v="24"/>
    <n v="2244"/>
    <n v="37.4"/>
  </r>
  <r>
    <d v="2024-03-01T00:00:00"/>
    <x v="2"/>
    <s v="0BT"/>
    <x v="4"/>
    <x v="4"/>
    <x v="11"/>
    <x v="63"/>
    <s v="HK5269"/>
    <x v="1"/>
    <x v="1"/>
    <n v="86"/>
    <n v="5158.46"/>
    <n v="41"/>
    <n v="2"/>
    <s v="41"/>
    <n v="0"/>
    <n v="2460"/>
    <n v="41"/>
  </r>
  <r>
    <d v="2024-03-01T00:00:00"/>
    <x v="2"/>
    <s v="0BT"/>
    <x v="4"/>
    <x v="4"/>
    <x v="11"/>
    <x v="63"/>
    <s v="HK5270"/>
    <x v="1"/>
    <x v="1"/>
    <n v="101"/>
    <n v="5854.77"/>
    <n v="3948"/>
    <n v="4"/>
    <s v="39"/>
    <s v="48"/>
    <n v="2388"/>
    <n v="39.799999999999997"/>
  </r>
  <r>
    <d v="2024-03-01T00:00:00"/>
    <x v="2"/>
    <s v="0BT"/>
    <x v="4"/>
    <x v="4"/>
    <x v="11"/>
    <x v="63"/>
    <s v="HK5311"/>
    <x v="1"/>
    <x v="1"/>
    <n v="86"/>
    <n v="5317.5"/>
    <n v="4006"/>
    <n v="4"/>
    <s v="40"/>
    <s v="06"/>
    <n v="2406"/>
    <n v="40.1"/>
  </r>
  <r>
    <d v="2024-03-01T00:00:00"/>
    <x v="2"/>
    <s v="0BT"/>
    <x v="4"/>
    <x v="4"/>
    <x v="11"/>
    <x v="63"/>
    <s v="HK5332"/>
    <x v="1"/>
    <x v="1"/>
    <n v="79"/>
    <n v="4599.91"/>
    <n v="3412"/>
    <n v="4"/>
    <s v="34"/>
    <s v="12"/>
    <n v="2052"/>
    <n v="34.200000000000003"/>
  </r>
  <r>
    <d v="2024-03-01T00:00:00"/>
    <x v="2"/>
    <s v="0CC"/>
    <x v="5"/>
    <x v="5"/>
    <x v="12"/>
    <x v="12"/>
    <s v="HK1723"/>
    <x v="0"/>
    <x v="6"/>
    <n v="4"/>
    <n v="45"/>
    <n v="2"/>
    <n v="1"/>
    <s v="2"/>
    <n v="0"/>
    <n v="120"/>
    <n v="2"/>
  </r>
  <r>
    <d v="2024-03-01T00:00:00"/>
    <x v="2"/>
    <s v="0CC"/>
    <x v="5"/>
    <x v="5"/>
    <x v="12"/>
    <x v="12"/>
    <s v="HK1723"/>
    <x v="0"/>
    <x v="2"/>
    <n v="31"/>
    <n v="352"/>
    <n v="13"/>
    <n v="2"/>
    <s v="13"/>
    <n v="0"/>
    <n v="780"/>
    <n v="13"/>
  </r>
  <r>
    <d v="2024-03-01T00:00:00"/>
    <x v="2"/>
    <s v="0CC"/>
    <x v="5"/>
    <x v="5"/>
    <x v="12"/>
    <x v="12"/>
    <s v="HK1723"/>
    <x v="0"/>
    <x v="4"/>
    <n v="7"/>
    <n v="80"/>
    <n v="330"/>
    <n v="3"/>
    <s v="33"/>
    <s v="0"/>
    <n v="1980"/>
    <n v="33"/>
  </r>
  <r>
    <d v="2024-03-01T00:00:00"/>
    <x v="2"/>
    <s v="0CC"/>
    <x v="5"/>
    <x v="5"/>
    <x v="51"/>
    <x v="72"/>
    <s v="HK1723"/>
    <x v="0"/>
    <x v="6"/>
    <n v="2"/>
    <n v="23"/>
    <n v="50"/>
    <n v="2"/>
    <s v="50"/>
    <n v="0"/>
    <n v="3000"/>
    <n v="50"/>
  </r>
  <r>
    <d v="2024-03-01T00:00:00"/>
    <x v="2"/>
    <s v="0CC"/>
    <x v="5"/>
    <x v="5"/>
    <x v="51"/>
    <x v="72"/>
    <s v="HK1723"/>
    <x v="0"/>
    <x v="2"/>
    <n v="2"/>
    <n v="18"/>
    <n v="40"/>
    <n v="2"/>
    <s v="40"/>
    <n v="0"/>
    <n v="2400"/>
    <n v="40"/>
  </r>
  <r>
    <d v="2024-03-01T00:00:00"/>
    <x v="2"/>
    <s v="0CK"/>
    <x v="6"/>
    <x v="5"/>
    <x v="13"/>
    <x v="13"/>
    <s v="HK1364"/>
    <x v="0"/>
    <x v="0"/>
    <n v="2"/>
    <n v="180"/>
    <n v="6"/>
    <n v="1"/>
    <s v="6"/>
    <n v="0"/>
    <n v="360"/>
    <n v="6"/>
  </r>
  <r>
    <d v="2024-03-01T00:00:00"/>
    <x v="2"/>
    <s v="0CK"/>
    <x v="6"/>
    <x v="5"/>
    <x v="13"/>
    <x v="13"/>
    <s v="HK1766"/>
    <x v="0"/>
    <x v="0"/>
    <n v="1"/>
    <n v="30"/>
    <n v="1"/>
    <n v="1"/>
    <s v="1"/>
    <n v="0"/>
    <n v="60"/>
    <n v="1"/>
  </r>
  <r>
    <d v="2024-03-01T00:00:00"/>
    <x v="2"/>
    <s v="0CK"/>
    <x v="6"/>
    <x v="5"/>
    <x v="13"/>
    <x v="13"/>
    <s v="HK2037"/>
    <x v="0"/>
    <x v="0"/>
    <n v="1"/>
    <n v="150"/>
    <n v="5"/>
    <n v="1"/>
    <s v="5"/>
    <n v="0"/>
    <n v="300"/>
    <n v="5"/>
  </r>
  <r>
    <d v="2024-03-01T00:00:00"/>
    <x v="2"/>
    <s v="0CP"/>
    <x v="7"/>
    <x v="6"/>
    <x v="14"/>
    <x v="73"/>
    <s v="HK383"/>
    <x v="2"/>
    <x v="0"/>
    <n v="36"/>
    <n v="483"/>
    <n v="1230"/>
    <n v="4"/>
    <s v="12"/>
    <s v="30"/>
    <n v="750"/>
    <n v="12.5"/>
  </r>
  <r>
    <d v="2024-03-01T00:00:00"/>
    <x v="2"/>
    <s v="0CR"/>
    <x v="26"/>
    <x v="3"/>
    <x v="8"/>
    <x v="64"/>
    <s v="HK4014"/>
    <x v="7"/>
    <x v="1"/>
    <n v="28"/>
    <n v="1376"/>
    <n v="32"/>
    <n v="2"/>
    <s v="32"/>
    <n v="0"/>
    <n v="1920"/>
    <n v="32"/>
  </r>
  <r>
    <d v="2024-03-01T00:00:00"/>
    <x v="2"/>
    <s v="0CR"/>
    <x v="26"/>
    <x v="3"/>
    <x v="8"/>
    <x v="64"/>
    <s v="HK4436"/>
    <x v="7"/>
    <x v="1"/>
    <n v="37"/>
    <n v="2900"/>
    <n v="40"/>
    <n v="2"/>
    <s v="40"/>
    <n v="0"/>
    <n v="2400"/>
    <n v="40"/>
  </r>
  <r>
    <d v="2024-03-01T00:00:00"/>
    <x v="2"/>
    <s v="0CR"/>
    <x v="26"/>
    <x v="3"/>
    <x v="8"/>
    <x v="64"/>
    <s v="HK5085"/>
    <x v="7"/>
    <x v="1"/>
    <n v="42"/>
    <n v="2600.6999999999998"/>
    <n v="4530"/>
    <n v="4"/>
    <s v="45"/>
    <s v="30"/>
    <n v="2730"/>
    <n v="45.5"/>
  </r>
  <r>
    <d v="2024-03-01T00:00:00"/>
    <x v="2"/>
    <s v="0CR"/>
    <x v="26"/>
    <x v="3"/>
    <x v="8"/>
    <x v="64"/>
    <s v="HK5177"/>
    <x v="7"/>
    <x v="1"/>
    <n v="51"/>
    <n v="3550"/>
    <n v="59"/>
    <n v="2"/>
    <s v="59"/>
    <n v="0"/>
    <n v="3540"/>
    <n v="59"/>
  </r>
  <r>
    <d v="2024-03-01T00:00:00"/>
    <x v="2"/>
    <s v="0CW"/>
    <x v="9"/>
    <x v="5"/>
    <x v="16"/>
    <x v="16"/>
    <s v="HK1525"/>
    <x v="0"/>
    <x v="0"/>
    <n v="44"/>
    <n v="677"/>
    <n v="140"/>
    <n v="3"/>
    <s v="14"/>
    <s v="0"/>
    <n v="840"/>
    <n v="14"/>
  </r>
  <r>
    <d v="2024-03-01T00:00:00"/>
    <x v="2"/>
    <s v="0CW"/>
    <x v="9"/>
    <x v="5"/>
    <x v="16"/>
    <x v="16"/>
    <s v="HK1525"/>
    <x v="0"/>
    <x v="6"/>
    <n v="29"/>
    <n v="490"/>
    <n v="760"/>
    <n v="3"/>
    <s v="76"/>
    <s v="0"/>
    <n v="4560"/>
    <n v="76"/>
  </r>
  <r>
    <d v="2024-03-01T00:00:00"/>
    <x v="2"/>
    <s v="0DD"/>
    <x v="10"/>
    <x v="6"/>
    <x v="17"/>
    <x v="17"/>
    <s v="HK732"/>
    <x v="2"/>
    <x v="0"/>
    <n v="6"/>
    <n v="37.5"/>
    <n v="130"/>
    <n v="3"/>
    <s v="13"/>
    <s v="0"/>
    <n v="780"/>
    <n v="13"/>
  </r>
  <r>
    <d v="2024-03-01T00:00:00"/>
    <x v="2"/>
    <s v="0DD"/>
    <x v="10"/>
    <x v="6"/>
    <x v="17"/>
    <x v="18"/>
    <s v="HK732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18"/>
    <x v="19"/>
    <s v="HK732"/>
    <x v="2"/>
    <x v="0"/>
    <n v="2"/>
    <n v="12.5"/>
    <n v="30"/>
    <n v="2"/>
    <s v="30"/>
    <n v="0"/>
    <n v="1800"/>
    <n v="30"/>
  </r>
  <r>
    <d v="2024-03-01T00:00:00"/>
    <x v="2"/>
    <s v="0DD"/>
    <x v="10"/>
    <x v="8"/>
    <x v="19"/>
    <x v="20"/>
    <s v="HK1290"/>
    <x v="2"/>
    <x v="0"/>
    <n v="28"/>
    <n v="175"/>
    <n v="700"/>
    <n v="3"/>
    <s v="70"/>
    <s v="0"/>
    <n v="4200"/>
    <n v="70"/>
  </r>
  <r>
    <d v="2024-03-01T00:00:00"/>
    <x v="2"/>
    <s v="0DD"/>
    <x v="10"/>
    <x v="8"/>
    <x v="19"/>
    <x v="21"/>
    <s v="HK1290"/>
    <x v="2"/>
    <x v="0"/>
    <n v="24"/>
    <n v="150"/>
    <n v="600"/>
    <n v="3"/>
    <s v="60"/>
    <s v="0"/>
    <n v="3600"/>
    <n v="60"/>
  </r>
  <r>
    <d v="2024-03-01T00:00:00"/>
    <x v="2"/>
    <s v="0DD"/>
    <x v="10"/>
    <x v="6"/>
    <x v="20"/>
    <x v="22"/>
    <s v="HK1680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0"/>
    <x v="22"/>
    <s v="HK1785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0"/>
    <x v="17"/>
    <s v="HK1325"/>
    <x v="2"/>
    <x v="0"/>
    <n v="16"/>
    <n v="100"/>
    <n v="400"/>
    <n v="3"/>
    <s v="40"/>
    <s v="0"/>
    <n v="2400"/>
    <n v="40"/>
  </r>
  <r>
    <d v="2024-03-01T00:00:00"/>
    <x v="2"/>
    <s v="0DD"/>
    <x v="10"/>
    <x v="6"/>
    <x v="20"/>
    <x v="17"/>
    <s v="HK1781"/>
    <x v="2"/>
    <x v="0"/>
    <n v="10"/>
    <n v="62.5"/>
    <n v="230"/>
    <n v="3"/>
    <s v="23"/>
    <s v="0"/>
    <n v="1380"/>
    <n v="23"/>
  </r>
  <r>
    <d v="2024-03-01T00:00:00"/>
    <x v="2"/>
    <s v="0DD"/>
    <x v="10"/>
    <x v="6"/>
    <x v="20"/>
    <x v="17"/>
    <s v="HK419"/>
    <x v="2"/>
    <x v="0"/>
    <n v="8"/>
    <n v="50"/>
    <n v="2"/>
    <n v="1"/>
    <s v="2"/>
    <n v="0"/>
    <n v="120"/>
    <n v="2"/>
  </r>
  <r>
    <d v="2024-03-01T00:00:00"/>
    <x v="2"/>
    <s v="0DD"/>
    <x v="10"/>
    <x v="6"/>
    <x v="20"/>
    <x v="23"/>
    <s v="HK1325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1"/>
    <x v="25"/>
    <s v="HK1325"/>
    <x v="2"/>
    <x v="0"/>
    <n v="10"/>
    <n v="62.5"/>
    <n v="230"/>
    <n v="3"/>
    <s v="23"/>
    <s v="0"/>
    <n v="1380"/>
    <n v="23"/>
  </r>
  <r>
    <d v="2024-03-01T00:00:00"/>
    <x v="2"/>
    <s v="0DD"/>
    <x v="10"/>
    <x v="6"/>
    <x v="21"/>
    <x v="25"/>
    <s v="HK1781"/>
    <x v="2"/>
    <x v="0"/>
    <n v="8"/>
    <n v="50"/>
    <n v="200"/>
    <n v="3"/>
    <s v="20"/>
    <s v="0"/>
    <n v="1200"/>
    <n v="20"/>
  </r>
  <r>
    <d v="2024-03-01T00:00:00"/>
    <x v="2"/>
    <s v="0DD"/>
    <x v="10"/>
    <x v="6"/>
    <x v="21"/>
    <x v="25"/>
    <s v="HK419"/>
    <x v="2"/>
    <x v="0"/>
    <n v="14"/>
    <n v="87.5"/>
    <n v="330"/>
    <n v="3"/>
    <s v="33"/>
    <s v="0"/>
    <n v="1980"/>
    <n v="33"/>
  </r>
  <r>
    <d v="2024-03-01T00:00:00"/>
    <x v="2"/>
    <s v="0DD"/>
    <x v="10"/>
    <x v="6"/>
    <x v="22"/>
    <x v="27"/>
    <s v="HK1680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2"/>
    <x v="27"/>
    <s v="HK1785"/>
    <x v="2"/>
    <x v="0"/>
    <n v="12"/>
    <n v="75"/>
    <n v="300"/>
    <n v="3"/>
    <s v="30"/>
    <s v="0"/>
    <n v="1800"/>
    <n v="30"/>
  </r>
  <r>
    <d v="2024-03-01T00:00:00"/>
    <x v="2"/>
    <s v="0DD"/>
    <x v="10"/>
    <x v="6"/>
    <x v="22"/>
    <x v="27"/>
    <s v="HK732"/>
    <x v="2"/>
    <x v="0"/>
    <n v="8"/>
    <n v="50"/>
    <n v="200"/>
    <n v="3"/>
    <s v="20"/>
    <s v="0"/>
    <n v="1200"/>
    <n v="20"/>
  </r>
  <r>
    <d v="2024-03-01T00:00:00"/>
    <x v="2"/>
    <s v="0DD"/>
    <x v="10"/>
    <x v="6"/>
    <x v="22"/>
    <x v="28"/>
    <s v="HK732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2"/>
    <x v="29"/>
    <s v="HK1785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2"/>
    <x v="30"/>
    <s v="HK1785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2"/>
    <x v="30"/>
    <s v="HK732"/>
    <x v="2"/>
    <x v="0"/>
    <n v="6"/>
    <n v="37.5"/>
    <n v="130"/>
    <n v="3"/>
    <s v="13"/>
    <s v="0"/>
    <n v="780"/>
    <n v="13"/>
  </r>
  <r>
    <d v="2024-03-01T00:00:00"/>
    <x v="2"/>
    <s v="0DD"/>
    <x v="10"/>
    <x v="6"/>
    <x v="22"/>
    <x v="31"/>
    <s v="HK1785"/>
    <x v="2"/>
    <x v="0"/>
    <n v="36"/>
    <n v="225"/>
    <n v="900"/>
    <n v="3"/>
    <s v="90"/>
    <s v="0"/>
    <n v="5400"/>
    <n v="90"/>
  </r>
  <r>
    <d v="2024-03-01T00:00:00"/>
    <x v="2"/>
    <s v="0DD"/>
    <x v="10"/>
    <x v="6"/>
    <x v="22"/>
    <x v="31"/>
    <s v="HK732"/>
    <x v="2"/>
    <x v="0"/>
    <n v="4"/>
    <n v="25"/>
    <n v="100"/>
    <n v="3"/>
    <s v="10"/>
    <s v="0"/>
    <n v="600"/>
    <n v="10"/>
  </r>
  <r>
    <d v="2024-03-01T00:00:00"/>
    <x v="2"/>
    <s v="0DD"/>
    <x v="10"/>
    <x v="8"/>
    <x v="23"/>
    <x v="32"/>
    <s v="HK1290"/>
    <x v="2"/>
    <x v="0"/>
    <n v="14"/>
    <n v="87.5"/>
    <n v="330"/>
    <n v="3"/>
    <s v="33"/>
    <s v="0"/>
    <n v="1980"/>
    <n v="33"/>
  </r>
  <r>
    <d v="2024-03-01T00:00:00"/>
    <x v="2"/>
    <s v="0DD"/>
    <x v="10"/>
    <x v="8"/>
    <x v="23"/>
    <x v="33"/>
    <s v="HK1290"/>
    <x v="2"/>
    <x v="0"/>
    <n v="12"/>
    <n v="75"/>
    <n v="300"/>
    <n v="3"/>
    <s v="30"/>
    <s v="0"/>
    <n v="1800"/>
    <n v="30"/>
  </r>
  <r>
    <d v="2024-03-01T00:00:00"/>
    <x v="2"/>
    <s v="0DD"/>
    <x v="10"/>
    <x v="6"/>
    <x v="24"/>
    <x v="34"/>
    <s v="HK1785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4"/>
    <x v="35"/>
    <s v="HK1680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4"/>
    <x v="35"/>
    <s v="HK1785"/>
    <x v="2"/>
    <x v="0"/>
    <n v="6"/>
    <n v="37.5"/>
    <n v="130"/>
    <n v="3"/>
    <s v="13"/>
    <s v="0"/>
    <n v="780"/>
    <n v="13"/>
  </r>
  <r>
    <d v="2024-03-01T00:00:00"/>
    <x v="2"/>
    <s v="0DD"/>
    <x v="10"/>
    <x v="6"/>
    <x v="24"/>
    <x v="36"/>
    <s v="HK732"/>
    <x v="2"/>
    <x v="0"/>
    <n v="2"/>
    <n v="12.5"/>
    <n v="30"/>
    <n v="2"/>
    <s v="30"/>
    <n v="0"/>
    <n v="1800"/>
    <n v="30"/>
  </r>
  <r>
    <d v="2024-03-01T00:00:00"/>
    <x v="2"/>
    <s v="0DD"/>
    <x v="10"/>
    <x v="8"/>
    <x v="25"/>
    <x v="37"/>
    <s v="HK1290"/>
    <x v="2"/>
    <x v="0"/>
    <n v="20"/>
    <n v="125"/>
    <n v="500"/>
    <n v="3"/>
    <s v="50"/>
    <s v="0"/>
    <n v="3000"/>
    <n v="50"/>
  </r>
  <r>
    <d v="2024-03-01T00:00:00"/>
    <x v="2"/>
    <s v="0DD"/>
    <x v="10"/>
    <x v="6"/>
    <x v="27"/>
    <x v="39"/>
    <s v="HK1680"/>
    <x v="2"/>
    <x v="0"/>
    <n v="36"/>
    <n v="225"/>
    <n v="900"/>
    <n v="3"/>
    <s v="90"/>
    <s v="0"/>
    <n v="5400"/>
    <n v="90"/>
  </r>
  <r>
    <d v="2024-03-01T00:00:00"/>
    <x v="2"/>
    <s v="0DD"/>
    <x v="10"/>
    <x v="6"/>
    <x v="27"/>
    <x v="39"/>
    <s v="HK732"/>
    <x v="2"/>
    <x v="0"/>
    <n v="14"/>
    <n v="87.5"/>
    <n v="330"/>
    <n v="3"/>
    <s v="33"/>
    <s v="0"/>
    <n v="1980"/>
    <n v="33"/>
  </r>
  <r>
    <d v="2024-03-01T00:00:00"/>
    <x v="2"/>
    <s v="0DL"/>
    <x v="11"/>
    <x v="0"/>
    <x v="28"/>
    <x v="40"/>
    <s v="HK1970"/>
    <x v="0"/>
    <x v="0"/>
    <n v="6"/>
    <n v="1140"/>
    <n v="19"/>
    <n v="2"/>
    <s v="19"/>
    <n v="0"/>
    <n v="1140"/>
    <n v="19"/>
  </r>
  <r>
    <d v="2024-03-01T00:00:00"/>
    <x v="2"/>
    <s v="0DL"/>
    <x v="11"/>
    <x v="0"/>
    <x v="28"/>
    <x v="40"/>
    <s v="HK5403"/>
    <x v="3"/>
    <x v="0"/>
    <n v="9"/>
    <n v="1075"/>
    <n v="1755"/>
    <n v="4"/>
    <s v="17"/>
    <s v="55"/>
    <n v="1075"/>
    <n v="17.916666666666668"/>
  </r>
  <r>
    <d v="2024-03-01T00:00:00"/>
    <x v="2"/>
    <s v="0DL"/>
    <x v="11"/>
    <x v="5"/>
    <x v="13"/>
    <x v="41"/>
    <s v="HK1535"/>
    <x v="0"/>
    <x v="0"/>
    <n v="10"/>
    <n v="1440"/>
    <n v="24"/>
    <n v="2"/>
    <s v="24"/>
    <n v="0"/>
    <n v="1440"/>
    <n v="24"/>
  </r>
  <r>
    <d v="2024-03-01T00:00:00"/>
    <x v="2"/>
    <s v="0DL"/>
    <x v="11"/>
    <x v="5"/>
    <x v="13"/>
    <x v="41"/>
    <s v="HK1639"/>
    <x v="0"/>
    <x v="0"/>
    <n v="8"/>
    <n v="1500"/>
    <n v="25"/>
    <n v="2"/>
    <s v="25"/>
    <n v="0"/>
    <n v="1500"/>
    <n v="25"/>
  </r>
  <r>
    <d v="2024-03-01T00:00:00"/>
    <x v="2"/>
    <s v="0DR"/>
    <x v="13"/>
    <x v="5"/>
    <x v="30"/>
    <x v="74"/>
    <s v="HK1684"/>
    <x v="2"/>
    <x v="0"/>
    <n v="161"/>
    <n v="2240"/>
    <n v="41"/>
    <n v="2"/>
    <s v="41"/>
    <n v="0"/>
    <n v="2460"/>
    <n v="41"/>
  </r>
  <r>
    <d v="2024-03-01T00:00:00"/>
    <x v="2"/>
    <s v="0DU"/>
    <x v="14"/>
    <x v="5"/>
    <x v="30"/>
    <x v="44"/>
    <s v="HK2319"/>
    <x v="0"/>
    <x v="0"/>
    <n v="46"/>
    <n v="582"/>
    <n v="15"/>
    <n v="2"/>
    <s v="15"/>
    <n v="0"/>
    <n v="900"/>
    <n v="15"/>
  </r>
  <r>
    <d v="2024-03-01T00:00:00"/>
    <x v="2"/>
    <s v="0DX"/>
    <x v="15"/>
    <x v="0"/>
    <x v="31"/>
    <x v="47"/>
    <s v="HK1136"/>
    <x v="2"/>
    <x v="0"/>
    <n v="9"/>
    <n v="132"/>
    <n v="330"/>
    <n v="3"/>
    <s v="33"/>
    <s v="0"/>
    <n v="1980"/>
    <n v="33"/>
  </r>
  <r>
    <d v="2024-03-01T00:00:00"/>
    <x v="2"/>
    <s v="0DX"/>
    <x v="15"/>
    <x v="0"/>
    <x v="31"/>
    <x v="47"/>
    <s v="HK673"/>
    <x v="2"/>
    <x v="0"/>
    <n v="22"/>
    <n v="320"/>
    <n v="8"/>
    <n v="1"/>
    <s v="8"/>
    <n v="0"/>
    <n v="480"/>
    <n v="8"/>
  </r>
  <r>
    <d v="2024-03-01T00:00:00"/>
    <x v="2"/>
    <s v="0DX"/>
    <x v="15"/>
    <x v="0"/>
    <x v="34"/>
    <x v="67"/>
    <s v="HK1160"/>
    <x v="2"/>
    <x v="0"/>
    <n v="3"/>
    <n v="40"/>
    <n v="1"/>
    <n v="1"/>
    <s v="1"/>
    <n v="0"/>
    <n v="60"/>
    <n v="1"/>
  </r>
  <r>
    <d v="2024-03-01T00:00:00"/>
    <x v="2"/>
    <s v="0DX"/>
    <x v="15"/>
    <x v="0"/>
    <x v="34"/>
    <x v="67"/>
    <s v="HK616"/>
    <x v="2"/>
    <x v="0"/>
    <n v="37"/>
    <n v="560"/>
    <n v="14"/>
    <n v="2"/>
    <s v="14"/>
    <n v="0"/>
    <n v="840"/>
    <n v="14"/>
  </r>
  <r>
    <d v="2024-03-01T00:00:00"/>
    <x v="2"/>
    <s v="0DY"/>
    <x v="16"/>
    <x v="6"/>
    <x v="32"/>
    <x v="48"/>
    <s v="HK389"/>
    <x v="2"/>
    <x v="0"/>
    <n v="66"/>
    <n v="27.5"/>
    <n v="2640"/>
    <n v="4"/>
    <s v="26"/>
    <s v="40"/>
    <n v="1600"/>
    <n v="26.666666666666668"/>
  </r>
  <r>
    <d v="2024-03-01T00:00:00"/>
    <x v="2"/>
    <s v="0EN"/>
    <x v="17"/>
    <x v="0"/>
    <x v="33"/>
    <x v="49"/>
    <s v="HK1837"/>
    <x v="0"/>
    <x v="0"/>
    <n v="1"/>
    <n v="0"/>
    <n v="1"/>
    <n v="1"/>
    <s v="1"/>
    <n v="0"/>
    <n v="60"/>
    <n v="1"/>
  </r>
  <r>
    <d v="2024-03-01T00:00:00"/>
    <x v="2"/>
    <s v="0EW"/>
    <x v="29"/>
    <x v="7"/>
    <x v="41"/>
    <x v="68"/>
    <s v="HK5359"/>
    <x v="8"/>
    <x v="5"/>
    <n v="3"/>
    <n v="136.16999999999999"/>
    <n v="1.96"/>
    <n v="4"/>
    <s v="1,"/>
    <s v="96"/>
    <n v="156"/>
    <n v="2.6"/>
  </r>
  <r>
    <d v="2024-03-01T00:00:00"/>
    <x v="2"/>
    <s v="0EW"/>
    <x v="29"/>
    <x v="7"/>
    <x v="41"/>
    <x v="69"/>
    <s v="HK5356"/>
    <x v="8"/>
    <x v="5"/>
    <n v="1"/>
    <n v="17.899999999999999"/>
    <n v="0.51"/>
    <n v="4"/>
    <s v="0,"/>
    <s v="51"/>
    <n v="51"/>
    <n v="0.85"/>
  </r>
  <r>
    <d v="2024-03-01T00:00:00"/>
    <x v="2"/>
    <s v="0EW"/>
    <x v="29"/>
    <x v="11"/>
    <x v="42"/>
    <x v="68"/>
    <s v="HK5359"/>
    <x v="8"/>
    <x v="5"/>
    <n v="2"/>
    <n v="30"/>
    <n v="1.07"/>
    <n v="4"/>
    <s v="1,"/>
    <s v="07"/>
    <n v="67"/>
    <n v="1.1166666666666667"/>
  </r>
  <r>
    <d v="2024-03-01T00:00:00"/>
    <x v="2"/>
    <s v="0EW"/>
    <x v="29"/>
    <x v="7"/>
    <x v="43"/>
    <x v="69"/>
    <s v="HK5359"/>
    <x v="8"/>
    <x v="5"/>
    <n v="3"/>
    <n v="61.5"/>
    <n v="2.54"/>
    <n v="4"/>
    <s v="2,"/>
    <s v="54"/>
    <n v="174"/>
    <n v="2.9"/>
  </r>
  <r>
    <d v="2024-03-01T00:00:00"/>
    <x v="2"/>
    <s v="0EW"/>
    <x v="29"/>
    <x v="7"/>
    <x v="15"/>
    <x v="68"/>
    <s v="HK5359"/>
    <x v="8"/>
    <x v="5"/>
    <n v="1"/>
    <n v="16.420000000000002"/>
    <n v="0.38"/>
    <n v="4"/>
    <s v="0,"/>
    <s v="38"/>
    <n v="38"/>
    <n v="0.6333333333333333"/>
  </r>
  <r>
    <d v="2024-03-01T00:00:00"/>
    <x v="2"/>
    <s v="0EW"/>
    <x v="29"/>
    <x v="7"/>
    <x v="15"/>
    <x v="69"/>
    <s v="HK5356"/>
    <x v="8"/>
    <x v="5"/>
    <n v="3"/>
    <n v="54.9"/>
    <n v="1.5"/>
    <n v="3"/>
    <s v="1,"/>
    <s v="5"/>
    <n v="65"/>
    <n v="1.0833333333333333"/>
  </r>
  <r>
    <d v="2024-03-01T00:00:00"/>
    <x v="2"/>
    <s v="0EW"/>
    <x v="29"/>
    <x v="7"/>
    <x v="15"/>
    <x v="69"/>
    <s v="HK5359"/>
    <x v="8"/>
    <x v="5"/>
    <n v="2"/>
    <n v="56.66"/>
    <n v="1.36"/>
    <n v="4"/>
    <s v="1,"/>
    <s v="36"/>
    <n v="96"/>
    <n v="1.6"/>
  </r>
  <r>
    <d v="2024-03-01T00:00:00"/>
    <x v="2"/>
    <s v="0EW"/>
    <x v="29"/>
    <x v="14"/>
    <x v="52"/>
    <x v="69"/>
    <s v="HK5359"/>
    <x v="8"/>
    <x v="5"/>
    <n v="1"/>
    <n v="17.899999999999999"/>
    <n v="0.45"/>
    <n v="4"/>
    <s v="0,"/>
    <s v="45"/>
    <n v="45"/>
    <n v="0.75"/>
  </r>
  <r>
    <d v="2024-03-01T00:00:00"/>
    <x v="2"/>
    <s v="0EW"/>
    <x v="29"/>
    <x v="7"/>
    <x v="45"/>
    <x v="69"/>
    <s v="HK5356"/>
    <x v="8"/>
    <x v="5"/>
    <n v="7"/>
    <n v="131.4"/>
    <n v="4.5199999999999996"/>
    <n v="4"/>
    <s v="4,"/>
    <s v="52"/>
    <n v="292"/>
    <n v="4.8666666666666663"/>
  </r>
  <r>
    <d v="2024-03-01T00:00:00"/>
    <x v="2"/>
    <s v="0EW"/>
    <x v="29"/>
    <x v="7"/>
    <x v="45"/>
    <x v="69"/>
    <s v="HK5359"/>
    <x v="8"/>
    <x v="5"/>
    <n v="11"/>
    <n v="309.36"/>
    <n v="5.32"/>
    <n v="4"/>
    <s v="5,"/>
    <s v="32"/>
    <n v="332"/>
    <n v="5.5333333333333332"/>
  </r>
  <r>
    <d v="2024-03-01T00:00:00"/>
    <x v="2"/>
    <s v="0EW"/>
    <x v="29"/>
    <x v="7"/>
    <x v="47"/>
    <x v="69"/>
    <s v="HK5356"/>
    <x v="8"/>
    <x v="5"/>
    <n v="2"/>
    <n v="37.700000000000003"/>
    <n v="1.44"/>
    <n v="4"/>
    <s v="1,"/>
    <s v="44"/>
    <n v="104"/>
    <n v="1.7333333333333334"/>
  </r>
  <r>
    <d v="2024-03-01T00:00:00"/>
    <x v="2"/>
    <s v="0EW"/>
    <x v="29"/>
    <x v="7"/>
    <x v="47"/>
    <x v="69"/>
    <s v="HK5359"/>
    <x v="8"/>
    <x v="5"/>
    <n v="1"/>
    <n v="17.899999999999999"/>
    <n v="0.49"/>
    <n v="4"/>
    <s v="0,"/>
    <s v="49"/>
    <n v="49"/>
    <n v="0.81666666666666665"/>
  </r>
  <r>
    <d v="2024-03-01T00:00:00"/>
    <x v="2"/>
    <s v="0EW"/>
    <x v="29"/>
    <x v="7"/>
    <x v="49"/>
    <x v="69"/>
    <s v="HK5356"/>
    <x v="8"/>
    <x v="5"/>
    <n v="1"/>
    <n v="20.5"/>
    <n v="0.45"/>
    <n v="4"/>
    <s v="0,"/>
    <s v="45"/>
    <n v="45"/>
    <n v="0.75"/>
  </r>
  <r>
    <d v="2024-03-01T00:00:00"/>
    <x v="2"/>
    <s v="0EW"/>
    <x v="29"/>
    <x v="7"/>
    <x v="49"/>
    <x v="69"/>
    <s v="HK5359"/>
    <x v="8"/>
    <x v="5"/>
    <n v="4"/>
    <n v="70"/>
    <n v="1.89"/>
    <n v="4"/>
    <s v="1,"/>
    <s v="89"/>
    <n v="149"/>
    <n v="2.4833333333333334"/>
  </r>
  <r>
    <d v="2024-03-01T00:00:00"/>
    <x v="2"/>
    <s v="0EW"/>
    <x v="29"/>
    <x v="13"/>
    <x v="50"/>
    <x v="68"/>
    <s v="HK5359"/>
    <x v="8"/>
    <x v="5"/>
    <n v="4"/>
    <n v="118.47"/>
    <n v="3.62"/>
    <n v="4"/>
    <s v="3,"/>
    <s v="62"/>
    <n v="242"/>
    <n v="4.0333333333333332"/>
  </r>
  <r>
    <d v="2024-03-01T00:00:00"/>
    <x v="2"/>
    <s v="0EW"/>
    <x v="29"/>
    <x v="7"/>
    <x v="37"/>
    <x v="69"/>
    <s v="HK5359"/>
    <x v="8"/>
    <x v="5"/>
    <n v="1"/>
    <n v="20.5"/>
    <n v="1.1000000000000001"/>
    <n v="3"/>
    <s v="1,"/>
    <s v="1"/>
    <n v="61"/>
    <n v="1.0166666666666666"/>
  </r>
  <r>
    <d v="2024-03-01T00:00:00"/>
    <x v="2"/>
    <s v="ODV"/>
    <x v="22"/>
    <x v="5"/>
    <x v="12"/>
    <x v="55"/>
    <s v="HK1738"/>
    <x v="0"/>
    <x v="0"/>
    <n v="2"/>
    <n v="40"/>
    <n v="1"/>
    <n v="1"/>
    <s v="1"/>
    <n v="0"/>
    <n v="60"/>
    <n v="1"/>
  </r>
  <r>
    <d v="2024-03-01T00:00:00"/>
    <x v="2"/>
    <s v="ODV"/>
    <x v="22"/>
    <x v="5"/>
    <x v="12"/>
    <x v="55"/>
    <s v="HK1738"/>
    <x v="0"/>
    <x v="11"/>
    <n v="1"/>
    <n v="15"/>
    <n v="35"/>
    <n v="2"/>
    <s v="35"/>
    <n v="0"/>
    <n v="2100"/>
    <n v="35"/>
  </r>
  <r>
    <d v="2024-03-01T00:00:00"/>
    <x v="2"/>
    <s v="ODV"/>
    <x v="22"/>
    <x v="5"/>
    <x v="12"/>
    <x v="55"/>
    <s v="HK1738"/>
    <x v="0"/>
    <x v="2"/>
    <n v="22"/>
    <n v="277"/>
    <n v="830"/>
    <n v="3"/>
    <s v="83"/>
    <s v="0"/>
    <n v="4980"/>
    <n v="83"/>
  </r>
  <r>
    <d v="2024-03-01T00:00:00"/>
    <x v="2"/>
    <s v="ODV"/>
    <x v="22"/>
    <x v="5"/>
    <x v="12"/>
    <x v="55"/>
    <s v="HK1738"/>
    <x v="0"/>
    <x v="4"/>
    <n v="14"/>
    <n v="248"/>
    <n v="630"/>
    <n v="3"/>
    <s v="63"/>
    <s v="0"/>
    <n v="3780"/>
    <n v="63"/>
  </r>
  <r>
    <d v="2024-03-01T00:00:00"/>
    <x v="2"/>
    <s v="OEY"/>
    <x v="23"/>
    <x v="7"/>
    <x v="38"/>
    <x v="56"/>
    <s v="HK5371"/>
    <x v="4"/>
    <x v="5"/>
    <n v="40"/>
    <n v="422.7"/>
    <n v="25.1"/>
    <n v="4"/>
    <s v="25"/>
    <s v=",1"/>
    <n v="1500.1"/>
    <n v="25.001666666666665"/>
  </r>
  <r>
    <d v="2024-03-01T00:00:00"/>
    <x v="2"/>
    <s v="OEY"/>
    <x v="23"/>
    <x v="7"/>
    <x v="39"/>
    <x v="57"/>
    <s v="HK5371"/>
    <x v="4"/>
    <x v="5"/>
    <n v="39"/>
    <n v="727.7"/>
    <n v="24.5"/>
    <n v="4"/>
    <s v="24"/>
    <s v=",5"/>
    <n v="1440.5"/>
    <n v="24.008333333333333"/>
  </r>
  <r>
    <d v="2024-03-01T00:00:00"/>
    <x v="2"/>
    <s v="OEY"/>
    <x v="23"/>
    <x v="7"/>
    <x v="40"/>
    <x v="58"/>
    <s v="HK5372"/>
    <x v="6"/>
    <x v="5"/>
    <n v="40"/>
    <n v="508"/>
    <n v="23.4"/>
    <n v="4"/>
    <s v="23"/>
    <s v=",4"/>
    <n v="1380.4"/>
    <n v="23.006666666666668"/>
  </r>
  <r>
    <d v="2024-04-01T00:00:00"/>
    <x v="3"/>
    <s v="0BE"/>
    <x v="30"/>
    <x v="3"/>
    <x v="6"/>
    <x v="71"/>
    <s v="HK4457"/>
    <x v="9"/>
    <x v="1"/>
    <n v="26"/>
    <n v="4103.38"/>
    <n v="59"/>
    <n v="2"/>
    <s v="59"/>
    <n v="0"/>
    <n v="3540"/>
    <n v="59"/>
  </r>
  <r>
    <d v="2024-04-01T00:00:00"/>
    <x v="3"/>
    <s v="0BE"/>
    <x v="30"/>
    <x v="3"/>
    <x v="6"/>
    <x v="71"/>
    <s v="HK5172"/>
    <x v="9"/>
    <x v="1"/>
    <n v="26"/>
    <n v="5831.1"/>
    <n v="74"/>
    <n v="2"/>
    <s v="74"/>
    <n v="0"/>
    <n v="4440"/>
    <n v="74"/>
  </r>
  <r>
    <d v="2024-04-01T00:00:00"/>
    <x v="3"/>
    <s v="0BE"/>
    <x v="30"/>
    <x v="3"/>
    <x v="6"/>
    <x v="71"/>
    <s v="HK5253"/>
    <x v="9"/>
    <x v="1"/>
    <n v="20"/>
    <n v="4448.21"/>
    <n v="60"/>
    <n v="2"/>
    <s v="60"/>
    <n v="0"/>
    <n v="3600"/>
    <n v="60"/>
  </r>
  <r>
    <d v="2024-04-01T00:00:00"/>
    <x v="3"/>
    <s v="0BH"/>
    <x v="0"/>
    <x v="0"/>
    <x v="0"/>
    <x v="0"/>
    <s v="HK1771"/>
    <x v="0"/>
    <x v="0"/>
    <n v="2"/>
    <n v="500"/>
    <n v="335"/>
    <n v="3"/>
    <s v="33"/>
    <s v="5"/>
    <n v="1985"/>
    <n v="33.083333333333336"/>
  </r>
  <r>
    <d v="2024-04-01T00:00:00"/>
    <x v="3"/>
    <s v="0BH"/>
    <x v="0"/>
    <x v="0"/>
    <x v="0"/>
    <x v="0"/>
    <s v="HK2108"/>
    <x v="0"/>
    <x v="0"/>
    <n v="1"/>
    <n v="120"/>
    <n v="2"/>
    <n v="1"/>
    <s v="2"/>
    <n v="0"/>
    <n v="120"/>
    <n v="2"/>
  </r>
  <r>
    <d v="2024-04-01T00:00:00"/>
    <x v="3"/>
    <s v="0BH"/>
    <x v="0"/>
    <x v="0"/>
    <x v="28"/>
    <x v="59"/>
    <s v="HK2108"/>
    <x v="0"/>
    <x v="0"/>
    <n v="5"/>
    <n v="581"/>
    <n v="830"/>
    <n v="3"/>
    <s v="83"/>
    <s v="0"/>
    <n v="4980"/>
    <n v="83"/>
  </r>
  <r>
    <d v="2024-04-01T00:00:00"/>
    <x v="3"/>
    <s v="0BH"/>
    <x v="0"/>
    <x v="0"/>
    <x v="28"/>
    <x v="59"/>
    <s v="HK2171"/>
    <x v="0"/>
    <x v="0"/>
    <n v="1"/>
    <n v="60"/>
    <n v="1"/>
    <n v="1"/>
    <s v="1"/>
    <n v="0"/>
    <n v="60"/>
    <n v="1"/>
  </r>
  <r>
    <d v="2024-04-01T00:00:00"/>
    <x v="3"/>
    <s v="0BH"/>
    <x v="0"/>
    <x v="0"/>
    <x v="28"/>
    <x v="75"/>
    <s v="HK2108"/>
    <x v="0"/>
    <x v="0"/>
    <n v="2"/>
    <n v="420"/>
    <n v="7"/>
    <n v="1"/>
    <s v="7"/>
    <n v="0"/>
    <n v="420"/>
    <n v="7"/>
  </r>
  <r>
    <d v="2024-04-01T00:00:00"/>
    <x v="3"/>
    <s v="0BH"/>
    <x v="0"/>
    <x v="0"/>
    <x v="1"/>
    <x v="1"/>
    <s v="HK2108"/>
    <x v="0"/>
    <x v="0"/>
    <n v="3"/>
    <n v="540"/>
    <n v="9"/>
    <n v="1"/>
    <s v="9"/>
    <n v="0"/>
    <n v="540"/>
    <n v="9"/>
  </r>
  <r>
    <d v="2024-04-01T00:00:00"/>
    <x v="3"/>
    <s v="0BH"/>
    <x v="0"/>
    <x v="0"/>
    <x v="1"/>
    <x v="1"/>
    <s v="HK2171"/>
    <x v="0"/>
    <x v="0"/>
    <n v="11"/>
    <n v="1680"/>
    <n v="28"/>
    <n v="2"/>
    <s v="28"/>
    <n v="0"/>
    <n v="1680"/>
    <n v="28"/>
  </r>
  <r>
    <d v="2024-04-01T00:00:00"/>
    <x v="3"/>
    <s v="0BH"/>
    <x v="0"/>
    <x v="0"/>
    <x v="2"/>
    <x v="76"/>
    <s v="HK2321"/>
    <x v="0"/>
    <x v="0"/>
    <n v="8"/>
    <n v="1560"/>
    <n v="26"/>
    <n v="2"/>
    <s v="26"/>
    <n v="0"/>
    <n v="1560"/>
    <n v="26"/>
  </r>
  <r>
    <d v="2024-04-01T00:00:00"/>
    <x v="3"/>
    <s v="0BH"/>
    <x v="0"/>
    <x v="0"/>
    <x v="2"/>
    <x v="2"/>
    <s v="HK1731"/>
    <x v="0"/>
    <x v="0"/>
    <n v="10"/>
    <n v="1578"/>
    <n v="2333"/>
    <n v="4"/>
    <s v="23"/>
    <s v="33"/>
    <n v="1413"/>
    <n v="23.55"/>
  </r>
  <r>
    <d v="2024-04-01T00:00:00"/>
    <x v="3"/>
    <s v="0BH"/>
    <x v="0"/>
    <x v="0"/>
    <x v="2"/>
    <x v="2"/>
    <s v="HK2321"/>
    <x v="0"/>
    <x v="0"/>
    <n v="3"/>
    <n v="498"/>
    <n v="835"/>
    <n v="3"/>
    <s v="83"/>
    <s v="5"/>
    <n v="4985"/>
    <n v="83.083333333333329"/>
  </r>
  <r>
    <d v="2024-04-01T00:00:00"/>
    <x v="3"/>
    <s v="0BH"/>
    <x v="0"/>
    <x v="0"/>
    <x v="2"/>
    <x v="77"/>
    <s v="HK1731"/>
    <x v="0"/>
    <x v="0"/>
    <n v="1"/>
    <n v="180"/>
    <n v="3"/>
    <n v="1"/>
    <s v="3"/>
    <n v="0"/>
    <n v="180"/>
    <n v="3"/>
  </r>
  <r>
    <d v="2024-04-01T00:00:00"/>
    <x v="3"/>
    <s v="0BH"/>
    <x v="0"/>
    <x v="0"/>
    <x v="2"/>
    <x v="77"/>
    <s v="HK2321"/>
    <x v="0"/>
    <x v="0"/>
    <n v="1"/>
    <n v="180"/>
    <n v="3"/>
    <n v="1"/>
    <s v="3"/>
    <n v="0"/>
    <n v="180"/>
    <n v="3"/>
  </r>
  <r>
    <d v="2024-04-01T00:00:00"/>
    <x v="3"/>
    <s v="0BH"/>
    <x v="0"/>
    <x v="0"/>
    <x v="2"/>
    <x v="78"/>
    <s v="HK2321"/>
    <x v="0"/>
    <x v="0"/>
    <n v="1"/>
    <n v="300"/>
    <n v="5"/>
    <n v="1"/>
    <s v="5"/>
    <n v="0"/>
    <n v="300"/>
    <n v="5"/>
  </r>
  <r>
    <d v="2024-04-01T00:00:00"/>
    <x v="3"/>
    <s v="0BH"/>
    <x v="0"/>
    <x v="0"/>
    <x v="31"/>
    <x v="60"/>
    <s v="HK2171"/>
    <x v="0"/>
    <x v="0"/>
    <n v="1"/>
    <n v="120"/>
    <n v="2"/>
    <n v="1"/>
    <s v="2"/>
    <n v="0"/>
    <n v="120"/>
    <n v="2"/>
  </r>
  <r>
    <d v="2024-04-01T00:00:00"/>
    <x v="3"/>
    <s v="0BM"/>
    <x v="1"/>
    <x v="1"/>
    <x v="3"/>
    <x v="3"/>
    <s v="HK2004"/>
    <x v="0"/>
    <x v="1"/>
    <n v="13"/>
    <n v="472"/>
    <n v="354"/>
    <n v="3"/>
    <s v="35"/>
    <s v="4"/>
    <n v="2104"/>
    <n v="35.06666666666667"/>
  </r>
  <r>
    <d v="2024-04-01T00:00:00"/>
    <x v="3"/>
    <s v="0BM"/>
    <x v="1"/>
    <x v="1"/>
    <x v="3"/>
    <x v="3"/>
    <s v="HK2095"/>
    <x v="0"/>
    <x v="1"/>
    <n v="10"/>
    <n v="351"/>
    <n v="4"/>
    <n v="1"/>
    <s v="4"/>
    <n v="0"/>
    <n v="240"/>
    <n v="4"/>
  </r>
  <r>
    <d v="2024-04-01T00:00:00"/>
    <x v="3"/>
    <s v="0BM"/>
    <x v="1"/>
    <x v="3"/>
    <x v="53"/>
    <x v="79"/>
    <s v="HK2065"/>
    <x v="0"/>
    <x v="1"/>
    <n v="10"/>
    <n v="286"/>
    <n v="506"/>
    <n v="3"/>
    <s v="50"/>
    <s v="6"/>
    <n v="3006"/>
    <n v="50.1"/>
  </r>
  <r>
    <d v="2024-04-01T00:00:00"/>
    <x v="3"/>
    <s v="0BM"/>
    <x v="1"/>
    <x v="3"/>
    <x v="53"/>
    <x v="79"/>
    <s v="HK2095"/>
    <x v="0"/>
    <x v="1"/>
    <n v="5"/>
    <n v="165"/>
    <n v="212"/>
    <n v="3"/>
    <s v="21"/>
    <s v="2"/>
    <n v="1262"/>
    <n v="21.033333333333335"/>
  </r>
  <r>
    <d v="2024-04-01T00:00:00"/>
    <x v="3"/>
    <s v="0BM"/>
    <x v="1"/>
    <x v="2"/>
    <x v="4"/>
    <x v="4"/>
    <s v="HK1741"/>
    <x v="0"/>
    <x v="1"/>
    <n v="80"/>
    <n v="1999.45"/>
    <n v="2954"/>
    <n v="4"/>
    <s v="29"/>
    <s v="54"/>
    <n v="1794"/>
    <n v="29.9"/>
  </r>
  <r>
    <d v="2024-04-01T00:00:00"/>
    <x v="3"/>
    <s v="0BM"/>
    <x v="1"/>
    <x v="3"/>
    <x v="5"/>
    <x v="5"/>
    <s v="HK2004"/>
    <x v="0"/>
    <x v="1"/>
    <n v="60"/>
    <n v="1458.93"/>
    <n v="2148"/>
    <n v="4"/>
    <s v="21"/>
    <s v="48"/>
    <n v="1308"/>
    <n v="21.8"/>
  </r>
  <r>
    <d v="2024-04-01T00:00:00"/>
    <x v="3"/>
    <s v="0BM"/>
    <x v="1"/>
    <x v="3"/>
    <x v="6"/>
    <x v="6"/>
    <s v="HK1750"/>
    <x v="0"/>
    <x v="1"/>
    <n v="149"/>
    <n v="3738.5"/>
    <n v="5618"/>
    <n v="4"/>
    <s v="56"/>
    <s v="18"/>
    <n v="3378"/>
    <n v="56.3"/>
  </r>
  <r>
    <d v="2024-04-01T00:00:00"/>
    <x v="3"/>
    <s v="0BM"/>
    <x v="1"/>
    <x v="3"/>
    <x v="6"/>
    <x v="6"/>
    <s v="HK2004"/>
    <x v="0"/>
    <x v="1"/>
    <n v="31"/>
    <n v="852"/>
    <n v="1118"/>
    <n v="4"/>
    <s v="11"/>
    <s v="18"/>
    <n v="678"/>
    <n v="11.3"/>
  </r>
  <r>
    <d v="2024-04-01T00:00:00"/>
    <x v="3"/>
    <s v="0BM"/>
    <x v="1"/>
    <x v="3"/>
    <x v="6"/>
    <x v="6"/>
    <s v="HK2065"/>
    <x v="0"/>
    <x v="1"/>
    <n v="46"/>
    <n v="1205"/>
    <n v="1712"/>
    <n v="4"/>
    <s v="17"/>
    <s v="12"/>
    <n v="1032"/>
    <n v="17.2"/>
  </r>
  <r>
    <d v="2024-04-01T00:00:00"/>
    <x v="3"/>
    <s v="0BM"/>
    <x v="1"/>
    <x v="3"/>
    <x v="6"/>
    <x v="6"/>
    <s v="HK2095"/>
    <x v="0"/>
    <x v="1"/>
    <n v="136"/>
    <n v="3482.5"/>
    <n v="5018"/>
    <n v="4"/>
    <s v="50"/>
    <s v="18"/>
    <n v="3018"/>
    <n v="50.3"/>
  </r>
  <r>
    <d v="2024-04-01T00:00:00"/>
    <x v="3"/>
    <s v="0BN"/>
    <x v="24"/>
    <x v="0"/>
    <x v="31"/>
    <x v="61"/>
    <s v="HK1648"/>
    <x v="0"/>
    <x v="0"/>
    <n v="100"/>
    <n v="680"/>
    <n v="17"/>
    <n v="2"/>
    <s v="17"/>
    <n v="0"/>
    <n v="1020"/>
    <n v="17"/>
  </r>
  <r>
    <d v="2024-04-01T00:00:00"/>
    <x v="3"/>
    <s v="0BN"/>
    <x v="24"/>
    <x v="0"/>
    <x v="31"/>
    <x v="61"/>
    <s v="HK1994"/>
    <x v="0"/>
    <x v="0"/>
    <n v="230"/>
    <n v="2680"/>
    <n v="67"/>
    <n v="2"/>
    <s v="67"/>
    <n v="0"/>
    <n v="4020"/>
    <n v="67"/>
  </r>
  <r>
    <d v="2024-04-01T00:00:00"/>
    <x v="3"/>
    <s v="0BP"/>
    <x v="25"/>
    <x v="0"/>
    <x v="0"/>
    <x v="62"/>
    <s v="HK1983"/>
    <x v="0"/>
    <x v="0"/>
    <n v="16"/>
    <n v="200"/>
    <n v="5.4"/>
    <n v="3"/>
    <s v="5,"/>
    <s v="4"/>
    <n v="304"/>
    <n v="5.0666666666666664"/>
  </r>
  <r>
    <d v="2024-04-01T00:00:00"/>
    <x v="3"/>
    <s v="0BP"/>
    <x v="25"/>
    <x v="0"/>
    <x v="0"/>
    <x v="62"/>
    <s v="HK4733"/>
    <x v="2"/>
    <x v="0"/>
    <n v="20"/>
    <n v="250"/>
    <n v="6.7"/>
    <n v="3"/>
    <s v="6,"/>
    <s v="7"/>
    <n v="367"/>
    <n v="6.1166666666666663"/>
  </r>
  <r>
    <d v="2024-04-01T00:00:00"/>
    <x v="3"/>
    <s v="0BP"/>
    <x v="25"/>
    <x v="0"/>
    <x v="0"/>
    <x v="80"/>
    <s v="HK1983"/>
    <x v="0"/>
    <x v="0"/>
    <n v="12"/>
    <n v="150"/>
    <n v="3.9"/>
    <n v="3"/>
    <s v="3,"/>
    <s v="9"/>
    <n v="189"/>
    <n v="3.15"/>
  </r>
  <r>
    <d v="2024-04-01T00:00:00"/>
    <x v="3"/>
    <s v="0BP"/>
    <x v="25"/>
    <x v="0"/>
    <x v="0"/>
    <x v="80"/>
    <s v="HK4733"/>
    <x v="2"/>
    <x v="0"/>
    <n v="72"/>
    <n v="900"/>
    <n v="24"/>
    <n v="2"/>
    <s v="24"/>
    <n v="0"/>
    <n v="1440"/>
    <n v="24"/>
  </r>
  <r>
    <d v="2024-04-01T00:00:00"/>
    <x v="3"/>
    <s v="0BP"/>
    <x v="25"/>
    <x v="0"/>
    <x v="54"/>
    <x v="81"/>
    <s v="HK4733"/>
    <x v="2"/>
    <x v="0"/>
    <n v="28"/>
    <n v="350"/>
    <n v="9.4"/>
    <n v="3"/>
    <s v="9,"/>
    <s v="4"/>
    <n v="544"/>
    <n v="9.0666666666666664"/>
  </r>
  <r>
    <d v="2024-04-01T00:00:00"/>
    <x v="3"/>
    <s v="0BP"/>
    <x v="25"/>
    <x v="0"/>
    <x v="54"/>
    <x v="82"/>
    <s v="HK4733"/>
    <x v="2"/>
    <x v="0"/>
    <n v="9"/>
    <n v="112.5"/>
    <n v="3.1"/>
    <n v="3"/>
    <s v="3,"/>
    <s v="1"/>
    <n v="181"/>
    <n v="3.0166666666666666"/>
  </r>
  <r>
    <d v="2024-04-01T00:00:00"/>
    <x v="3"/>
    <s v="0BR"/>
    <x v="2"/>
    <x v="4"/>
    <x v="7"/>
    <x v="7"/>
    <s v="HK2892"/>
    <x v="1"/>
    <x v="1"/>
    <n v="79"/>
    <n v="6079.2"/>
    <n v="45"/>
    <n v="2"/>
    <s v="45"/>
    <n v="0"/>
    <n v="2700"/>
    <n v="45"/>
  </r>
  <r>
    <d v="2024-04-01T00:00:00"/>
    <x v="3"/>
    <s v="0BR"/>
    <x v="2"/>
    <x v="4"/>
    <x v="7"/>
    <x v="7"/>
    <s v="HK4416"/>
    <x v="1"/>
    <x v="1"/>
    <n v="76"/>
    <n v="5376.5"/>
    <n v="38"/>
    <n v="2"/>
    <s v="38"/>
    <n v="0"/>
    <n v="2280"/>
    <n v="38"/>
  </r>
  <r>
    <d v="2024-04-01T00:00:00"/>
    <x v="3"/>
    <s v="0BR"/>
    <x v="2"/>
    <x v="4"/>
    <x v="7"/>
    <x v="7"/>
    <s v="HK4542"/>
    <x v="1"/>
    <x v="1"/>
    <n v="88"/>
    <n v="6711.4"/>
    <n v="48"/>
    <n v="2"/>
    <s v="48"/>
    <n v="0"/>
    <n v="2880"/>
    <n v="48"/>
  </r>
  <r>
    <d v="2024-04-01T00:00:00"/>
    <x v="3"/>
    <s v="0BR"/>
    <x v="2"/>
    <x v="4"/>
    <x v="7"/>
    <x v="7"/>
    <s v="HK4644"/>
    <x v="1"/>
    <x v="1"/>
    <n v="49"/>
    <n v="3691.2"/>
    <n v="25"/>
    <n v="2"/>
    <s v="25"/>
    <n v="0"/>
    <n v="1500"/>
    <n v="25"/>
  </r>
  <r>
    <d v="2024-04-01T00:00:00"/>
    <x v="3"/>
    <s v="0BR"/>
    <x v="2"/>
    <x v="4"/>
    <x v="7"/>
    <x v="7"/>
    <s v="HK4704"/>
    <x v="1"/>
    <x v="1"/>
    <n v="82"/>
    <n v="5892.6"/>
    <n v="43"/>
    <n v="2"/>
    <s v="43"/>
    <n v="0"/>
    <n v="2580"/>
    <n v="43"/>
  </r>
  <r>
    <d v="2024-04-01T00:00:00"/>
    <x v="3"/>
    <s v="0BR"/>
    <x v="2"/>
    <x v="4"/>
    <x v="7"/>
    <x v="7"/>
    <s v="HK4939"/>
    <x v="1"/>
    <x v="1"/>
    <n v="68"/>
    <n v="5137.7"/>
    <n v="36"/>
    <n v="2"/>
    <s v="36"/>
    <n v="0"/>
    <n v="2160"/>
    <n v="36"/>
  </r>
  <r>
    <d v="2024-04-01T00:00:00"/>
    <x v="3"/>
    <s v="0BR"/>
    <x v="2"/>
    <x v="4"/>
    <x v="7"/>
    <x v="7"/>
    <s v="HK5113"/>
    <x v="1"/>
    <x v="1"/>
    <n v="61"/>
    <n v="4224.5"/>
    <n v="31"/>
    <n v="2"/>
    <s v="31"/>
    <n v="0"/>
    <n v="1860"/>
    <n v="31"/>
  </r>
  <r>
    <d v="2024-04-01T00:00:00"/>
    <x v="3"/>
    <s v="0BR"/>
    <x v="2"/>
    <x v="4"/>
    <x v="7"/>
    <x v="7"/>
    <s v="HK5167"/>
    <x v="1"/>
    <x v="1"/>
    <n v="115"/>
    <n v="6212.2"/>
    <n v="40"/>
    <n v="2"/>
    <s v="40"/>
    <n v="0"/>
    <n v="2400"/>
    <n v="40"/>
  </r>
  <r>
    <d v="2024-04-01T00:00:00"/>
    <x v="3"/>
    <s v="0BR"/>
    <x v="2"/>
    <x v="4"/>
    <x v="7"/>
    <x v="7"/>
    <s v="HK5300"/>
    <x v="1"/>
    <x v="1"/>
    <n v="88"/>
    <n v="6494.3"/>
    <n v="41"/>
    <n v="2"/>
    <s v="41"/>
    <n v="0"/>
    <n v="2460"/>
    <n v="41"/>
  </r>
  <r>
    <d v="2024-04-01T00:00:00"/>
    <x v="3"/>
    <s v="0BR"/>
    <x v="2"/>
    <x v="4"/>
    <x v="7"/>
    <x v="7"/>
    <s v="HK5428"/>
    <x v="1"/>
    <x v="1"/>
    <n v="73"/>
    <n v="5364.8"/>
    <n v="44"/>
    <n v="2"/>
    <s v="44"/>
    <n v="0"/>
    <n v="2640"/>
    <n v="44"/>
  </r>
  <r>
    <d v="2024-04-01T00:00:00"/>
    <x v="3"/>
    <s v="0BR"/>
    <x v="2"/>
    <x v="3"/>
    <x v="8"/>
    <x v="8"/>
    <s v="HK1476"/>
    <x v="0"/>
    <x v="1"/>
    <n v="23"/>
    <n v="143"/>
    <n v="17"/>
    <n v="2"/>
    <s v="17"/>
    <n v="0"/>
    <n v="1020"/>
    <n v="17"/>
  </r>
  <r>
    <d v="2024-04-01T00:00:00"/>
    <x v="3"/>
    <s v="0BR"/>
    <x v="2"/>
    <x v="3"/>
    <x v="8"/>
    <x v="8"/>
    <s v="HK1767"/>
    <x v="0"/>
    <x v="1"/>
    <n v="68"/>
    <n v="1745.1"/>
    <n v="51"/>
    <n v="2"/>
    <s v="51"/>
    <n v="0"/>
    <n v="3060"/>
    <n v="51"/>
  </r>
  <r>
    <d v="2024-04-01T00:00:00"/>
    <x v="3"/>
    <s v="0BR"/>
    <x v="2"/>
    <x v="3"/>
    <x v="8"/>
    <x v="8"/>
    <s v="HK3631"/>
    <x v="0"/>
    <x v="1"/>
    <n v="65"/>
    <n v="1715.7"/>
    <n v="40"/>
    <n v="2"/>
    <s v="40"/>
    <n v="0"/>
    <n v="2400"/>
    <n v="40"/>
  </r>
  <r>
    <d v="2024-04-01T00:00:00"/>
    <x v="3"/>
    <s v="0BR"/>
    <x v="2"/>
    <x v="3"/>
    <x v="8"/>
    <x v="8"/>
    <s v="HK660"/>
    <x v="0"/>
    <x v="1"/>
    <n v="51"/>
    <n v="1290"/>
    <n v="35"/>
    <n v="2"/>
    <s v="35"/>
    <n v="0"/>
    <n v="2100"/>
    <n v="35"/>
  </r>
  <r>
    <d v="2024-04-01T00:00:00"/>
    <x v="3"/>
    <s v="0BR"/>
    <x v="2"/>
    <x v="3"/>
    <x v="8"/>
    <x v="83"/>
    <s v="HK1767"/>
    <x v="0"/>
    <x v="1"/>
    <n v="23"/>
    <n v="549.6"/>
    <n v="11"/>
    <n v="2"/>
    <s v="11"/>
    <n v="0"/>
    <n v="660"/>
    <n v="11"/>
  </r>
  <r>
    <d v="2024-04-01T00:00:00"/>
    <x v="3"/>
    <s v="0BR"/>
    <x v="2"/>
    <x v="3"/>
    <x v="8"/>
    <x v="83"/>
    <s v="HK3631"/>
    <x v="0"/>
    <x v="1"/>
    <n v="22"/>
    <n v="584.70000000000005"/>
    <n v="9"/>
    <n v="1"/>
    <s v="9"/>
    <n v="0"/>
    <n v="540"/>
    <n v="9"/>
  </r>
  <r>
    <d v="2024-04-01T00:00:00"/>
    <x v="3"/>
    <s v="0BR"/>
    <x v="2"/>
    <x v="3"/>
    <x v="8"/>
    <x v="83"/>
    <s v="HK660"/>
    <x v="0"/>
    <x v="1"/>
    <n v="41"/>
    <n v="1030.2"/>
    <n v="24"/>
    <n v="2"/>
    <s v="24"/>
    <n v="0"/>
    <n v="1440"/>
    <n v="24"/>
  </r>
  <r>
    <d v="2024-04-01T00:00:00"/>
    <x v="3"/>
    <s v="0BR"/>
    <x v="2"/>
    <x v="4"/>
    <x v="9"/>
    <x v="9"/>
    <s v="HK2892"/>
    <x v="1"/>
    <x v="1"/>
    <n v="14"/>
    <n v="1111.7"/>
    <n v="7"/>
    <n v="1"/>
    <s v="7"/>
    <n v="0"/>
    <n v="420"/>
    <n v="7"/>
  </r>
  <r>
    <d v="2024-04-01T00:00:00"/>
    <x v="3"/>
    <s v="0BR"/>
    <x v="2"/>
    <x v="4"/>
    <x v="9"/>
    <x v="9"/>
    <s v="HK4416"/>
    <x v="1"/>
    <x v="1"/>
    <n v="14"/>
    <n v="1048.3"/>
    <n v="7"/>
    <n v="1"/>
    <s v="7"/>
    <n v="0"/>
    <n v="420"/>
    <n v="7"/>
  </r>
  <r>
    <d v="2024-04-01T00:00:00"/>
    <x v="3"/>
    <s v="0BR"/>
    <x v="2"/>
    <x v="4"/>
    <x v="9"/>
    <x v="9"/>
    <s v="HK4542"/>
    <x v="1"/>
    <x v="1"/>
    <n v="7"/>
    <n v="560"/>
    <n v="4"/>
    <n v="1"/>
    <s v="4"/>
    <n v="0"/>
    <n v="240"/>
    <n v="4"/>
  </r>
  <r>
    <d v="2024-04-01T00:00:00"/>
    <x v="3"/>
    <s v="0BR"/>
    <x v="2"/>
    <x v="4"/>
    <x v="9"/>
    <x v="9"/>
    <s v="HK4644"/>
    <x v="1"/>
    <x v="1"/>
    <n v="27"/>
    <n v="2083.3000000000002"/>
    <n v="13"/>
    <n v="2"/>
    <s v="13"/>
    <n v="0"/>
    <n v="780"/>
    <n v="13"/>
  </r>
  <r>
    <d v="2024-04-01T00:00:00"/>
    <x v="3"/>
    <s v="0BR"/>
    <x v="2"/>
    <x v="4"/>
    <x v="9"/>
    <x v="9"/>
    <s v="HK4704"/>
    <x v="1"/>
    <x v="1"/>
    <n v="19"/>
    <n v="1465"/>
    <n v="9"/>
    <n v="1"/>
    <s v="9"/>
    <n v="0"/>
    <n v="540"/>
    <n v="9"/>
  </r>
  <r>
    <d v="2024-04-01T00:00:00"/>
    <x v="3"/>
    <s v="0BR"/>
    <x v="2"/>
    <x v="4"/>
    <x v="9"/>
    <x v="9"/>
    <s v="HK4939"/>
    <x v="1"/>
    <x v="1"/>
    <n v="41"/>
    <n v="3196.6"/>
    <n v="19"/>
    <n v="2"/>
    <s v="19"/>
    <n v="0"/>
    <n v="1140"/>
    <n v="19"/>
  </r>
  <r>
    <d v="2024-04-01T00:00:00"/>
    <x v="3"/>
    <s v="0BR"/>
    <x v="2"/>
    <x v="4"/>
    <x v="9"/>
    <x v="9"/>
    <s v="HK5113"/>
    <x v="1"/>
    <x v="1"/>
    <n v="15"/>
    <n v="1160"/>
    <n v="7"/>
    <n v="1"/>
    <s v="7"/>
    <n v="0"/>
    <n v="420"/>
    <n v="7"/>
  </r>
  <r>
    <d v="2024-04-01T00:00:00"/>
    <x v="3"/>
    <s v="0BR"/>
    <x v="2"/>
    <x v="4"/>
    <x v="9"/>
    <x v="9"/>
    <s v="HK5167"/>
    <x v="1"/>
    <x v="1"/>
    <n v="6"/>
    <n v="480"/>
    <n v="3"/>
    <n v="1"/>
    <s v="3"/>
    <n v="0"/>
    <n v="180"/>
    <n v="3"/>
  </r>
  <r>
    <d v="2024-04-01T00:00:00"/>
    <x v="3"/>
    <s v="0BR"/>
    <x v="2"/>
    <x v="4"/>
    <x v="9"/>
    <x v="9"/>
    <s v="HK5300"/>
    <x v="1"/>
    <x v="1"/>
    <n v="19"/>
    <n v="1510"/>
    <n v="8"/>
    <n v="1"/>
    <s v="8"/>
    <n v="0"/>
    <n v="480"/>
    <n v="8"/>
  </r>
  <r>
    <d v="2024-04-01T00:00:00"/>
    <x v="3"/>
    <s v="0BR"/>
    <x v="2"/>
    <x v="4"/>
    <x v="9"/>
    <x v="9"/>
    <s v="HK5428"/>
    <x v="1"/>
    <x v="1"/>
    <n v="35"/>
    <n v="2736"/>
    <n v="20"/>
    <n v="2"/>
    <s v="20"/>
    <n v="0"/>
    <n v="1200"/>
    <n v="20"/>
  </r>
  <r>
    <d v="2024-04-01T00:00:00"/>
    <x v="3"/>
    <s v="0BS"/>
    <x v="3"/>
    <x v="1"/>
    <x v="10"/>
    <x v="10"/>
    <s v="HK1198"/>
    <x v="0"/>
    <x v="3"/>
    <n v="51"/>
    <n v="253"/>
    <n v="1654"/>
    <n v="4"/>
    <s v="16"/>
    <s v="54"/>
    <n v="1014"/>
    <n v="16.899999999999999"/>
  </r>
  <r>
    <d v="2024-04-01T00:00:00"/>
    <x v="3"/>
    <s v="0BT"/>
    <x v="4"/>
    <x v="4"/>
    <x v="11"/>
    <x v="63"/>
    <s v="HK5224"/>
    <x v="1"/>
    <x v="1"/>
    <n v="79"/>
    <n v="4469.71"/>
    <n v="3654"/>
    <n v="4"/>
    <s v="36"/>
    <s v="54"/>
    <n v="2214"/>
    <n v="36.9"/>
  </r>
  <r>
    <d v="2024-04-01T00:00:00"/>
    <x v="3"/>
    <s v="0BT"/>
    <x v="4"/>
    <x v="4"/>
    <x v="11"/>
    <x v="63"/>
    <s v="HK5249"/>
    <x v="1"/>
    <x v="1"/>
    <n v="78"/>
    <n v="4755.5"/>
    <n v="3606"/>
    <n v="4"/>
    <s v="36"/>
    <s v="06"/>
    <n v="2166"/>
    <n v="36.1"/>
  </r>
  <r>
    <d v="2024-04-01T00:00:00"/>
    <x v="3"/>
    <s v="0BT"/>
    <x v="4"/>
    <x v="4"/>
    <x v="11"/>
    <x v="63"/>
    <s v="HK5269"/>
    <x v="1"/>
    <x v="1"/>
    <n v="91"/>
    <n v="4986.99"/>
    <n v="3930"/>
    <n v="4"/>
    <s v="39"/>
    <s v="30"/>
    <n v="2370"/>
    <n v="39.5"/>
  </r>
  <r>
    <d v="2024-04-01T00:00:00"/>
    <x v="3"/>
    <s v="0BT"/>
    <x v="4"/>
    <x v="4"/>
    <x v="11"/>
    <x v="63"/>
    <s v="HK5270"/>
    <x v="1"/>
    <x v="1"/>
    <n v="80"/>
    <n v="4623.7"/>
    <n v="3542"/>
    <n v="4"/>
    <s v="35"/>
    <s v="42"/>
    <n v="2142"/>
    <n v="35.700000000000003"/>
  </r>
  <r>
    <d v="2024-04-01T00:00:00"/>
    <x v="3"/>
    <s v="0BT"/>
    <x v="4"/>
    <x v="4"/>
    <x v="11"/>
    <x v="63"/>
    <s v="HK5311"/>
    <x v="1"/>
    <x v="1"/>
    <n v="93"/>
    <n v="5451.91"/>
    <n v="3700"/>
    <n v="4"/>
    <s v="37"/>
    <s v="00"/>
    <n v="2220"/>
    <n v="37"/>
  </r>
  <r>
    <d v="2024-04-01T00:00:00"/>
    <x v="3"/>
    <s v="0BT"/>
    <x v="4"/>
    <x v="4"/>
    <x v="11"/>
    <x v="63"/>
    <s v="HK5332"/>
    <x v="1"/>
    <x v="1"/>
    <n v="84"/>
    <n v="4721.97"/>
    <n v="3606"/>
    <n v="4"/>
    <s v="36"/>
    <s v="06"/>
    <n v="2166"/>
    <n v="36.1"/>
  </r>
  <r>
    <d v="2024-04-01T00:00:00"/>
    <x v="3"/>
    <s v="0CC"/>
    <x v="5"/>
    <x v="5"/>
    <x v="12"/>
    <x v="12"/>
    <s v="HK1723"/>
    <x v="0"/>
    <x v="12"/>
    <n v="1"/>
    <n v="9"/>
    <n v="13"/>
    <n v="2"/>
    <s v="13"/>
    <n v="0"/>
    <n v="780"/>
    <n v="13"/>
  </r>
  <r>
    <d v="2024-04-01T00:00:00"/>
    <x v="3"/>
    <s v="0CC"/>
    <x v="5"/>
    <x v="5"/>
    <x v="12"/>
    <x v="12"/>
    <s v="HK1723"/>
    <x v="0"/>
    <x v="6"/>
    <n v="6"/>
    <n v="65"/>
    <n v="1140"/>
    <n v="4"/>
    <s v="11"/>
    <s v="40"/>
    <n v="700"/>
    <n v="11.666666666666666"/>
  </r>
  <r>
    <d v="2024-04-01T00:00:00"/>
    <x v="3"/>
    <s v="0CC"/>
    <x v="5"/>
    <x v="5"/>
    <x v="12"/>
    <x v="12"/>
    <s v="HK1723"/>
    <x v="0"/>
    <x v="2"/>
    <n v="53"/>
    <n v="582"/>
    <n v="1904"/>
    <n v="4"/>
    <s v="19"/>
    <s v="04"/>
    <n v="1144"/>
    <n v="19.066666666666666"/>
  </r>
  <r>
    <d v="2024-04-01T00:00:00"/>
    <x v="3"/>
    <s v="0CC"/>
    <x v="5"/>
    <x v="5"/>
    <x v="12"/>
    <x v="12"/>
    <s v="HK1723"/>
    <x v="0"/>
    <x v="4"/>
    <n v="14"/>
    <n v="163"/>
    <n v="304"/>
    <n v="3"/>
    <s v="30"/>
    <s v="4"/>
    <n v="1804"/>
    <n v="30.066666666666666"/>
  </r>
  <r>
    <d v="2024-04-01T00:00:00"/>
    <x v="3"/>
    <s v="0CK"/>
    <x v="6"/>
    <x v="5"/>
    <x v="13"/>
    <x v="13"/>
    <s v="HK1364"/>
    <x v="0"/>
    <x v="0"/>
    <n v="5"/>
    <n v="380"/>
    <n v="1240"/>
    <n v="4"/>
    <s v="12"/>
    <s v="40"/>
    <n v="760"/>
    <n v="12.666666666666666"/>
  </r>
  <r>
    <d v="2024-04-01T00:00:00"/>
    <x v="3"/>
    <s v="0CK"/>
    <x v="6"/>
    <x v="5"/>
    <x v="13"/>
    <x v="13"/>
    <s v="HK1817"/>
    <x v="0"/>
    <x v="0"/>
    <n v="3"/>
    <n v="235"/>
    <n v="750"/>
    <n v="3"/>
    <s v="75"/>
    <s v="0"/>
    <n v="4500"/>
    <n v="75"/>
  </r>
  <r>
    <d v="2024-04-01T00:00:00"/>
    <x v="3"/>
    <s v="0CK"/>
    <x v="6"/>
    <x v="5"/>
    <x v="13"/>
    <x v="13"/>
    <s v="HK2021"/>
    <x v="0"/>
    <x v="0"/>
    <n v="1"/>
    <n v="150"/>
    <n v="5"/>
    <n v="1"/>
    <s v="5"/>
    <n v="0"/>
    <n v="300"/>
    <n v="5"/>
  </r>
  <r>
    <d v="2024-04-01T00:00:00"/>
    <x v="3"/>
    <s v="0CK"/>
    <x v="6"/>
    <x v="5"/>
    <x v="13"/>
    <x v="13"/>
    <s v="HK2037"/>
    <x v="0"/>
    <x v="0"/>
    <n v="6"/>
    <n v="607"/>
    <n v="2015"/>
    <n v="4"/>
    <s v="20"/>
    <s v="15"/>
    <n v="1215"/>
    <n v="20.25"/>
  </r>
  <r>
    <d v="2024-04-01T00:00:00"/>
    <x v="3"/>
    <s v="0CP"/>
    <x v="7"/>
    <x v="6"/>
    <x v="14"/>
    <x v="73"/>
    <s v="HK383"/>
    <x v="2"/>
    <x v="0"/>
    <n v="30"/>
    <n v="457"/>
    <n v="830"/>
    <n v="3"/>
    <s v="83"/>
    <s v="0"/>
    <n v="4980"/>
    <n v="83"/>
  </r>
  <r>
    <d v="2024-04-01T00:00:00"/>
    <x v="3"/>
    <s v="0CR"/>
    <x v="26"/>
    <x v="3"/>
    <x v="8"/>
    <x v="64"/>
    <s v="HK4014"/>
    <x v="7"/>
    <x v="1"/>
    <n v="29"/>
    <n v="3446.63"/>
    <n v="3233"/>
    <n v="4"/>
    <s v="32"/>
    <s v="33"/>
    <n v="1953"/>
    <n v="32.549999999999997"/>
  </r>
  <r>
    <d v="2024-04-01T00:00:00"/>
    <x v="3"/>
    <s v="0CR"/>
    <x v="26"/>
    <x v="3"/>
    <x v="8"/>
    <x v="64"/>
    <s v="HK4436"/>
    <x v="7"/>
    <x v="1"/>
    <n v="45"/>
    <n v="3100.47"/>
    <n v="4942"/>
    <n v="4"/>
    <s v="49"/>
    <s v="42"/>
    <n v="2982"/>
    <n v="49.7"/>
  </r>
  <r>
    <d v="2024-04-01T00:00:00"/>
    <x v="3"/>
    <s v="0CR"/>
    <x v="26"/>
    <x v="3"/>
    <x v="8"/>
    <x v="64"/>
    <s v="HK5085"/>
    <x v="7"/>
    <x v="1"/>
    <n v="55"/>
    <n v="3786.14"/>
    <n v="6325"/>
    <n v="4"/>
    <s v="63"/>
    <s v="25"/>
    <n v="3805"/>
    <n v="63.416666666666664"/>
  </r>
  <r>
    <d v="2024-04-01T00:00:00"/>
    <x v="3"/>
    <s v="0CR"/>
    <x v="26"/>
    <x v="3"/>
    <x v="8"/>
    <x v="64"/>
    <s v="HK5177"/>
    <x v="7"/>
    <x v="1"/>
    <n v="10"/>
    <n v="630.59"/>
    <n v="742"/>
    <n v="3"/>
    <s v="74"/>
    <s v="2"/>
    <n v="4442"/>
    <n v="74.033333333333331"/>
  </r>
  <r>
    <d v="2024-04-01T00:00:00"/>
    <x v="3"/>
    <s v="0CT"/>
    <x v="8"/>
    <x v="7"/>
    <x v="15"/>
    <x v="15"/>
    <s v="HK1099"/>
    <x v="2"/>
    <x v="7"/>
    <n v="18"/>
    <n v="145"/>
    <n v="528"/>
    <n v="3"/>
    <s v="52"/>
    <s v="8"/>
    <n v="3128"/>
    <n v="52.133333333333333"/>
  </r>
  <r>
    <d v="2024-04-01T00:00:00"/>
    <x v="3"/>
    <s v="0DD"/>
    <x v="10"/>
    <x v="6"/>
    <x v="18"/>
    <x v="19"/>
    <s v="HK732"/>
    <x v="2"/>
    <x v="0"/>
    <n v="4"/>
    <n v="25"/>
    <n v="1"/>
    <n v="1"/>
    <s v="1"/>
    <n v="0"/>
    <n v="60"/>
    <n v="1"/>
  </r>
  <r>
    <d v="2024-04-01T00:00:00"/>
    <x v="3"/>
    <s v="0DD"/>
    <x v="10"/>
    <x v="8"/>
    <x v="19"/>
    <x v="20"/>
    <s v="HK1290"/>
    <x v="2"/>
    <x v="0"/>
    <n v="30"/>
    <n v="187.5"/>
    <n v="730"/>
    <n v="3"/>
    <s v="73"/>
    <s v="0"/>
    <n v="4380"/>
    <n v="73"/>
  </r>
  <r>
    <d v="2024-04-01T00:00:00"/>
    <x v="3"/>
    <s v="0DD"/>
    <x v="10"/>
    <x v="8"/>
    <x v="19"/>
    <x v="21"/>
    <s v="HK1290"/>
    <x v="2"/>
    <x v="0"/>
    <n v="16"/>
    <n v="100"/>
    <n v="4"/>
    <n v="1"/>
    <s v="4"/>
    <n v="0"/>
    <n v="240"/>
    <n v="4"/>
  </r>
  <r>
    <d v="2024-04-01T00:00:00"/>
    <x v="3"/>
    <s v="0DD"/>
    <x v="10"/>
    <x v="6"/>
    <x v="20"/>
    <x v="22"/>
    <s v="HK1680"/>
    <x v="2"/>
    <x v="0"/>
    <n v="16"/>
    <n v="100"/>
    <n v="4"/>
    <n v="1"/>
    <s v="4"/>
    <n v="0"/>
    <n v="240"/>
    <n v="4"/>
  </r>
  <r>
    <d v="2024-04-01T00:00:00"/>
    <x v="3"/>
    <s v="0DD"/>
    <x v="10"/>
    <x v="6"/>
    <x v="20"/>
    <x v="22"/>
    <s v="HK1785"/>
    <x v="2"/>
    <x v="0"/>
    <n v="16"/>
    <n v="100"/>
    <n v="4"/>
    <n v="1"/>
    <s v="4"/>
    <n v="0"/>
    <n v="240"/>
    <n v="4"/>
  </r>
  <r>
    <d v="2024-04-01T00:00:00"/>
    <x v="3"/>
    <s v="0DD"/>
    <x v="10"/>
    <x v="6"/>
    <x v="20"/>
    <x v="17"/>
    <s v="HK1060"/>
    <x v="2"/>
    <x v="0"/>
    <n v="44"/>
    <n v="275"/>
    <n v="11"/>
    <n v="2"/>
    <s v="11"/>
    <n v="0"/>
    <n v="660"/>
    <n v="11"/>
  </r>
  <r>
    <d v="2024-04-01T00:00:00"/>
    <x v="3"/>
    <s v="0DD"/>
    <x v="10"/>
    <x v="6"/>
    <x v="20"/>
    <x v="17"/>
    <s v="HK1325"/>
    <x v="2"/>
    <x v="0"/>
    <n v="32"/>
    <n v="200"/>
    <n v="8"/>
    <n v="1"/>
    <s v="8"/>
    <n v="0"/>
    <n v="480"/>
    <n v="8"/>
  </r>
  <r>
    <d v="2024-04-01T00:00:00"/>
    <x v="3"/>
    <s v="0DD"/>
    <x v="10"/>
    <x v="6"/>
    <x v="20"/>
    <x v="17"/>
    <s v="HK419"/>
    <x v="2"/>
    <x v="0"/>
    <n v="40"/>
    <n v="250"/>
    <n v="10"/>
    <n v="2"/>
    <s v="10"/>
    <n v="0"/>
    <n v="600"/>
    <n v="10"/>
  </r>
  <r>
    <d v="2024-04-01T00:00:00"/>
    <x v="3"/>
    <s v="0DD"/>
    <x v="10"/>
    <x v="6"/>
    <x v="20"/>
    <x v="23"/>
    <s v="HK1325"/>
    <x v="2"/>
    <x v="0"/>
    <n v="24"/>
    <n v="150"/>
    <n v="6"/>
    <n v="1"/>
    <s v="6"/>
    <n v="0"/>
    <n v="360"/>
    <n v="6"/>
  </r>
  <r>
    <d v="2024-04-01T00:00:00"/>
    <x v="3"/>
    <s v="0DD"/>
    <x v="10"/>
    <x v="6"/>
    <x v="21"/>
    <x v="25"/>
    <s v="HK1325"/>
    <x v="2"/>
    <x v="0"/>
    <n v="32"/>
    <n v="200"/>
    <n v="8"/>
    <n v="1"/>
    <s v="8"/>
    <n v="0"/>
    <n v="480"/>
    <n v="8"/>
  </r>
  <r>
    <d v="2024-04-01T00:00:00"/>
    <x v="3"/>
    <s v="0DD"/>
    <x v="10"/>
    <x v="6"/>
    <x v="21"/>
    <x v="25"/>
    <s v="HK419"/>
    <x v="2"/>
    <x v="0"/>
    <n v="28"/>
    <n v="175"/>
    <n v="7"/>
    <n v="1"/>
    <s v="7"/>
    <n v="0"/>
    <n v="420"/>
    <n v="7"/>
  </r>
  <r>
    <d v="2024-04-01T00:00:00"/>
    <x v="3"/>
    <s v="0DD"/>
    <x v="10"/>
    <x v="6"/>
    <x v="22"/>
    <x v="27"/>
    <s v="HK1680"/>
    <x v="2"/>
    <x v="0"/>
    <n v="16"/>
    <n v="100"/>
    <n v="4"/>
    <n v="1"/>
    <s v="4"/>
    <n v="0"/>
    <n v="240"/>
    <n v="4"/>
  </r>
  <r>
    <d v="2024-04-01T00:00:00"/>
    <x v="3"/>
    <s v="0DD"/>
    <x v="10"/>
    <x v="6"/>
    <x v="22"/>
    <x v="27"/>
    <s v="HK1785"/>
    <x v="2"/>
    <x v="0"/>
    <n v="4"/>
    <n v="25"/>
    <n v="1"/>
    <n v="1"/>
    <s v="1"/>
    <n v="0"/>
    <n v="60"/>
    <n v="1"/>
  </r>
  <r>
    <d v="2024-04-01T00:00:00"/>
    <x v="3"/>
    <s v="0DD"/>
    <x v="10"/>
    <x v="6"/>
    <x v="22"/>
    <x v="29"/>
    <s v="HK1785"/>
    <x v="2"/>
    <x v="0"/>
    <n v="4"/>
    <n v="25"/>
    <n v="1"/>
    <n v="1"/>
    <s v="1"/>
    <n v="0"/>
    <n v="60"/>
    <n v="1"/>
  </r>
  <r>
    <d v="2024-04-01T00:00:00"/>
    <x v="3"/>
    <s v="0DD"/>
    <x v="10"/>
    <x v="6"/>
    <x v="22"/>
    <x v="30"/>
    <s v="HK1785"/>
    <x v="2"/>
    <x v="0"/>
    <n v="12"/>
    <n v="75"/>
    <n v="3"/>
    <n v="1"/>
    <s v="3"/>
    <n v="0"/>
    <n v="180"/>
    <n v="3"/>
  </r>
  <r>
    <d v="2024-04-01T00:00:00"/>
    <x v="3"/>
    <s v="0DD"/>
    <x v="10"/>
    <x v="6"/>
    <x v="22"/>
    <x v="31"/>
    <s v="HK1785"/>
    <x v="2"/>
    <x v="0"/>
    <n v="8"/>
    <n v="50"/>
    <n v="2"/>
    <n v="1"/>
    <s v="2"/>
    <n v="0"/>
    <n v="120"/>
    <n v="2"/>
  </r>
  <r>
    <d v="2024-04-01T00:00:00"/>
    <x v="3"/>
    <s v="0DD"/>
    <x v="10"/>
    <x v="6"/>
    <x v="22"/>
    <x v="31"/>
    <s v="HK732"/>
    <x v="2"/>
    <x v="0"/>
    <n v="16"/>
    <n v="100"/>
    <n v="4"/>
    <n v="1"/>
    <s v="4"/>
    <n v="0"/>
    <n v="240"/>
    <n v="4"/>
  </r>
  <r>
    <d v="2024-04-01T00:00:00"/>
    <x v="3"/>
    <s v="0DD"/>
    <x v="10"/>
    <x v="8"/>
    <x v="23"/>
    <x v="32"/>
    <s v="HK1290"/>
    <x v="2"/>
    <x v="0"/>
    <n v="2"/>
    <n v="12.5"/>
    <n v="30"/>
    <n v="2"/>
    <s v="30"/>
    <n v="0"/>
    <n v="1800"/>
    <n v="30"/>
  </r>
  <r>
    <d v="2024-04-01T00:00:00"/>
    <x v="3"/>
    <s v="0DD"/>
    <x v="10"/>
    <x v="8"/>
    <x v="23"/>
    <x v="33"/>
    <s v="HK1290"/>
    <x v="2"/>
    <x v="0"/>
    <n v="2"/>
    <n v="12.5"/>
    <n v="30"/>
    <n v="2"/>
    <s v="30"/>
    <n v="0"/>
    <n v="1800"/>
    <n v="30"/>
  </r>
  <r>
    <d v="2024-04-01T00:00:00"/>
    <x v="3"/>
    <s v="0DD"/>
    <x v="10"/>
    <x v="6"/>
    <x v="24"/>
    <x v="34"/>
    <s v="HK1785"/>
    <x v="2"/>
    <x v="0"/>
    <n v="12"/>
    <n v="75"/>
    <n v="3"/>
    <n v="1"/>
    <s v="3"/>
    <n v="0"/>
    <n v="180"/>
    <n v="3"/>
  </r>
  <r>
    <d v="2024-04-01T00:00:00"/>
    <x v="3"/>
    <s v="0DD"/>
    <x v="10"/>
    <x v="6"/>
    <x v="24"/>
    <x v="35"/>
    <s v="HK1680"/>
    <x v="2"/>
    <x v="0"/>
    <n v="32"/>
    <n v="200"/>
    <n v="8"/>
    <n v="1"/>
    <s v="8"/>
    <n v="0"/>
    <n v="480"/>
    <n v="8"/>
  </r>
  <r>
    <d v="2024-04-01T00:00:00"/>
    <x v="3"/>
    <s v="0DD"/>
    <x v="10"/>
    <x v="6"/>
    <x v="24"/>
    <x v="35"/>
    <s v="HK1785"/>
    <x v="2"/>
    <x v="0"/>
    <n v="32"/>
    <n v="200"/>
    <n v="8"/>
    <n v="1"/>
    <s v="8"/>
    <n v="0"/>
    <n v="480"/>
    <n v="8"/>
  </r>
  <r>
    <d v="2024-04-01T00:00:00"/>
    <x v="3"/>
    <s v="0DD"/>
    <x v="10"/>
    <x v="8"/>
    <x v="25"/>
    <x v="37"/>
    <s v="HK1290"/>
    <x v="2"/>
    <x v="0"/>
    <n v="14"/>
    <n v="87.5"/>
    <n v="330"/>
    <n v="3"/>
    <s v="33"/>
    <s v="0"/>
    <n v="1980"/>
    <n v="33"/>
  </r>
  <r>
    <d v="2024-04-01T00:00:00"/>
    <x v="3"/>
    <s v="0DD"/>
    <x v="10"/>
    <x v="6"/>
    <x v="27"/>
    <x v="39"/>
    <s v="HK1680"/>
    <x v="2"/>
    <x v="0"/>
    <n v="8"/>
    <n v="50"/>
    <n v="2"/>
    <n v="1"/>
    <s v="2"/>
    <n v="0"/>
    <n v="120"/>
    <n v="2"/>
  </r>
  <r>
    <d v="2024-04-01T00:00:00"/>
    <x v="3"/>
    <s v="0DG"/>
    <x v="31"/>
    <x v="0"/>
    <x v="2"/>
    <x v="84"/>
    <s v="HK2187"/>
    <x v="0"/>
    <x v="0"/>
    <n v="3"/>
    <n v="300"/>
    <n v="5"/>
    <n v="1"/>
    <s v="5"/>
    <n v="0"/>
    <n v="300"/>
    <n v="5"/>
  </r>
  <r>
    <d v="2024-04-01T00:00:00"/>
    <x v="3"/>
    <s v="0DL"/>
    <x v="11"/>
    <x v="0"/>
    <x v="28"/>
    <x v="40"/>
    <s v="HK1425"/>
    <x v="0"/>
    <x v="0"/>
    <n v="3"/>
    <n v="690"/>
    <n v="1130"/>
    <n v="4"/>
    <s v="11"/>
    <s v="30"/>
    <n v="690"/>
    <n v="11.5"/>
  </r>
  <r>
    <d v="2024-04-01T00:00:00"/>
    <x v="3"/>
    <s v="0DL"/>
    <x v="11"/>
    <x v="0"/>
    <x v="28"/>
    <x v="40"/>
    <s v="HK1970"/>
    <x v="0"/>
    <x v="0"/>
    <n v="11"/>
    <n v="690"/>
    <n v="2830"/>
    <n v="4"/>
    <s v="28"/>
    <s v="30"/>
    <n v="1710"/>
    <n v="28.5"/>
  </r>
  <r>
    <d v="2024-04-01T00:00:00"/>
    <x v="3"/>
    <s v="0DL"/>
    <x v="11"/>
    <x v="0"/>
    <x v="28"/>
    <x v="40"/>
    <s v="HK3419"/>
    <x v="3"/>
    <x v="0"/>
    <n v="3"/>
    <n v="360"/>
    <n v="6"/>
    <n v="1"/>
    <s v="6"/>
    <n v="0"/>
    <n v="360"/>
    <n v="6"/>
  </r>
  <r>
    <d v="2024-04-01T00:00:00"/>
    <x v="3"/>
    <s v="0DL"/>
    <x v="11"/>
    <x v="0"/>
    <x v="28"/>
    <x v="40"/>
    <s v="HK5403"/>
    <x v="3"/>
    <x v="0"/>
    <n v="10"/>
    <n v="2340"/>
    <n v="39"/>
    <n v="2"/>
    <s v="39"/>
    <n v="0"/>
    <n v="2340"/>
    <n v="39"/>
  </r>
  <r>
    <d v="2024-04-01T00:00:00"/>
    <x v="3"/>
    <s v="0DL"/>
    <x v="11"/>
    <x v="5"/>
    <x v="13"/>
    <x v="40"/>
    <s v="HK1839"/>
    <x v="0"/>
    <x v="0"/>
    <n v="4"/>
    <n v="270"/>
    <n v="430"/>
    <n v="3"/>
    <s v="43"/>
    <s v="0"/>
    <n v="2580"/>
    <n v="43"/>
  </r>
  <r>
    <d v="2024-04-01T00:00:00"/>
    <x v="3"/>
    <s v="0DL"/>
    <x v="11"/>
    <x v="5"/>
    <x v="13"/>
    <x v="41"/>
    <s v="HK1535"/>
    <x v="0"/>
    <x v="0"/>
    <n v="25"/>
    <n v="4230"/>
    <n v="7030"/>
    <n v="4"/>
    <s v="70"/>
    <s v="30"/>
    <n v="4230"/>
    <n v="70.5"/>
  </r>
  <r>
    <d v="2024-04-01T00:00:00"/>
    <x v="3"/>
    <s v="0DL"/>
    <x v="11"/>
    <x v="5"/>
    <x v="13"/>
    <x v="41"/>
    <s v="HK1639"/>
    <x v="0"/>
    <x v="0"/>
    <n v="15"/>
    <n v="3090"/>
    <n v="5130"/>
    <n v="4"/>
    <s v="51"/>
    <s v="30"/>
    <n v="3090"/>
    <n v="51.5"/>
  </r>
  <r>
    <d v="2024-04-01T00:00:00"/>
    <x v="3"/>
    <s v="0DR"/>
    <x v="13"/>
    <x v="0"/>
    <x v="54"/>
    <x v="85"/>
    <s v="HK1454"/>
    <x v="0"/>
    <x v="0"/>
    <n v="142"/>
    <n v="1979"/>
    <n v="36"/>
    <n v="2"/>
    <s v="36"/>
    <n v="0"/>
    <n v="2160"/>
    <n v="36"/>
  </r>
  <r>
    <d v="2024-04-01T00:00:00"/>
    <x v="3"/>
    <s v="0DR"/>
    <x v="13"/>
    <x v="0"/>
    <x v="54"/>
    <x v="85"/>
    <s v="HK1684"/>
    <x v="2"/>
    <x v="0"/>
    <n v="298"/>
    <n v="4163"/>
    <n v="74"/>
    <n v="2"/>
    <s v="74"/>
    <n v="0"/>
    <n v="4440"/>
    <n v="74"/>
  </r>
  <r>
    <d v="2024-04-01T00:00:00"/>
    <x v="3"/>
    <s v="0DR"/>
    <x v="13"/>
    <x v="0"/>
    <x v="54"/>
    <x v="43"/>
    <s v="HK1454"/>
    <x v="0"/>
    <x v="0"/>
    <n v="8"/>
    <n v="122"/>
    <n v="230"/>
    <n v="3"/>
    <s v="23"/>
    <s v="0"/>
    <n v="1380"/>
    <n v="23"/>
  </r>
  <r>
    <d v="2024-04-01T00:00:00"/>
    <x v="3"/>
    <s v="0DR"/>
    <x v="13"/>
    <x v="5"/>
    <x v="30"/>
    <x v="43"/>
    <s v="HK1054"/>
    <x v="2"/>
    <x v="0"/>
    <n v="48"/>
    <n v="671"/>
    <n v="1230"/>
    <n v="4"/>
    <s v="12"/>
    <s v="30"/>
    <n v="750"/>
    <n v="12.5"/>
  </r>
  <r>
    <d v="2024-04-01T00:00:00"/>
    <x v="3"/>
    <s v="0DR"/>
    <x v="13"/>
    <x v="5"/>
    <x v="30"/>
    <x v="43"/>
    <s v="HK1684"/>
    <x v="2"/>
    <x v="0"/>
    <n v="11"/>
    <n v="142"/>
    <n v="3"/>
    <n v="1"/>
    <s v="3"/>
    <n v="0"/>
    <n v="180"/>
    <n v="3"/>
  </r>
  <r>
    <d v="2024-04-01T00:00:00"/>
    <x v="3"/>
    <s v="0DS"/>
    <x v="32"/>
    <x v="5"/>
    <x v="55"/>
    <x v="86"/>
    <s v="HK1627"/>
    <x v="0"/>
    <x v="0"/>
    <n v="4"/>
    <n v="144"/>
    <n v="2"/>
    <n v="1"/>
    <s v="2"/>
    <n v="0"/>
    <n v="120"/>
    <n v="2"/>
  </r>
  <r>
    <d v="2024-04-01T00:00:00"/>
    <x v="3"/>
    <s v="0DS"/>
    <x v="32"/>
    <x v="5"/>
    <x v="13"/>
    <x v="87"/>
    <s v="HK1627"/>
    <x v="0"/>
    <x v="0"/>
    <n v="100"/>
    <n v="2678"/>
    <n v="42"/>
    <n v="2"/>
    <s v="42"/>
    <n v="0"/>
    <n v="2520"/>
    <n v="42"/>
  </r>
  <r>
    <d v="2024-04-01T00:00:00"/>
    <x v="3"/>
    <s v="0DT"/>
    <x v="28"/>
    <x v="5"/>
    <x v="55"/>
    <x v="88"/>
    <s v="HK2313"/>
    <x v="0"/>
    <x v="0"/>
    <n v="11"/>
    <n v="320"/>
    <n v="8"/>
    <n v="1"/>
    <s v="8"/>
    <n v="0"/>
    <n v="480"/>
    <n v="8"/>
  </r>
  <r>
    <d v="2024-04-01T00:00:00"/>
    <x v="3"/>
    <s v="0DU"/>
    <x v="14"/>
    <x v="0"/>
    <x v="28"/>
    <x v="89"/>
    <s v="HK1819"/>
    <x v="0"/>
    <x v="0"/>
    <n v="110"/>
    <n v="2034"/>
    <n v="35"/>
    <n v="2"/>
    <s v="35"/>
    <n v="0"/>
    <n v="2100"/>
    <n v="35"/>
  </r>
  <r>
    <d v="2024-04-01T00:00:00"/>
    <x v="3"/>
    <s v="0DU"/>
    <x v="14"/>
    <x v="5"/>
    <x v="30"/>
    <x v="44"/>
    <s v="HK1739"/>
    <x v="0"/>
    <x v="0"/>
    <n v="76"/>
    <n v="810"/>
    <n v="25"/>
    <n v="2"/>
    <s v="25"/>
    <n v="0"/>
    <n v="1500"/>
    <n v="25"/>
  </r>
  <r>
    <d v="2024-04-01T00:00:00"/>
    <x v="3"/>
    <s v="0DU"/>
    <x v="14"/>
    <x v="5"/>
    <x v="30"/>
    <x v="44"/>
    <s v="HK2319"/>
    <x v="0"/>
    <x v="0"/>
    <n v="107"/>
    <n v="1302"/>
    <n v="37"/>
    <n v="2"/>
    <s v="37"/>
    <n v="0"/>
    <n v="2220"/>
    <n v="37"/>
  </r>
  <r>
    <d v="2024-04-01T00:00:00"/>
    <x v="3"/>
    <s v="0DX"/>
    <x v="15"/>
    <x v="0"/>
    <x v="2"/>
    <x v="46"/>
    <s v="HK1380"/>
    <x v="2"/>
    <x v="0"/>
    <n v="50"/>
    <n v="760"/>
    <n v="19"/>
    <n v="2"/>
    <s v="19"/>
    <n v="0"/>
    <n v="1140"/>
    <n v="19"/>
  </r>
  <r>
    <d v="2024-04-01T00:00:00"/>
    <x v="3"/>
    <s v="0DX"/>
    <x v="15"/>
    <x v="0"/>
    <x v="2"/>
    <x v="46"/>
    <s v="HK1784"/>
    <x v="2"/>
    <x v="0"/>
    <n v="64"/>
    <n v="960"/>
    <n v="24"/>
    <n v="2"/>
    <s v="24"/>
    <n v="0"/>
    <n v="1440"/>
    <n v="24"/>
  </r>
  <r>
    <d v="2024-04-01T00:00:00"/>
    <x v="3"/>
    <s v="0DX"/>
    <x v="15"/>
    <x v="0"/>
    <x v="2"/>
    <x v="46"/>
    <s v="HK531"/>
    <x v="2"/>
    <x v="0"/>
    <n v="97"/>
    <n v="1452"/>
    <n v="3630"/>
    <n v="4"/>
    <s v="36"/>
    <s v="30"/>
    <n v="2190"/>
    <n v="36.5"/>
  </r>
  <r>
    <d v="2024-04-01T00:00:00"/>
    <x v="3"/>
    <s v="0DX"/>
    <x v="15"/>
    <x v="0"/>
    <x v="31"/>
    <x v="47"/>
    <s v="HK1136"/>
    <x v="2"/>
    <x v="0"/>
    <n v="57"/>
    <n v="852"/>
    <n v="2130"/>
    <n v="4"/>
    <s v="21"/>
    <s v="30"/>
    <n v="1290"/>
    <n v="21.5"/>
  </r>
  <r>
    <d v="2024-04-01T00:00:00"/>
    <x v="3"/>
    <s v="0DX"/>
    <x v="15"/>
    <x v="0"/>
    <x v="31"/>
    <x v="47"/>
    <s v="HK1159"/>
    <x v="2"/>
    <x v="0"/>
    <n v="69"/>
    <n v="1040"/>
    <n v="26"/>
    <n v="2"/>
    <s v="26"/>
    <n v="0"/>
    <n v="1560"/>
    <n v="26"/>
  </r>
  <r>
    <d v="2024-04-01T00:00:00"/>
    <x v="3"/>
    <s v="0DX"/>
    <x v="15"/>
    <x v="0"/>
    <x v="31"/>
    <x v="47"/>
    <s v="HK673"/>
    <x v="2"/>
    <x v="0"/>
    <n v="120"/>
    <n v="1800"/>
    <n v="45"/>
    <n v="2"/>
    <s v="45"/>
    <n v="0"/>
    <n v="2700"/>
    <n v="45"/>
  </r>
  <r>
    <d v="2024-04-01T00:00:00"/>
    <x v="3"/>
    <s v="0DX"/>
    <x v="15"/>
    <x v="0"/>
    <x v="31"/>
    <x v="47"/>
    <s v="HK946"/>
    <x v="2"/>
    <x v="0"/>
    <n v="48"/>
    <n v="732"/>
    <n v="1930"/>
    <n v="4"/>
    <s v="19"/>
    <s v="30"/>
    <n v="1170"/>
    <n v="19.5"/>
  </r>
  <r>
    <d v="2024-04-01T00:00:00"/>
    <x v="3"/>
    <s v="0DX"/>
    <x v="15"/>
    <x v="0"/>
    <x v="34"/>
    <x v="67"/>
    <s v="HK1160"/>
    <x v="2"/>
    <x v="0"/>
    <n v="64"/>
    <n v="960"/>
    <n v="24"/>
    <n v="2"/>
    <s v="24"/>
    <n v="0"/>
    <n v="1440"/>
    <n v="24"/>
  </r>
  <r>
    <d v="2024-04-01T00:00:00"/>
    <x v="3"/>
    <s v="0DX"/>
    <x v="15"/>
    <x v="0"/>
    <x v="34"/>
    <x v="67"/>
    <s v="HK616"/>
    <x v="2"/>
    <x v="0"/>
    <n v="42"/>
    <n v="640"/>
    <n v="16"/>
    <n v="2"/>
    <s v="16"/>
    <n v="0"/>
    <n v="960"/>
    <n v="16"/>
  </r>
  <r>
    <d v="2024-04-01T00:00:00"/>
    <x v="3"/>
    <s v="0DY"/>
    <x v="16"/>
    <x v="6"/>
    <x v="32"/>
    <x v="48"/>
    <s v="HK1674"/>
    <x v="2"/>
    <x v="0"/>
    <n v="51"/>
    <n v="21.04"/>
    <n v="2020"/>
    <n v="4"/>
    <s v="20"/>
    <s v="20"/>
    <n v="1220"/>
    <n v="20.333333333333332"/>
  </r>
  <r>
    <d v="2024-04-01T00:00:00"/>
    <x v="3"/>
    <s v="0EN"/>
    <x v="17"/>
    <x v="0"/>
    <x v="33"/>
    <x v="49"/>
    <s v="HK1837"/>
    <x v="0"/>
    <x v="0"/>
    <n v="14"/>
    <n v="521"/>
    <n v="20"/>
    <n v="2"/>
    <s v="20"/>
    <n v="0"/>
    <n v="1200"/>
    <n v="20"/>
  </r>
  <r>
    <d v="2024-04-01T00:00:00"/>
    <x v="3"/>
    <s v="0ER"/>
    <x v="18"/>
    <x v="0"/>
    <x v="2"/>
    <x v="50"/>
    <s v="HK1628"/>
    <x v="0"/>
    <x v="0"/>
    <n v="26"/>
    <n v="1457"/>
    <n v="19"/>
    <n v="2"/>
    <s v="19"/>
    <n v="0"/>
    <n v="1140"/>
    <n v="19"/>
  </r>
  <r>
    <d v="2024-04-01T00:00:00"/>
    <x v="3"/>
    <s v="0ER"/>
    <x v="18"/>
    <x v="0"/>
    <x v="2"/>
    <x v="50"/>
    <s v="HK1914"/>
    <x v="0"/>
    <x v="0"/>
    <n v="40"/>
    <n v="1836"/>
    <n v="26"/>
    <n v="2"/>
    <s v="26"/>
    <n v="0"/>
    <n v="1560"/>
    <n v="26"/>
  </r>
  <r>
    <d v="2024-04-01T00:00:00"/>
    <x v="3"/>
    <s v="0ER"/>
    <x v="18"/>
    <x v="0"/>
    <x v="2"/>
    <x v="50"/>
    <s v="HK1967"/>
    <x v="0"/>
    <x v="0"/>
    <n v="20"/>
    <n v="1162"/>
    <n v="16"/>
    <n v="2"/>
    <s v="16"/>
    <n v="0"/>
    <n v="960"/>
    <n v="16"/>
  </r>
  <r>
    <d v="2024-04-01T00:00:00"/>
    <x v="3"/>
    <s v="0ET"/>
    <x v="19"/>
    <x v="10"/>
    <x v="35"/>
    <x v="51"/>
    <s v="HK5218"/>
    <x v="4"/>
    <x v="5"/>
    <n v="53"/>
    <n v="1072.43"/>
    <n v="3512"/>
    <n v="4"/>
    <s v="35"/>
    <s v="12"/>
    <n v="2112"/>
    <n v="35.200000000000003"/>
  </r>
  <r>
    <d v="2024-04-01T00:00:00"/>
    <x v="3"/>
    <s v="0ET"/>
    <x v="19"/>
    <x v="10"/>
    <x v="35"/>
    <x v="51"/>
    <s v="HK5336"/>
    <x v="4"/>
    <x v="5"/>
    <n v="30"/>
    <n v="874.4"/>
    <n v="2842"/>
    <n v="4"/>
    <s v="28"/>
    <s v="42"/>
    <n v="1722"/>
    <n v="28.7"/>
  </r>
  <r>
    <d v="2024-04-01T00:00:00"/>
    <x v="3"/>
    <s v="0EV"/>
    <x v="20"/>
    <x v="4"/>
    <x v="7"/>
    <x v="52"/>
    <s v="HK5380"/>
    <x v="5"/>
    <x v="1"/>
    <n v="45"/>
    <n v="3444"/>
    <n v="22"/>
    <n v="2"/>
    <s v="22"/>
    <n v="0"/>
    <n v="1320"/>
    <n v="22"/>
  </r>
  <r>
    <d v="2024-04-01T00:00:00"/>
    <x v="3"/>
    <s v="0EV"/>
    <x v="20"/>
    <x v="4"/>
    <x v="7"/>
    <x v="52"/>
    <s v="HK5381"/>
    <x v="5"/>
    <x v="1"/>
    <n v="96"/>
    <n v="6536"/>
    <n v="46.2"/>
    <n v="4"/>
    <s v="46"/>
    <s v=",2"/>
    <n v="2760.2"/>
    <n v="46.00333333333333"/>
  </r>
  <r>
    <d v="2024-04-01T00:00:00"/>
    <x v="3"/>
    <s v="0EV"/>
    <x v="20"/>
    <x v="4"/>
    <x v="7"/>
    <x v="52"/>
    <s v="HK5384"/>
    <x v="5"/>
    <x v="1"/>
    <n v="103"/>
    <n v="7303"/>
    <n v="49.6"/>
    <n v="4"/>
    <s v="49"/>
    <s v=",6"/>
    <n v="2940.6"/>
    <n v="49.01"/>
  </r>
  <r>
    <d v="2024-04-01T00:00:00"/>
    <x v="3"/>
    <s v="0EV"/>
    <x v="20"/>
    <x v="4"/>
    <x v="7"/>
    <x v="52"/>
    <s v="HK5386"/>
    <x v="5"/>
    <x v="1"/>
    <n v="91"/>
    <n v="7160"/>
    <n v="49.4"/>
    <n v="4"/>
    <s v="49"/>
    <s v=",4"/>
    <n v="2940.4"/>
    <n v="49.006666666666668"/>
  </r>
  <r>
    <d v="2024-04-01T00:00:00"/>
    <x v="3"/>
    <s v="0EV"/>
    <x v="20"/>
    <x v="4"/>
    <x v="7"/>
    <x v="52"/>
    <s v="HK5387"/>
    <x v="5"/>
    <x v="1"/>
    <n v="106"/>
    <n v="7925"/>
    <n v="55.1"/>
    <n v="4"/>
    <s v="55"/>
    <s v=",1"/>
    <n v="3300.1"/>
    <n v="55.001666666666665"/>
  </r>
  <r>
    <d v="2024-04-01T00:00:00"/>
    <x v="3"/>
    <s v="0EW"/>
    <x v="29"/>
    <x v="7"/>
    <x v="41"/>
    <x v="69"/>
    <s v="HK5356"/>
    <x v="8"/>
    <x v="5"/>
    <n v="4"/>
    <n v="65.8"/>
    <n v="2.48"/>
    <n v="4"/>
    <s v="2,"/>
    <s v="48"/>
    <n v="168"/>
    <n v="2.8"/>
  </r>
  <r>
    <d v="2024-04-01T00:00:00"/>
    <x v="3"/>
    <s v="0EW"/>
    <x v="29"/>
    <x v="7"/>
    <x v="43"/>
    <x v="69"/>
    <s v="HK5356"/>
    <x v="8"/>
    <x v="5"/>
    <n v="4"/>
    <n v="78"/>
    <n v="4.28"/>
    <n v="4"/>
    <s v="4,"/>
    <s v="28"/>
    <n v="268"/>
    <n v="4.4666666666666668"/>
  </r>
  <r>
    <d v="2024-04-01T00:00:00"/>
    <x v="3"/>
    <s v="0EW"/>
    <x v="29"/>
    <x v="7"/>
    <x v="56"/>
    <x v="69"/>
    <s v="HK5356"/>
    <x v="8"/>
    <x v="6"/>
    <n v="5"/>
    <n v="84"/>
    <n v="4.55"/>
    <n v="4"/>
    <s v="4,"/>
    <s v="55"/>
    <n v="295"/>
    <n v="4.916666666666667"/>
  </r>
  <r>
    <d v="2024-04-01T00:00:00"/>
    <x v="3"/>
    <s v="0EW"/>
    <x v="29"/>
    <x v="7"/>
    <x v="15"/>
    <x v="68"/>
    <s v="HK5356"/>
    <x v="8"/>
    <x v="5"/>
    <n v="2"/>
    <n v="62"/>
    <n v="1.5"/>
    <n v="3"/>
    <s v="1,"/>
    <s v="5"/>
    <n v="65"/>
    <n v="1.0833333333333333"/>
  </r>
  <r>
    <d v="2024-04-01T00:00:00"/>
    <x v="3"/>
    <s v="0EW"/>
    <x v="29"/>
    <x v="7"/>
    <x v="15"/>
    <x v="68"/>
    <s v="HK5359"/>
    <x v="8"/>
    <x v="5"/>
    <n v="2"/>
    <n v="60"/>
    <n v="1.1599999999999999"/>
    <n v="4"/>
    <s v="1,"/>
    <s v="16"/>
    <n v="76"/>
    <n v="1.2666666666666666"/>
  </r>
  <r>
    <d v="2024-04-01T00:00:00"/>
    <x v="3"/>
    <s v="0EW"/>
    <x v="29"/>
    <x v="7"/>
    <x v="15"/>
    <x v="69"/>
    <s v="HK5356"/>
    <x v="8"/>
    <x v="5"/>
    <n v="7"/>
    <n v="117.38"/>
    <n v="3.51"/>
    <n v="4"/>
    <s v="3,"/>
    <s v="51"/>
    <n v="231"/>
    <n v="3.85"/>
  </r>
  <r>
    <d v="2024-04-01T00:00:00"/>
    <x v="3"/>
    <s v="0EW"/>
    <x v="29"/>
    <x v="7"/>
    <x v="15"/>
    <x v="69"/>
    <s v="HK5359"/>
    <x v="8"/>
    <x v="5"/>
    <n v="6"/>
    <n v="148.74"/>
    <n v="4.7300000000000004"/>
    <n v="4"/>
    <s v="4,"/>
    <s v="73"/>
    <n v="313"/>
    <n v="5.2166666666666668"/>
  </r>
  <r>
    <d v="2024-04-01T00:00:00"/>
    <x v="3"/>
    <s v="0EW"/>
    <x v="29"/>
    <x v="15"/>
    <x v="57"/>
    <x v="69"/>
    <s v="HK5356"/>
    <x v="8"/>
    <x v="6"/>
    <n v="3"/>
    <n v="55"/>
    <n v="3.42"/>
    <n v="4"/>
    <s v="3,"/>
    <s v="42"/>
    <n v="222"/>
    <n v="3.7"/>
  </r>
  <r>
    <d v="2024-04-01T00:00:00"/>
    <x v="3"/>
    <s v="0EW"/>
    <x v="29"/>
    <x v="4"/>
    <x v="58"/>
    <x v="68"/>
    <s v="HK5356"/>
    <x v="8"/>
    <x v="5"/>
    <n v="2"/>
    <n v="26.9"/>
    <n v="0.5"/>
    <n v="3"/>
    <s v="0,"/>
    <s v="5"/>
    <n v="5"/>
    <n v="8.3333333333333329E-2"/>
  </r>
  <r>
    <d v="2024-04-01T00:00:00"/>
    <x v="3"/>
    <s v="0EW"/>
    <x v="29"/>
    <x v="14"/>
    <x v="52"/>
    <x v="68"/>
    <s v="HK5356"/>
    <x v="8"/>
    <x v="5"/>
    <n v="4"/>
    <n v="77.92"/>
    <n v="2.38"/>
    <n v="4"/>
    <s v="2,"/>
    <s v="38"/>
    <n v="158"/>
    <n v="2.6333333333333333"/>
  </r>
  <r>
    <d v="2024-04-01T00:00:00"/>
    <x v="3"/>
    <s v="0EW"/>
    <x v="29"/>
    <x v="14"/>
    <x v="52"/>
    <x v="69"/>
    <s v="HK5356"/>
    <x v="8"/>
    <x v="5"/>
    <n v="3"/>
    <n v="40.799999999999997"/>
    <n v="1.43"/>
    <n v="4"/>
    <s v="1,"/>
    <s v="43"/>
    <n v="103"/>
    <n v="1.7166666666666666"/>
  </r>
  <r>
    <d v="2024-04-01T00:00:00"/>
    <x v="3"/>
    <s v="0EW"/>
    <x v="29"/>
    <x v="12"/>
    <x v="44"/>
    <x v="68"/>
    <s v="HK5359"/>
    <x v="8"/>
    <x v="5"/>
    <n v="3"/>
    <n v="78.400000000000006"/>
    <n v="0.82"/>
    <n v="4"/>
    <s v="0,"/>
    <s v="82"/>
    <n v="82"/>
    <n v="1.3666666666666667"/>
  </r>
  <r>
    <d v="2024-04-01T00:00:00"/>
    <x v="3"/>
    <s v="0EW"/>
    <x v="29"/>
    <x v="7"/>
    <x v="45"/>
    <x v="68"/>
    <s v="HK5356"/>
    <x v="8"/>
    <x v="5"/>
    <n v="1"/>
    <n v="13.57"/>
    <n v="0.22"/>
    <n v="4"/>
    <s v="0,"/>
    <s v="22"/>
    <n v="22"/>
    <n v="0.36666666666666664"/>
  </r>
  <r>
    <d v="2024-04-01T00:00:00"/>
    <x v="3"/>
    <s v="0EW"/>
    <x v="29"/>
    <x v="7"/>
    <x v="45"/>
    <x v="68"/>
    <s v="HK5359"/>
    <x v="8"/>
    <x v="5"/>
    <n v="1"/>
    <n v="54.6"/>
    <n v="1.1399999999999999"/>
    <n v="4"/>
    <s v="1,"/>
    <s v="14"/>
    <n v="74"/>
    <n v="1.2333333333333334"/>
  </r>
  <r>
    <d v="2024-04-01T00:00:00"/>
    <x v="3"/>
    <s v="0EW"/>
    <x v="29"/>
    <x v="7"/>
    <x v="45"/>
    <x v="69"/>
    <s v="HK5356"/>
    <x v="8"/>
    <x v="5"/>
    <n v="26"/>
    <n v="458.6"/>
    <n v="9.1199999999999992"/>
    <n v="4"/>
    <s v="9,"/>
    <s v="12"/>
    <n v="552"/>
    <n v="9.1999999999999993"/>
  </r>
  <r>
    <d v="2024-04-01T00:00:00"/>
    <x v="3"/>
    <s v="0EW"/>
    <x v="29"/>
    <x v="7"/>
    <x v="45"/>
    <x v="69"/>
    <s v="HK5359"/>
    <x v="8"/>
    <x v="5"/>
    <n v="8"/>
    <n v="165.7"/>
    <n v="2.71"/>
    <n v="4"/>
    <s v="2,"/>
    <s v="71"/>
    <n v="191"/>
    <n v="3.1833333333333331"/>
  </r>
  <r>
    <d v="2024-04-01T00:00:00"/>
    <x v="3"/>
    <s v="0EW"/>
    <x v="29"/>
    <x v="7"/>
    <x v="49"/>
    <x v="68"/>
    <s v="HK5356"/>
    <x v="8"/>
    <x v="5"/>
    <n v="1"/>
    <n v="28.8"/>
    <n v="0.38"/>
    <n v="4"/>
    <s v="0,"/>
    <s v="38"/>
    <n v="38"/>
    <n v="0.6333333333333333"/>
  </r>
  <r>
    <d v="2024-04-01T00:00:00"/>
    <x v="3"/>
    <s v="0EW"/>
    <x v="29"/>
    <x v="7"/>
    <x v="49"/>
    <x v="69"/>
    <s v="HK5356"/>
    <x v="8"/>
    <x v="5"/>
    <n v="3"/>
    <n v="53.6"/>
    <n v="1.03"/>
    <n v="4"/>
    <s v="1,"/>
    <s v="03"/>
    <n v="63"/>
    <n v="1.05"/>
  </r>
  <r>
    <d v="2024-04-01T00:00:00"/>
    <x v="3"/>
    <s v="0EW"/>
    <x v="29"/>
    <x v="7"/>
    <x v="49"/>
    <x v="69"/>
    <s v="HK5359"/>
    <x v="8"/>
    <x v="5"/>
    <n v="5"/>
    <n v="98.5"/>
    <n v="3.2"/>
    <n v="3"/>
    <s v="3,"/>
    <s v="2"/>
    <n v="182"/>
    <n v="3.0333333333333332"/>
  </r>
  <r>
    <d v="2024-04-01T00:00:00"/>
    <x v="3"/>
    <s v="0EW"/>
    <x v="29"/>
    <x v="13"/>
    <x v="50"/>
    <x v="68"/>
    <s v="HK5207"/>
    <x v="8"/>
    <x v="5"/>
    <n v="2"/>
    <n v="62.98"/>
    <n v="2.37"/>
    <n v="4"/>
    <s v="2,"/>
    <s v="37"/>
    <n v="157"/>
    <n v="2.6166666666666667"/>
  </r>
  <r>
    <d v="2024-04-01T00:00:00"/>
    <x v="3"/>
    <s v="0EW"/>
    <x v="29"/>
    <x v="13"/>
    <x v="50"/>
    <x v="68"/>
    <s v="HK5359"/>
    <x v="8"/>
    <x v="5"/>
    <n v="3"/>
    <n v="75.2"/>
    <n v="1.62"/>
    <n v="4"/>
    <s v="1,"/>
    <s v="62"/>
    <n v="122"/>
    <n v="2.0333333333333332"/>
  </r>
  <r>
    <d v="2024-04-01T00:00:00"/>
    <x v="3"/>
    <s v="0EW"/>
    <x v="29"/>
    <x v="7"/>
    <x v="37"/>
    <x v="69"/>
    <s v="HK5356"/>
    <x v="8"/>
    <x v="5"/>
    <n v="10"/>
    <n v="177"/>
    <n v="8.0399999999999991"/>
    <n v="4"/>
    <s v="8,"/>
    <s v="04"/>
    <n v="484"/>
    <n v="8.0666666666666664"/>
  </r>
  <r>
    <d v="2024-04-01T00:00:00"/>
    <x v="3"/>
    <s v="0EX"/>
    <x v="21"/>
    <x v="7"/>
    <x v="36"/>
    <x v="90"/>
    <s v="HK5416"/>
    <x v="6"/>
    <x v="5"/>
    <n v="8"/>
    <n v="125.45"/>
    <n v="542"/>
    <n v="3"/>
    <s v="54"/>
    <s v="2"/>
    <n v="3242"/>
    <n v="54.033333333333331"/>
  </r>
  <r>
    <d v="2024-04-01T00:00:00"/>
    <x v="3"/>
    <s v="0EX"/>
    <x v="21"/>
    <x v="7"/>
    <x v="37"/>
    <x v="70"/>
    <s v="HK5251"/>
    <x v="6"/>
    <x v="5"/>
    <n v="29"/>
    <n v="526.32000000000005"/>
    <n v="1524"/>
    <n v="4"/>
    <s v="15"/>
    <s v="24"/>
    <n v="924"/>
    <n v="15.4"/>
  </r>
  <r>
    <d v="2024-04-01T00:00:00"/>
    <x v="3"/>
    <s v="0EX"/>
    <x v="21"/>
    <x v="7"/>
    <x v="37"/>
    <x v="70"/>
    <s v="HK5416"/>
    <x v="6"/>
    <x v="5"/>
    <n v="87"/>
    <n v="1533.97"/>
    <n v="43"/>
    <n v="2"/>
    <s v="43"/>
    <n v="0"/>
    <n v="2580"/>
    <n v="43"/>
  </r>
  <r>
    <d v="2024-04-01T00:00:00"/>
    <x v="3"/>
    <s v="ODV"/>
    <x v="22"/>
    <x v="5"/>
    <x v="12"/>
    <x v="55"/>
    <s v="HK1738"/>
    <x v="0"/>
    <x v="0"/>
    <n v="8"/>
    <n v="106"/>
    <n v="236"/>
    <n v="3"/>
    <s v="23"/>
    <s v="6"/>
    <n v="1386"/>
    <n v="23.1"/>
  </r>
  <r>
    <d v="2024-04-01T00:00:00"/>
    <x v="3"/>
    <s v="ODV"/>
    <x v="22"/>
    <x v="5"/>
    <x v="12"/>
    <x v="55"/>
    <s v="HK1738"/>
    <x v="0"/>
    <x v="6"/>
    <n v="16"/>
    <n v="210"/>
    <n v="530"/>
    <n v="3"/>
    <s v="53"/>
    <s v="0"/>
    <n v="3180"/>
    <n v="53"/>
  </r>
  <r>
    <d v="2024-04-01T00:00:00"/>
    <x v="3"/>
    <s v="ODV"/>
    <x v="22"/>
    <x v="5"/>
    <x v="12"/>
    <x v="55"/>
    <s v="HK1738"/>
    <x v="0"/>
    <x v="2"/>
    <n v="26"/>
    <n v="300"/>
    <n v="840"/>
    <n v="3"/>
    <s v="84"/>
    <s v="0"/>
    <n v="5040"/>
    <n v="84"/>
  </r>
  <r>
    <d v="2024-04-01T00:00:00"/>
    <x v="3"/>
    <s v="ODV"/>
    <x v="22"/>
    <x v="5"/>
    <x v="12"/>
    <x v="55"/>
    <s v="HK1738"/>
    <x v="0"/>
    <x v="4"/>
    <n v="20"/>
    <n v="277"/>
    <n v="8"/>
    <n v="1"/>
    <s v="8"/>
    <n v="0"/>
    <n v="480"/>
    <n v="8"/>
  </r>
  <r>
    <d v="2024-04-01T00:00:00"/>
    <x v="3"/>
    <s v="OEY"/>
    <x v="23"/>
    <x v="7"/>
    <x v="38"/>
    <x v="56"/>
    <s v="HK5371"/>
    <x v="4"/>
    <x v="5"/>
    <n v="30"/>
    <n v="400.7"/>
    <n v="17.5"/>
    <n v="4"/>
    <s v="17"/>
    <s v=",5"/>
    <n v="1020.5"/>
    <n v="17.008333333333333"/>
  </r>
  <r>
    <d v="2024-04-01T00:00:00"/>
    <x v="3"/>
    <s v="OEY"/>
    <x v="23"/>
    <x v="7"/>
    <x v="59"/>
    <x v="91"/>
    <s v="HK5372"/>
    <x v="6"/>
    <x v="5"/>
    <n v="4"/>
    <n v="0"/>
    <n v="2"/>
    <n v="1"/>
    <s v="2"/>
    <n v="0"/>
    <n v="120"/>
    <n v="2"/>
  </r>
  <r>
    <d v="2024-04-01T00:00:00"/>
    <x v="3"/>
    <s v="OEY"/>
    <x v="23"/>
    <x v="7"/>
    <x v="39"/>
    <x v="57"/>
    <s v="HK5371"/>
    <x v="4"/>
    <x v="5"/>
    <n v="51"/>
    <n v="829.5"/>
    <n v="33.5"/>
    <n v="4"/>
    <s v="33"/>
    <s v=",5"/>
    <n v="1980.5"/>
    <n v="33.008333333333333"/>
  </r>
  <r>
    <d v="2024-04-01T00:00:00"/>
    <x v="3"/>
    <s v="OEY"/>
    <x v="23"/>
    <x v="7"/>
    <x v="40"/>
    <x v="58"/>
    <s v="HK5372"/>
    <x v="6"/>
    <x v="5"/>
    <n v="96"/>
    <n v="1216"/>
    <n v="57"/>
    <n v="2"/>
    <s v="57"/>
    <n v="0"/>
    <n v="3420"/>
    <n v="57"/>
  </r>
  <r>
    <d v="2024-05-01T00:00:00"/>
    <x v="4"/>
    <s v="0BE"/>
    <x v="30"/>
    <x v="3"/>
    <x v="6"/>
    <x v="71"/>
    <s v="HK4457"/>
    <x v="9"/>
    <x v="1"/>
    <n v="25"/>
    <n v="3511"/>
    <n v="60.3"/>
    <n v="4"/>
    <s v="60"/>
    <s v=",3"/>
    <n v="3600.3"/>
    <n v="60.005000000000003"/>
  </r>
  <r>
    <d v="2024-05-01T00:00:00"/>
    <x v="4"/>
    <s v="0BE"/>
    <x v="30"/>
    <x v="3"/>
    <x v="6"/>
    <x v="71"/>
    <s v="HK5172"/>
    <x v="9"/>
    <x v="1"/>
    <n v="17"/>
    <n v="4853"/>
    <n v="57.7"/>
    <n v="4"/>
    <s v="57"/>
    <s v=",7"/>
    <n v="3420.7"/>
    <n v="57.011666666666663"/>
  </r>
  <r>
    <d v="2024-05-01T00:00:00"/>
    <x v="4"/>
    <s v="0BE"/>
    <x v="30"/>
    <x v="3"/>
    <x v="6"/>
    <x v="71"/>
    <s v="HK5253"/>
    <x v="9"/>
    <x v="1"/>
    <n v="21"/>
    <n v="4825"/>
    <n v="62.5"/>
    <n v="4"/>
    <s v="62"/>
    <s v=",5"/>
    <n v="3720.5"/>
    <n v="62.008333333333333"/>
  </r>
  <r>
    <d v="2024-05-01T00:00:00"/>
    <x v="4"/>
    <s v="0BM"/>
    <x v="1"/>
    <x v="1"/>
    <x v="3"/>
    <x v="3"/>
    <s v="HK1750"/>
    <x v="0"/>
    <x v="1"/>
    <n v="24"/>
    <n v="834"/>
    <n v="1012"/>
    <n v="4"/>
    <s v="10"/>
    <s v="12"/>
    <n v="612"/>
    <n v="10.199999999999999"/>
  </r>
  <r>
    <d v="2024-05-01T00:00:00"/>
    <x v="4"/>
    <s v="0BM"/>
    <x v="1"/>
    <x v="2"/>
    <x v="4"/>
    <x v="4"/>
    <s v="HK1741"/>
    <x v="0"/>
    <x v="1"/>
    <n v="97"/>
    <n v="2154"/>
    <n v="35"/>
    <n v="2"/>
    <s v="35"/>
    <n v="0"/>
    <n v="2100"/>
    <n v="35"/>
  </r>
  <r>
    <d v="2024-05-01T00:00:00"/>
    <x v="4"/>
    <s v="0BM"/>
    <x v="1"/>
    <x v="2"/>
    <x v="4"/>
    <x v="4"/>
    <s v="HK2004"/>
    <x v="0"/>
    <x v="1"/>
    <n v="25"/>
    <n v="713"/>
    <n v="912"/>
    <n v="3"/>
    <s v="91"/>
    <s v="2"/>
    <n v="5462"/>
    <n v="91.033333333333331"/>
  </r>
  <r>
    <d v="2024-05-01T00:00:00"/>
    <x v="4"/>
    <s v="0BM"/>
    <x v="1"/>
    <x v="3"/>
    <x v="5"/>
    <x v="5"/>
    <s v="HK2004"/>
    <x v="0"/>
    <x v="1"/>
    <n v="69"/>
    <n v="1636"/>
    <n v="2318"/>
    <n v="4"/>
    <s v="23"/>
    <s v="18"/>
    <n v="1398"/>
    <n v="23.3"/>
  </r>
  <r>
    <d v="2024-05-01T00:00:00"/>
    <x v="4"/>
    <s v="0BM"/>
    <x v="1"/>
    <x v="3"/>
    <x v="6"/>
    <x v="6"/>
    <s v="HK1750"/>
    <x v="0"/>
    <x v="1"/>
    <n v="129"/>
    <n v="3383"/>
    <n v="4342"/>
    <n v="4"/>
    <s v="43"/>
    <s v="42"/>
    <n v="2622"/>
    <n v="43.7"/>
  </r>
  <r>
    <d v="2024-05-01T00:00:00"/>
    <x v="4"/>
    <s v="0BM"/>
    <x v="1"/>
    <x v="3"/>
    <x v="6"/>
    <x v="6"/>
    <s v="HK2095"/>
    <x v="0"/>
    <x v="1"/>
    <n v="151"/>
    <n v="3822"/>
    <n v="5124"/>
    <n v="4"/>
    <s v="51"/>
    <s v="24"/>
    <n v="3084"/>
    <n v="51.4"/>
  </r>
  <r>
    <d v="2024-05-01T00:00:00"/>
    <x v="4"/>
    <s v="0BN"/>
    <x v="24"/>
    <x v="0"/>
    <x v="31"/>
    <x v="61"/>
    <s v="HK1648"/>
    <x v="0"/>
    <x v="0"/>
    <n v="810"/>
    <n v="3290"/>
    <n v="47"/>
    <n v="2"/>
    <s v="47"/>
    <n v="0"/>
    <n v="2820"/>
    <n v="47"/>
  </r>
  <r>
    <d v="2024-05-01T00:00:00"/>
    <x v="4"/>
    <s v="0BN"/>
    <x v="24"/>
    <x v="0"/>
    <x v="31"/>
    <x v="61"/>
    <s v="HK1762"/>
    <x v="0"/>
    <x v="0"/>
    <n v="910"/>
    <n v="3820"/>
    <n v="54"/>
    <n v="2"/>
    <s v="54"/>
    <n v="0"/>
    <n v="3240"/>
    <n v="54"/>
  </r>
  <r>
    <d v="2024-05-01T00:00:00"/>
    <x v="4"/>
    <s v="0BN"/>
    <x v="24"/>
    <x v="0"/>
    <x v="31"/>
    <x v="61"/>
    <s v="HK1994"/>
    <x v="0"/>
    <x v="0"/>
    <n v="750"/>
    <n v="3000"/>
    <n v="40"/>
    <n v="2"/>
    <s v="40"/>
    <n v="0"/>
    <n v="2400"/>
    <n v="40"/>
  </r>
  <r>
    <d v="2024-05-01T00:00:00"/>
    <x v="4"/>
    <s v="0BP"/>
    <x v="25"/>
    <x v="0"/>
    <x v="0"/>
    <x v="62"/>
    <s v="HK1983"/>
    <x v="0"/>
    <x v="0"/>
    <n v="63"/>
    <n v="788"/>
    <n v="21"/>
    <n v="2"/>
    <s v="21"/>
    <n v="0"/>
    <n v="1260"/>
    <n v="21"/>
  </r>
  <r>
    <d v="2024-05-01T00:00:00"/>
    <x v="4"/>
    <s v="0BP"/>
    <x v="25"/>
    <x v="0"/>
    <x v="0"/>
    <x v="62"/>
    <s v="HK1049"/>
    <x v="2"/>
    <x v="0"/>
    <n v="26"/>
    <n v="325"/>
    <n v="8.6999999999999993"/>
    <n v="3"/>
    <s v="8,"/>
    <s v="7"/>
    <n v="487"/>
    <n v="8.1166666666666671"/>
  </r>
  <r>
    <d v="2024-05-01T00:00:00"/>
    <x v="4"/>
    <s v="0BP"/>
    <x v="25"/>
    <x v="0"/>
    <x v="0"/>
    <x v="62"/>
    <s v="HK4733"/>
    <x v="2"/>
    <x v="0"/>
    <n v="26"/>
    <n v="325"/>
    <n v="8.6999999999999993"/>
    <n v="3"/>
    <s v="8,"/>
    <s v="7"/>
    <n v="487"/>
    <n v="8.1166666666666671"/>
  </r>
  <r>
    <d v="2024-05-01T00:00:00"/>
    <x v="4"/>
    <s v="0BP"/>
    <x v="25"/>
    <x v="0"/>
    <x v="0"/>
    <x v="80"/>
    <s v="HK1983"/>
    <x v="0"/>
    <x v="0"/>
    <n v="93"/>
    <n v="1163"/>
    <n v="31.1"/>
    <n v="4"/>
    <s v="31"/>
    <s v=",1"/>
    <n v="1860.1"/>
    <n v="31.001666666666665"/>
  </r>
  <r>
    <d v="2024-05-01T00:00:00"/>
    <x v="4"/>
    <s v="0BP"/>
    <x v="25"/>
    <x v="0"/>
    <x v="0"/>
    <x v="80"/>
    <s v="HK1049"/>
    <x v="2"/>
    <x v="0"/>
    <n v="73"/>
    <n v="913"/>
    <n v="24.3"/>
    <n v="4"/>
    <s v="24"/>
    <s v=",3"/>
    <n v="1440.3"/>
    <n v="24.004999999999999"/>
  </r>
  <r>
    <d v="2024-05-01T00:00:00"/>
    <x v="4"/>
    <s v="0BP"/>
    <x v="25"/>
    <x v="0"/>
    <x v="0"/>
    <x v="80"/>
    <s v="HK4733"/>
    <x v="2"/>
    <x v="0"/>
    <n v="45"/>
    <n v="563"/>
    <n v="14.9"/>
    <n v="4"/>
    <s v="14"/>
    <s v=",9"/>
    <n v="840.9"/>
    <n v="14.014999999999999"/>
  </r>
  <r>
    <d v="2024-05-01T00:00:00"/>
    <x v="4"/>
    <s v="0BP"/>
    <x v="25"/>
    <x v="0"/>
    <x v="54"/>
    <x v="81"/>
    <s v="HK4733"/>
    <x v="2"/>
    <x v="0"/>
    <n v="32"/>
    <n v="400"/>
    <n v="10.7"/>
    <n v="4"/>
    <s v="10"/>
    <s v=",7"/>
    <n v="600.70000000000005"/>
    <n v="10.011666666666667"/>
  </r>
  <r>
    <d v="2024-05-01T00:00:00"/>
    <x v="4"/>
    <s v="0BP"/>
    <x v="25"/>
    <x v="0"/>
    <x v="54"/>
    <x v="82"/>
    <s v="HK1049"/>
    <x v="2"/>
    <x v="0"/>
    <n v="78"/>
    <n v="975"/>
    <n v="26.1"/>
    <n v="4"/>
    <s v="26"/>
    <s v=",1"/>
    <n v="1560.1"/>
    <n v="26.001666666666665"/>
  </r>
  <r>
    <d v="2024-05-01T00:00:00"/>
    <x v="4"/>
    <s v="0BP"/>
    <x v="25"/>
    <x v="0"/>
    <x v="54"/>
    <x v="82"/>
    <s v="HK4733"/>
    <x v="2"/>
    <x v="0"/>
    <n v="31"/>
    <n v="388"/>
    <n v="10.199999999999999"/>
    <n v="4"/>
    <s v="10"/>
    <s v=",2"/>
    <n v="600.20000000000005"/>
    <n v="10.003333333333334"/>
  </r>
  <r>
    <d v="2024-05-01T00:00:00"/>
    <x v="4"/>
    <s v="0BR"/>
    <x v="2"/>
    <x v="4"/>
    <x v="7"/>
    <x v="7"/>
    <s v="HK2892"/>
    <x v="1"/>
    <x v="1"/>
    <n v="88"/>
    <n v="6554"/>
    <n v="45.1"/>
    <n v="4"/>
    <s v="45"/>
    <s v=",1"/>
    <n v="2700.1"/>
    <n v="45.001666666666665"/>
  </r>
  <r>
    <d v="2024-05-01T00:00:00"/>
    <x v="4"/>
    <s v="0BR"/>
    <x v="2"/>
    <x v="4"/>
    <x v="7"/>
    <x v="7"/>
    <s v="HK4416"/>
    <x v="1"/>
    <x v="1"/>
    <n v="82"/>
    <n v="5947"/>
    <n v="38.299999999999997"/>
    <n v="4"/>
    <s v="38"/>
    <s v=",3"/>
    <n v="2280.3000000000002"/>
    <n v="38.005000000000003"/>
  </r>
  <r>
    <d v="2024-05-01T00:00:00"/>
    <x v="4"/>
    <s v="0BR"/>
    <x v="2"/>
    <x v="4"/>
    <x v="7"/>
    <x v="7"/>
    <s v="HK4542"/>
    <x v="1"/>
    <x v="1"/>
    <n v="77"/>
    <n v="5603"/>
    <n v="38.299999999999997"/>
    <n v="4"/>
    <s v="38"/>
    <s v=",3"/>
    <n v="2280.3000000000002"/>
    <n v="38.005000000000003"/>
  </r>
  <r>
    <d v="2024-05-01T00:00:00"/>
    <x v="4"/>
    <s v="0BR"/>
    <x v="2"/>
    <x v="4"/>
    <x v="7"/>
    <x v="7"/>
    <s v="HK4644"/>
    <x v="1"/>
    <x v="1"/>
    <n v="69"/>
    <n v="5056"/>
    <n v="33.200000000000003"/>
    <n v="4"/>
    <s v="33"/>
    <s v=",2"/>
    <n v="1980.2"/>
    <n v="33.003333333333337"/>
  </r>
  <r>
    <d v="2024-05-01T00:00:00"/>
    <x v="4"/>
    <s v="0BR"/>
    <x v="2"/>
    <x v="4"/>
    <x v="7"/>
    <x v="7"/>
    <s v="HK4704"/>
    <x v="1"/>
    <x v="1"/>
    <n v="76"/>
    <n v="5640"/>
    <n v="39.5"/>
    <n v="4"/>
    <s v="39"/>
    <s v=",5"/>
    <n v="2340.5"/>
    <n v="39.008333333333333"/>
  </r>
  <r>
    <d v="2024-05-01T00:00:00"/>
    <x v="4"/>
    <s v="0BR"/>
    <x v="2"/>
    <x v="4"/>
    <x v="7"/>
    <x v="7"/>
    <s v="HK4939"/>
    <x v="1"/>
    <x v="1"/>
    <n v="87"/>
    <n v="6335"/>
    <n v="42.1"/>
    <n v="4"/>
    <s v="42"/>
    <s v=",1"/>
    <n v="2520.1"/>
    <n v="42.001666666666665"/>
  </r>
  <r>
    <d v="2024-05-01T00:00:00"/>
    <x v="4"/>
    <s v="0BR"/>
    <x v="2"/>
    <x v="4"/>
    <x v="7"/>
    <x v="7"/>
    <s v="HK5113"/>
    <x v="1"/>
    <x v="1"/>
    <n v="89"/>
    <n v="6437"/>
    <n v="42.7"/>
    <n v="4"/>
    <s v="42"/>
    <s v=",7"/>
    <n v="2520.6999999999998"/>
    <n v="42.011666666666663"/>
  </r>
  <r>
    <d v="2024-05-01T00:00:00"/>
    <x v="4"/>
    <s v="0BR"/>
    <x v="2"/>
    <x v="4"/>
    <x v="7"/>
    <x v="7"/>
    <s v="HK5167"/>
    <x v="1"/>
    <x v="1"/>
    <n v="87"/>
    <n v="6278"/>
    <n v="41"/>
    <n v="2"/>
    <s v="41"/>
    <n v="0"/>
    <n v="2460"/>
    <n v="41"/>
  </r>
  <r>
    <d v="2024-05-01T00:00:00"/>
    <x v="4"/>
    <s v="0BR"/>
    <x v="2"/>
    <x v="4"/>
    <x v="7"/>
    <x v="7"/>
    <s v="HK5300"/>
    <x v="1"/>
    <x v="1"/>
    <n v="105"/>
    <n v="7718"/>
    <n v="47.7"/>
    <n v="4"/>
    <s v="47"/>
    <s v=",7"/>
    <n v="2820.7"/>
    <n v="47.011666666666663"/>
  </r>
  <r>
    <d v="2024-05-01T00:00:00"/>
    <x v="4"/>
    <s v="0BR"/>
    <x v="2"/>
    <x v="4"/>
    <x v="7"/>
    <x v="7"/>
    <s v="HK5428"/>
    <x v="1"/>
    <x v="1"/>
    <n v="83"/>
    <n v="6188"/>
    <n v="41.3"/>
    <n v="4"/>
    <s v="41"/>
    <s v=",3"/>
    <n v="2460.3000000000002"/>
    <n v="41.005000000000003"/>
  </r>
  <r>
    <d v="2024-05-01T00:00:00"/>
    <x v="4"/>
    <s v="0BR"/>
    <x v="2"/>
    <x v="4"/>
    <x v="7"/>
    <x v="7"/>
    <s v="HK4644"/>
    <x v="1"/>
    <x v="2"/>
    <n v="7"/>
    <n v="596"/>
    <n v="8.6"/>
    <n v="3"/>
    <s v="8,"/>
    <s v="6"/>
    <n v="486"/>
    <n v="8.1"/>
  </r>
  <r>
    <d v="2024-05-01T00:00:00"/>
    <x v="4"/>
    <s v="0BR"/>
    <x v="2"/>
    <x v="3"/>
    <x v="8"/>
    <x v="92"/>
    <s v="HK1476"/>
    <x v="0"/>
    <x v="1"/>
    <n v="48"/>
    <n v="1106"/>
    <n v="23.5"/>
    <n v="4"/>
    <s v="23"/>
    <s v=",5"/>
    <n v="1380.5"/>
    <n v="23.008333333333333"/>
  </r>
  <r>
    <d v="2024-05-01T00:00:00"/>
    <x v="4"/>
    <s v="0BR"/>
    <x v="2"/>
    <x v="3"/>
    <x v="8"/>
    <x v="92"/>
    <s v="HK1767"/>
    <x v="0"/>
    <x v="1"/>
    <n v="14"/>
    <n v="355"/>
    <n v="8.1"/>
    <n v="3"/>
    <s v="8,"/>
    <s v="1"/>
    <n v="481"/>
    <n v="8.0166666666666675"/>
  </r>
  <r>
    <d v="2024-05-01T00:00:00"/>
    <x v="4"/>
    <s v="0BR"/>
    <x v="2"/>
    <x v="3"/>
    <x v="8"/>
    <x v="92"/>
    <s v="HK3631"/>
    <x v="0"/>
    <x v="1"/>
    <n v="28"/>
    <n v="778"/>
    <n v="11.4"/>
    <n v="4"/>
    <s v="11"/>
    <s v=",4"/>
    <n v="660.4"/>
    <n v="11.006666666666666"/>
  </r>
  <r>
    <d v="2024-05-01T00:00:00"/>
    <x v="4"/>
    <s v="0BR"/>
    <x v="2"/>
    <x v="3"/>
    <x v="8"/>
    <x v="92"/>
    <s v="HK660"/>
    <x v="0"/>
    <x v="1"/>
    <n v="61"/>
    <n v="1615"/>
    <n v="29.2"/>
    <n v="4"/>
    <s v="29"/>
    <s v=",2"/>
    <n v="1740.2"/>
    <n v="29.003333333333334"/>
  </r>
  <r>
    <d v="2024-05-01T00:00:00"/>
    <x v="4"/>
    <s v="0BR"/>
    <x v="2"/>
    <x v="3"/>
    <x v="8"/>
    <x v="8"/>
    <s v="HK1476"/>
    <x v="0"/>
    <x v="1"/>
    <n v="15"/>
    <n v="107"/>
    <n v="10"/>
    <n v="2"/>
    <s v="10"/>
    <n v="0"/>
    <n v="600"/>
    <n v="10"/>
  </r>
  <r>
    <d v="2024-05-01T00:00:00"/>
    <x v="4"/>
    <s v="0BR"/>
    <x v="2"/>
    <x v="3"/>
    <x v="8"/>
    <x v="8"/>
    <s v="HK1767"/>
    <x v="0"/>
    <x v="1"/>
    <n v="98"/>
    <n v="2290"/>
    <n v="70.2"/>
    <n v="4"/>
    <s v="70"/>
    <s v=",2"/>
    <n v="4200.2"/>
    <n v="70.00333333333333"/>
  </r>
  <r>
    <d v="2024-05-01T00:00:00"/>
    <x v="4"/>
    <s v="0BR"/>
    <x v="2"/>
    <x v="3"/>
    <x v="8"/>
    <x v="8"/>
    <s v="HK3631"/>
    <x v="0"/>
    <x v="1"/>
    <n v="56"/>
    <n v="1433"/>
    <n v="38"/>
    <n v="2"/>
    <s v="38"/>
    <n v="0"/>
    <n v="2280"/>
    <n v="38"/>
  </r>
  <r>
    <d v="2024-05-01T00:00:00"/>
    <x v="4"/>
    <s v="0BR"/>
    <x v="2"/>
    <x v="3"/>
    <x v="8"/>
    <x v="8"/>
    <s v="HK660"/>
    <x v="0"/>
    <x v="1"/>
    <n v="39"/>
    <n v="1004"/>
    <n v="24.7"/>
    <n v="4"/>
    <s v="24"/>
    <s v=",7"/>
    <n v="1440.7"/>
    <n v="24.011666666666667"/>
  </r>
  <r>
    <d v="2024-05-01T00:00:00"/>
    <x v="4"/>
    <s v="0BR"/>
    <x v="2"/>
    <x v="4"/>
    <x v="9"/>
    <x v="9"/>
    <s v="HK2892"/>
    <x v="1"/>
    <x v="1"/>
    <n v="20"/>
    <n v="1540"/>
    <n v="9.9"/>
    <n v="3"/>
    <s v="9,"/>
    <s v="9"/>
    <n v="549"/>
    <n v="9.15"/>
  </r>
  <r>
    <d v="2024-05-01T00:00:00"/>
    <x v="4"/>
    <s v="0BR"/>
    <x v="2"/>
    <x v="4"/>
    <x v="9"/>
    <x v="9"/>
    <s v="HK4416"/>
    <x v="1"/>
    <x v="1"/>
    <n v="30"/>
    <n v="2235"/>
    <n v="13.6"/>
    <n v="4"/>
    <s v="13"/>
    <s v=",6"/>
    <n v="780.6"/>
    <n v="13.01"/>
  </r>
  <r>
    <d v="2024-05-01T00:00:00"/>
    <x v="4"/>
    <s v="0BR"/>
    <x v="2"/>
    <x v="4"/>
    <x v="9"/>
    <x v="9"/>
    <s v="HK4542"/>
    <x v="1"/>
    <x v="1"/>
    <n v="16"/>
    <n v="1168"/>
    <n v="7.6"/>
    <n v="3"/>
    <s v="7,"/>
    <s v="6"/>
    <n v="426"/>
    <n v="7.1"/>
  </r>
  <r>
    <d v="2024-05-01T00:00:00"/>
    <x v="4"/>
    <s v="0BR"/>
    <x v="2"/>
    <x v="4"/>
    <x v="9"/>
    <x v="9"/>
    <s v="HK4644"/>
    <x v="1"/>
    <x v="1"/>
    <n v="20"/>
    <n v="1506"/>
    <n v="9.8000000000000007"/>
    <n v="3"/>
    <s v="9,"/>
    <s v="8"/>
    <n v="548"/>
    <n v="9.1333333333333329"/>
  </r>
  <r>
    <d v="2024-05-01T00:00:00"/>
    <x v="4"/>
    <s v="0BR"/>
    <x v="2"/>
    <x v="4"/>
    <x v="9"/>
    <x v="9"/>
    <s v="HK4704"/>
    <x v="1"/>
    <x v="1"/>
    <n v="32"/>
    <n v="2282"/>
    <n v="13.5"/>
    <n v="4"/>
    <s v="13"/>
    <s v=",5"/>
    <n v="780.5"/>
    <n v="13.008333333333333"/>
  </r>
  <r>
    <d v="2024-05-01T00:00:00"/>
    <x v="4"/>
    <s v="0BR"/>
    <x v="2"/>
    <x v="4"/>
    <x v="9"/>
    <x v="9"/>
    <s v="HK4939"/>
    <x v="1"/>
    <x v="1"/>
    <n v="15"/>
    <n v="1200"/>
    <n v="8.1"/>
    <n v="3"/>
    <s v="8,"/>
    <s v="1"/>
    <n v="481"/>
    <n v="8.0166666666666675"/>
  </r>
  <r>
    <d v="2024-05-01T00:00:00"/>
    <x v="4"/>
    <s v="0BR"/>
    <x v="2"/>
    <x v="4"/>
    <x v="9"/>
    <x v="9"/>
    <s v="HK5113"/>
    <x v="1"/>
    <x v="1"/>
    <n v="20"/>
    <n v="1458"/>
    <n v="8.3000000000000007"/>
    <n v="3"/>
    <s v="8,"/>
    <s v="3"/>
    <n v="483"/>
    <n v="8.0500000000000007"/>
  </r>
  <r>
    <d v="2024-05-01T00:00:00"/>
    <x v="4"/>
    <s v="0BR"/>
    <x v="2"/>
    <x v="4"/>
    <x v="9"/>
    <x v="9"/>
    <s v="HK5167"/>
    <x v="1"/>
    <x v="1"/>
    <n v="28"/>
    <n v="2153"/>
    <n v="13.7"/>
    <n v="4"/>
    <s v="13"/>
    <s v=",7"/>
    <n v="780.7"/>
    <n v="13.011666666666667"/>
  </r>
  <r>
    <d v="2024-05-01T00:00:00"/>
    <x v="4"/>
    <s v="0BR"/>
    <x v="2"/>
    <x v="4"/>
    <x v="9"/>
    <x v="9"/>
    <s v="HK5300"/>
    <x v="1"/>
    <x v="1"/>
    <n v="8"/>
    <n v="597"/>
    <n v="3.4"/>
    <n v="3"/>
    <s v="3,"/>
    <s v="4"/>
    <n v="184"/>
    <n v="3.0666666666666669"/>
  </r>
  <r>
    <d v="2024-05-01T00:00:00"/>
    <x v="4"/>
    <s v="0BR"/>
    <x v="2"/>
    <x v="4"/>
    <x v="9"/>
    <x v="9"/>
    <s v="HK5428"/>
    <x v="1"/>
    <x v="1"/>
    <n v="26"/>
    <n v="1942"/>
    <n v="11.5"/>
    <n v="4"/>
    <s v="11"/>
    <s v=",5"/>
    <n v="660.5"/>
    <n v="11.008333333333333"/>
  </r>
  <r>
    <d v="2024-05-01T00:00:00"/>
    <x v="4"/>
    <s v="0BR"/>
    <x v="2"/>
    <x v="4"/>
    <x v="9"/>
    <x v="9"/>
    <s v="HK4644"/>
    <x v="1"/>
    <x v="2"/>
    <n v="5"/>
    <n v="400"/>
    <n v="4.5"/>
    <n v="3"/>
    <s v="4,"/>
    <s v="5"/>
    <n v="245"/>
    <n v="4.083333333333333"/>
  </r>
  <r>
    <d v="2024-05-01T00:00:00"/>
    <x v="4"/>
    <s v="0BS"/>
    <x v="3"/>
    <x v="1"/>
    <x v="10"/>
    <x v="10"/>
    <s v="HK1198"/>
    <x v="0"/>
    <x v="3"/>
    <n v="23"/>
    <n v="351"/>
    <n v="830"/>
    <n v="3"/>
    <s v="83"/>
    <s v="0"/>
    <n v="4980"/>
    <n v="83"/>
  </r>
  <r>
    <d v="2024-05-01T00:00:00"/>
    <x v="4"/>
    <s v="0BT"/>
    <x v="4"/>
    <x v="4"/>
    <x v="11"/>
    <x v="63"/>
    <s v="HK5224"/>
    <x v="1"/>
    <x v="1"/>
    <n v="83"/>
    <n v="4721"/>
    <n v="37"/>
    <n v="2"/>
    <s v="37"/>
    <n v="0"/>
    <n v="2220"/>
    <n v="37"/>
  </r>
  <r>
    <d v="2024-05-01T00:00:00"/>
    <x v="4"/>
    <s v="0BT"/>
    <x v="4"/>
    <x v="4"/>
    <x v="11"/>
    <x v="63"/>
    <s v="HK5249"/>
    <x v="1"/>
    <x v="1"/>
    <n v="85"/>
    <n v="4903"/>
    <n v="3906"/>
    <n v="4"/>
    <s v="39"/>
    <s v="06"/>
    <n v="2346"/>
    <n v="39.1"/>
  </r>
  <r>
    <d v="2024-05-01T00:00:00"/>
    <x v="4"/>
    <s v="0BT"/>
    <x v="4"/>
    <x v="4"/>
    <x v="11"/>
    <x v="63"/>
    <s v="HK5269"/>
    <x v="1"/>
    <x v="1"/>
    <n v="89"/>
    <n v="5154"/>
    <n v="4124"/>
    <n v="4"/>
    <s v="41"/>
    <s v="24"/>
    <n v="2484"/>
    <n v="41.4"/>
  </r>
  <r>
    <d v="2024-05-01T00:00:00"/>
    <x v="4"/>
    <s v="0BT"/>
    <x v="4"/>
    <x v="4"/>
    <x v="11"/>
    <x v="63"/>
    <s v="HK5270"/>
    <x v="1"/>
    <x v="1"/>
    <n v="80"/>
    <n v="4804"/>
    <n v="3754"/>
    <n v="4"/>
    <s v="37"/>
    <s v="54"/>
    <n v="2274"/>
    <n v="37.9"/>
  </r>
  <r>
    <d v="2024-05-01T00:00:00"/>
    <x v="4"/>
    <s v="0BT"/>
    <x v="4"/>
    <x v="4"/>
    <x v="11"/>
    <x v="63"/>
    <s v="HK5311"/>
    <x v="1"/>
    <x v="1"/>
    <n v="87"/>
    <n v="5170"/>
    <n v="3430"/>
    <n v="4"/>
    <s v="34"/>
    <s v="30"/>
    <n v="2070"/>
    <n v="34.5"/>
  </r>
  <r>
    <d v="2024-05-01T00:00:00"/>
    <x v="4"/>
    <s v="0BT"/>
    <x v="4"/>
    <x v="4"/>
    <x v="11"/>
    <x v="63"/>
    <s v="HK5332"/>
    <x v="1"/>
    <x v="1"/>
    <n v="88"/>
    <n v="5112"/>
    <n v="3806"/>
    <n v="4"/>
    <s v="38"/>
    <s v="06"/>
    <n v="2286"/>
    <n v="38.1"/>
  </r>
  <r>
    <d v="2024-05-01T00:00:00"/>
    <x v="4"/>
    <s v="0CC"/>
    <x v="5"/>
    <x v="5"/>
    <x v="12"/>
    <x v="12"/>
    <s v="HK1723"/>
    <x v="0"/>
    <x v="12"/>
    <n v="1"/>
    <n v="9"/>
    <n v="1220"/>
    <n v="4"/>
    <s v="12"/>
    <s v="20"/>
    <n v="740"/>
    <n v="12.333333333333334"/>
  </r>
  <r>
    <d v="2024-05-01T00:00:00"/>
    <x v="4"/>
    <s v="0CC"/>
    <x v="5"/>
    <x v="5"/>
    <x v="12"/>
    <x v="12"/>
    <s v="HK1723"/>
    <x v="0"/>
    <x v="0"/>
    <n v="6"/>
    <n v="104"/>
    <n v="201"/>
    <n v="3"/>
    <s v="20"/>
    <s v="1"/>
    <n v="1201"/>
    <n v="20.016666666666666"/>
  </r>
  <r>
    <d v="2024-05-01T00:00:00"/>
    <x v="4"/>
    <s v="0CC"/>
    <x v="5"/>
    <x v="5"/>
    <x v="12"/>
    <x v="12"/>
    <s v="HK1723"/>
    <x v="0"/>
    <x v="6"/>
    <n v="15"/>
    <n v="177"/>
    <n v="1702"/>
    <n v="4"/>
    <s v="17"/>
    <s v="02"/>
    <n v="1022"/>
    <n v="17.033333333333335"/>
  </r>
  <r>
    <d v="2024-05-01T00:00:00"/>
    <x v="4"/>
    <s v="0CC"/>
    <x v="5"/>
    <x v="5"/>
    <x v="12"/>
    <x v="12"/>
    <s v="HK1723"/>
    <x v="0"/>
    <x v="2"/>
    <n v="72"/>
    <n v="784"/>
    <n v="13"/>
    <n v="2"/>
    <s v="13"/>
    <n v="0"/>
    <n v="780"/>
    <n v="13"/>
  </r>
  <r>
    <d v="2024-05-01T00:00:00"/>
    <x v="4"/>
    <s v="0CC"/>
    <x v="5"/>
    <x v="5"/>
    <x v="12"/>
    <x v="12"/>
    <s v="HK1723"/>
    <x v="0"/>
    <x v="4"/>
    <n v="13"/>
    <n v="151"/>
    <n v="1622"/>
    <n v="4"/>
    <s v="16"/>
    <s v="22"/>
    <n v="982"/>
    <n v="16.366666666666667"/>
  </r>
  <r>
    <d v="2024-05-01T00:00:00"/>
    <x v="4"/>
    <s v="0CK"/>
    <x v="6"/>
    <x v="5"/>
    <x v="13"/>
    <x v="13"/>
    <s v="HK1364"/>
    <x v="0"/>
    <x v="0"/>
    <n v="17"/>
    <n v="2175"/>
    <n v="7230"/>
    <n v="4"/>
    <s v="72"/>
    <s v="30"/>
    <n v="4350"/>
    <n v="72.5"/>
  </r>
  <r>
    <d v="2024-05-01T00:00:00"/>
    <x v="4"/>
    <s v="0CK"/>
    <x v="6"/>
    <x v="5"/>
    <x v="13"/>
    <x v="13"/>
    <s v="HK1766"/>
    <x v="0"/>
    <x v="0"/>
    <n v="10"/>
    <n v="435"/>
    <n v="1430"/>
    <n v="4"/>
    <s v="14"/>
    <s v="30"/>
    <n v="870"/>
    <n v="14.5"/>
  </r>
  <r>
    <d v="2024-05-01T00:00:00"/>
    <x v="4"/>
    <s v="0CK"/>
    <x v="6"/>
    <x v="5"/>
    <x v="13"/>
    <x v="13"/>
    <s v="HK1817"/>
    <x v="0"/>
    <x v="0"/>
    <n v="9"/>
    <n v="1160"/>
    <n v="3840"/>
    <n v="4"/>
    <s v="38"/>
    <s v="40"/>
    <n v="2320"/>
    <n v="38.666666666666664"/>
  </r>
  <r>
    <d v="2024-05-01T00:00:00"/>
    <x v="4"/>
    <s v="0CK"/>
    <x v="6"/>
    <x v="5"/>
    <x v="13"/>
    <x v="13"/>
    <s v="HK2021"/>
    <x v="0"/>
    <x v="0"/>
    <n v="16"/>
    <n v="1950"/>
    <n v="65"/>
    <n v="2"/>
    <s v="65"/>
    <n v="0"/>
    <n v="3900"/>
    <n v="65"/>
  </r>
  <r>
    <d v="2024-05-01T00:00:00"/>
    <x v="4"/>
    <s v="0CK"/>
    <x v="6"/>
    <x v="5"/>
    <x v="13"/>
    <x v="13"/>
    <s v="HK2037"/>
    <x v="0"/>
    <x v="0"/>
    <n v="8"/>
    <n v="1005"/>
    <n v="3330"/>
    <n v="4"/>
    <s v="33"/>
    <s v="30"/>
    <n v="2010"/>
    <n v="33.5"/>
  </r>
  <r>
    <d v="2024-05-01T00:00:00"/>
    <x v="4"/>
    <s v="0CP"/>
    <x v="7"/>
    <x v="6"/>
    <x v="14"/>
    <x v="73"/>
    <s v="HK383"/>
    <x v="2"/>
    <x v="0"/>
    <n v="23"/>
    <n v="312"/>
    <n v="748"/>
    <n v="3"/>
    <s v="74"/>
    <s v="8"/>
    <n v="4448"/>
    <n v="74.13333333333334"/>
  </r>
  <r>
    <d v="2024-05-01T00:00:00"/>
    <x v="4"/>
    <s v="0CR"/>
    <x v="26"/>
    <x v="3"/>
    <x v="8"/>
    <x v="64"/>
    <s v="HK4014"/>
    <x v="7"/>
    <x v="1"/>
    <n v="34"/>
    <n v="2918"/>
    <n v="3854"/>
    <n v="4"/>
    <s v="38"/>
    <s v="54"/>
    <n v="2334"/>
    <n v="38.9"/>
  </r>
  <r>
    <d v="2024-05-01T00:00:00"/>
    <x v="4"/>
    <s v="0CR"/>
    <x v="26"/>
    <x v="3"/>
    <x v="8"/>
    <x v="64"/>
    <s v="HK4436"/>
    <x v="7"/>
    <x v="1"/>
    <n v="47"/>
    <n v="3374"/>
    <n v="5204"/>
    <n v="4"/>
    <s v="52"/>
    <s v="04"/>
    <n v="3124"/>
    <n v="52.06666666666667"/>
  </r>
  <r>
    <d v="2024-05-01T00:00:00"/>
    <x v="4"/>
    <s v="0CR"/>
    <x v="26"/>
    <x v="3"/>
    <x v="8"/>
    <x v="64"/>
    <s v="HK5085"/>
    <x v="7"/>
    <x v="1"/>
    <n v="52"/>
    <n v="3963"/>
    <n v="6224"/>
    <n v="4"/>
    <s v="62"/>
    <s v="24"/>
    <n v="3744"/>
    <n v="62.4"/>
  </r>
  <r>
    <d v="2024-05-01T00:00:00"/>
    <x v="4"/>
    <s v="0CR"/>
    <x v="26"/>
    <x v="3"/>
    <x v="8"/>
    <x v="64"/>
    <s v="HK5177"/>
    <x v="7"/>
    <x v="1"/>
    <n v="17"/>
    <n v="1640"/>
    <n v="2148"/>
    <n v="4"/>
    <s v="21"/>
    <s v="48"/>
    <n v="1308"/>
    <n v="21.8"/>
  </r>
  <r>
    <d v="2024-05-01T00:00:00"/>
    <x v="4"/>
    <s v="0CT"/>
    <x v="8"/>
    <x v="7"/>
    <x v="15"/>
    <x v="15"/>
    <s v="HK1099"/>
    <x v="2"/>
    <x v="5"/>
    <n v="7"/>
    <n v="954"/>
    <n v="3318"/>
    <n v="4"/>
    <s v="33"/>
    <s v="18"/>
    <n v="1998"/>
    <n v="33.299999999999997"/>
  </r>
  <r>
    <d v="2024-05-01T00:00:00"/>
    <x v="4"/>
    <s v="0CT"/>
    <x v="8"/>
    <x v="7"/>
    <x v="15"/>
    <x v="15"/>
    <s v="HK1099"/>
    <x v="2"/>
    <x v="6"/>
    <n v="40"/>
    <n v="501"/>
    <n v="16"/>
    <n v="2"/>
    <s v="16"/>
    <n v="0"/>
    <n v="960"/>
    <n v="16"/>
  </r>
  <r>
    <d v="2024-05-01T00:00:00"/>
    <x v="4"/>
    <s v="0CT"/>
    <x v="8"/>
    <x v="7"/>
    <x v="15"/>
    <x v="15"/>
    <s v="HK1099"/>
    <x v="2"/>
    <x v="7"/>
    <n v="65"/>
    <n v="85"/>
    <n v="3"/>
    <n v="1"/>
    <s v="3"/>
    <n v="0"/>
    <n v="180"/>
    <n v="3"/>
  </r>
  <r>
    <d v="2024-05-01T00:00:00"/>
    <x v="4"/>
    <s v="0DD"/>
    <x v="10"/>
    <x v="6"/>
    <x v="17"/>
    <x v="17"/>
    <s v="HK732"/>
    <x v="2"/>
    <x v="9"/>
    <n v="32"/>
    <n v="200"/>
    <n v="8"/>
    <n v="1"/>
    <s v="8"/>
    <n v="0"/>
    <n v="480"/>
    <n v="8"/>
  </r>
  <r>
    <d v="2024-05-01T00:00:00"/>
    <x v="4"/>
    <s v="0DD"/>
    <x v="10"/>
    <x v="6"/>
    <x v="17"/>
    <x v="17"/>
    <s v="HK1680"/>
    <x v="2"/>
    <x v="0"/>
    <n v="12"/>
    <n v="75"/>
    <n v="3"/>
    <n v="1"/>
    <s v="3"/>
    <n v="0"/>
    <n v="180"/>
    <n v="3"/>
  </r>
  <r>
    <d v="2024-05-01T00:00:00"/>
    <x v="4"/>
    <s v="0DD"/>
    <x v="10"/>
    <x v="6"/>
    <x v="17"/>
    <x v="17"/>
    <s v="HK732"/>
    <x v="2"/>
    <x v="0"/>
    <n v="32"/>
    <n v="200"/>
    <n v="8"/>
    <n v="1"/>
    <s v="8"/>
    <n v="0"/>
    <n v="480"/>
    <n v="8"/>
  </r>
  <r>
    <d v="2024-05-01T00:00:00"/>
    <x v="4"/>
    <s v="0DD"/>
    <x v="10"/>
    <x v="6"/>
    <x v="17"/>
    <x v="17"/>
    <s v="HK1680"/>
    <x v="2"/>
    <x v="6"/>
    <n v="6"/>
    <n v="37.5"/>
    <n v="1"/>
    <n v="1"/>
    <s v="1"/>
    <n v="0"/>
    <n v="60"/>
    <n v="1"/>
  </r>
  <r>
    <d v="2024-05-01T00:00:00"/>
    <x v="4"/>
    <s v="0DD"/>
    <x v="10"/>
    <x v="6"/>
    <x v="17"/>
    <x v="18"/>
    <s v="HK1680"/>
    <x v="2"/>
    <x v="0"/>
    <n v="8"/>
    <n v="50"/>
    <n v="2"/>
    <n v="1"/>
    <s v="2"/>
    <n v="0"/>
    <n v="120"/>
    <n v="2"/>
  </r>
  <r>
    <d v="2024-05-01T00:00:00"/>
    <x v="4"/>
    <s v="0DD"/>
    <x v="10"/>
    <x v="6"/>
    <x v="17"/>
    <x v="18"/>
    <s v="HK732"/>
    <x v="2"/>
    <x v="0"/>
    <n v="12"/>
    <n v="75"/>
    <n v="3"/>
    <n v="1"/>
    <s v="3"/>
    <n v="0"/>
    <n v="180"/>
    <n v="3"/>
  </r>
  <r>
    <d v="2024-05-01T00:00:00"/>
    <x v="4"/>
    <s v="0DD"/>
    <x v="10"/>
    <x v="6"/>
    <x v="18"/>
    <x v="19"/>
    <s v="HK732"/>
    <x v="2"/>
    <x v="0"/>
    <n v="4"/>
    <n v="25"/>
    <n v="1"/>
    <n v="1"/>
    <s v="1"/>
    <n v="0"/>
    <n v="60"/>
    <n v="1"/>
  </r>
  <r>
    <d v="2024-05-01T00:00:00"/>
    <x v="4"/>
    <s v="0DD"/>
    <x v="10"/>
    <x v="8"/>
    <x v="19"/>
    <x v="20"/>
    <s v="HK1290"/>
    <x v="2"/>
    <x v="0"/>
    <n v="16"/>
    <n v="100"/>
    <n v="4"/>
    <n v="1"/>
    <s v="4"/>
    <n v="0"/>
    <n v="240"/>
    <n v="4"/>
  </r>
  <r>
    <d v="2024-05-01T00:00:00"/>
    <x v="4"/>
    <s v="0DD"/>
    <x v="10"/>
    <x v="8"/>
    <x v="19"/>
    <x v="21"/>
    <s v="HK1290"/>
    <x v="2"/>
    <x v="0"/>
    <n v="24"/>
    <n v="150"/>
    <n v="6"/>
    <n v="1"/>
    <s v="6"/>
    <n v="0"/>
    <n v="360"/>
    <n v="6"/>
  </r>
  <r>
    <d v="2024-05-01T00:00:00"/>
    <x v="4"/>
    <s v="0DD"/>
    <x v="10"/>
    <x v="6"/>
    <x v="20"/>
    <x v="22"/>
    <s v="HK1680"/>
    <x v="2"/>
    <x v="0"/>
    <n v="16"/>
    <n v="100"/>
    <n v="4"/>
    <n v="1"/>
    <s v="4"/>
    <n v="0"/>
    <n v="240"/>
    <n v="4"/>
  </r>
  <r>
    <d v="2024-05-01T00:00:00"/>
    <x v="4"/>
    <s v="0DD"/>
    <x v="10"/>
    <x v="6"/>
    <x v="20"/>
    <x v="22"/>
    <s v="HK1785"/>
    <x v="2"/>
    <x v="0"/>
    <n v="28"/>
    <n v="175"/>
    <n v="7"/>
    <n v="1"/>
    <s v="7"/>
    <n v="0"/>
    <n v="420"/>
    <n v="7"/>
  </r>
  <r>
    <d v="2024-05-01T00:00:00"/>
    <x v="4"/>
    <s v="0DD"/>
    <x v="10"/>
    <x v="6"/>
    <x v="20"/>
    <x v="17"/>
    <s v="HK1781"/>
    <x v="2"/>
    <x v="9"/>
    <n v="16"/>
    <n v="100"/>
    <n v="4"/>
    <n v="1"/>
    <s v="4"/>
    <n v="0"/>
    <n v="240"/>
    <n v="4"/>
  </r>
  <r>
    <d v="2024-05-01T00:00:00"/>
    <x v="4"/>
    <s v="0DD"/>
    <x v="10"/>
    <x v="6"/>
    <x v="20"/>
    <x v="17"/>
    <s v="HK419"/>
    <x v="2"/>
    <x v="9"/>
    <n v="8"/>
    <n v="50"/>
    <n v="2"/>
    <n v="1"/>
    <s v="2"/>
    <n v="0"/>
    <n v="120"/>
    <n v="2"/>
  </r>
  <r>
    <d v="2024-05-01T00:00:00"/>
    <x v="4"/>
    <s v="0DD"/>
    <x v="10"/>
    <x v="6"/>
    <x v="20"/>
    <x v="17"/>
    <s v="HK1060"/>
    <x v="2"/>
    <x v="0"/>
    <n v="24"/>
    <n v="150"/>
    <n v="6"/>
    <n v="1"/>
    <s v="6"/>
    <n v="0"/>
    <n v="360"/>
    <n v="6"/>
  </r>
  <r>
    <d v="2024-05-01T00:00:00"/>
    <x v="4"/>
    <s v="0DD"/>
    <x v="10"/>
    <x v="6"/>
    <x v="20"/>
    <x v="17"/>
    <s v="HK1325"/>
    <x v="2"/>
    <x v="0"/>
    <n v="16"/>
    <n v="100"/>
    <n v="4"/>
    <n v="1"/>
    <s v="4"/>
    <n v="0"/>
    <n v="240"/>
    <n v="4"/>
  </r>
  <r>
    <d v="2024-05-01T00:00:00"/>
    <x v="4"/>
    <s v="0DD"/>
    <x v="10"/>
    <x v="6"/>
    <x v="20"/>
    <x v="17"/>
    <s v="HK1781"/>
    <x v="2"/>
    <x v="0"/>
    <n v="40"/>
    <n v="250"/>
    <n v="10"/>
    <n v="2"/>
    <s v="10"/>
    <n v="0"/>
    <n v="600"/>
    <n v="10"/>
  </r>
  <r>
    <d v="2024-05-01T00:00:00"/>
    <x v="4"/>
    <s v="0DD"/>
    <x v="10"/>
    <x v="6"/>
    <x v="20"/>
    <x v="17"/>
    <s v="HK419"/>
    <x v="2"/>
    <x v="0"/>
    <n v="40"/>
    <n v="250"/>
    <n v="10"/>
    <n v="2"/>
    <s v="10"/>
    <n v="0"/>
    <n v="600"/>
    <n v="10"/>
  </r>
  <r>
    <d v="2024-05-01T00:00:00"/>
    <x v="4"/>
    <s v="0DD"/>
    <x v="10"/>
    <x v="6"/>
    <x v="20"/>
    <x v="17"/>
    <s v="HK1781"/>
    <x v="2"/>
    <x v="13"/>
    <n v="8"/>
    <n v="50"/>
    <n v="2"/>
    <n v="1"/>
    <s v="2"/>
    <n v="0"/>
    <n v="120"/>
    <n v="2"/>
  </r>
  <r>
    <d v="2024-05-01T00:00:00"/>
    <x v="4"/>
    <s v="0DD"/>
    <x v="10"/>
    <x v="6"/>
    <x v="20"/>
    <x v="17"/>
    <s v="HK419"/>
    <x v="2"/>
    <x v="13"/>
    <n v="8"/>
    <n v="50"/>
    <n v="2"/>
    <n v="1"/>
    <s v="2"/>
    <n v="0"/>
    <n v="120"/>
    <n v="2"/>
  </r>
  <r>
    <d v="2024-05-01T00:00:00"/>
    <x v="4"/>
    <s v="0DD"/>
    <x v="10"/>
    <x v="6"/>
    <x v="20"/>
    <x v="17"/>
    <s v="HK1060"/>
    <x v="2"/>
    <x v="6"/>
    <n v="16"/>
    <n v="100"/>
    <n v="4"/>
    <n v="1"/>
    <s v="4"/>
    <n v="0"/>
    <n v="240"/>
    <n v="4"/>
  </r>
  <r>
    <d v="2024-05-01T00:00:00"/>
    <x v="4"/>
    <s v="0DD"/>
    <x v="10"/>
    <x v="6"/>
    <x v="20"/>
    <x v="17"/>
    <s v="HK1781"/>
    <x v="2"/>
    <x v="6"/>
    <n v="32"/>
    <n v="200"/>
    <n v="8"/>
    <n v="1"/>
    <s v="8"/>
    <n v="0"/>
    <n v="480"/>
    <n v="8"/>
  </r>
  <r>
    <d v="2024-05-01T00:00:00"/>
    <x v="4"/>
    <s v="0DD"/>
    <x v="10"/>
    <x v="6"/>
    <x v="20"/>
    <x v="17"/>
    <s v="HK419"/>
    <x v="2"/>
    <x v="6"/>
    <n v="40"/>
    <n v="250"/>
    <n v="10"/>
    <n v="2"/>
    <s v="10"/>
    <n v="0"/>
    <n v="600"/>
    <n v="10"/>
  </r>
  <r>
    <d v="2024-05-01T00:00:00"/>
    <x v="4"/>
    <s v="0DD"/>
    <x v="10"/>
    <x v="6"/>
    <x v="20"/>
    <x v="23"/>
    <s v="HK1060"/>
    <x v="2"/>
    <x v="0"/>
    <n v="8"/>
    <n v="50"/>
    <n v="2"/>
    <n v="1"/>
    <s v="2"/>
    <n v="0"/>
    <n v="120"/>
    <n v="2"/>
  </r>
  <r>
    <d v="2024-05-01T00:00:00"/>
    <x v="4"/>
    <s v="0DD"/>
    <x v="10"/>
    <x v="6"/>
    <x v="20"/>
    <x v="23"/>
    <s v="HK1325"/>
    <x v="2"/>
    <x v="0"/>
    <n v="30"/>
    <n v="187.5"/>
    <n v="7"/>
    <n v="1"/>
    <s v="7"/>
    <n v="0"/>
    <n v="420"/>
    <n v="7"/>
  </r>
  <r>
    <d v="2024-05-01T00:00:00"/>
    <x v="4"/>
    <s v="0DD"/>
    <x v="10"/>
    <x v="6"/>
    <x v="20"/>
    <x v="23"/>
    <s v="HK1781"/>
    <x v="2"/>
    <x v="0"/>
    <n v="24"/>
    <n v="150"/>
    <n v="6"/>
    <n v="1"/>
    <s v="6"/>
    <n v="0"/>
    <n v="360"/>
    <n v="6"/>
  </r>
  <r>
    <d v="2024-05-01T00:00:00"/>
    <x v="4"/>
    <s v="0DD"/>
    <x v="10"/>
    <x v="6"/>
    <x v="20"/>
    <x v="23"/>
    <s v="HK419"/>
    <x v="2"/>
    <x v="0"/>
    <n v="12"/>
    <n v="75"/>
    <n v="3"/>
    <n v="1"/>
    <s v="3"/>
    <n v="0"/>
    <n v="180"/>
    <n v="3"/>
  </r>
  <r>
    <d v="2024-05-01T00:00:00"/>
    <x v="4"/>
    <s v="0DD"/>
    <x v="10"/>
    <x v="6"/>
    <x v="20"/>
    <x v="23"/>
    <s v="HK1060"/>
    <x v="2"/>
    <x v="6"/>
    <n v="12"/>
    <n v="75"/>
    <n v="3"/>
    <n v="1"/>
    <s v="3"/>
    <n v="0"/>
    <n v="180"/>
    <n v="3"/>
  </r>
  <r>
    <d v="2024-05-01T00:00:00"/>
    <x v="4"/>
    <s v="0DD"/>
    <x v="10"/>
    <x v="6"/>
    <x v="20"/>
    <x v="23"/>
    <s v="HK1781"/>
    <x v="2"/>
    <x v="6"/>
    <n v="10"/>
    <n v="62.5"/>
    <n v="2"/>
    <n v="1"/>
    <s v="2"/>
    <n v="0"/>
    <n v="120"/>
    <n v="2"/>
  </r>
  <r>
    <d v="2024-05-01T00:00:00"/>
    <x v="4"/>
    <s v="0DD"/>
    <x v="10"/>
    <x v="6"/>
    <x v="20"/>
    <x v="23"/>
    <s v="HK419"/>
    <x v="2"/>
    <x v="6"/>
    <n v="16"/>
    <n v="100"/>
    <n v="4"/>
    <n v="1"/>
    <s v="4"/>
    <n v="0"/>
    <n v="240"/>
    <n v="4"/>
  </r>
  <r>
    <d v="2024-05-01T00:00:00"/>
    <x v="4"/>
    <s v="0DD"/>
    <x v="10"/>
    <x v="6"/>
    <x v="21"/>
    <x v="25"/>
    <s v="HK1781"/>
    <x v="2"/>
    <x v="9"/>
    <n v="16"/>
    <n v="100"/>
    <n v="4"/>
    <n v="1"/>
    <s v="4"/>
    <n v="0"/>
    <n v="240"/>
    <n v="4"/>
  </r>
  <r>
    <d v="2024-05-01T00:00:00"/>
    <x v="4"/>
    <s v="0DD"/>
    <x v="10"/>
    <x v="6"/>
    <x v="21"/>
    <x v="25"/>
    <s v="HK419"/>
    <x v="2"/>
    <x v="9"/>
    <n v="8"/>
    <n v="50"/>
    <n v="2"/>
    <n v="1"/>
    <s v="2"/>
    <n v="0"/>
    <n v="120"/>
    <n v="2"/>
  </r>
  <r>
    <d v="2024-05-01T00:00:00"/>
    <x v="4"/>
    <s v="0DD"/>
    <x v="10"/>
    <x v="6"/>
    <x v="21"/>
    <x v="25"/>
    <s v="HK1060"/>
    <x v="2"/>
    <x v="0"/>
    <n v="32"/>
    <n v="200"/>
    <n v="8"/>
    <n v="1"/>
    <s v="8"/>
    <n v="0"/>
    <n v="480"/>
    <n v="8"/>
  </r>
  <r>
    <d v="2024-05-01T00:00:00"/>
    <x v="4"/>
    <s v="0DD"/>
    <x v="10"/>
    <x v="6"/>
    <x v="21"/>
    <x v="25"/>
    <s v="HK1325"/>
    <x v="2"/>
    <x v="0"/>
    <n v="12"/>
    <n v="75"/>
    <n v="3"/>
    <n v="1"/>
    <s v="3"/>
    <n v="0"/>
    <n v="180"/>
    <n v="3"/>
  </r>
  <r>
    <d v="2024-05-01T00:00:00"/>
    <x v="4"/>
    <s v="0DD"/>
    <x v="10"/>
    <x v="6"/>
    <x v="21"/>
    <x v="25"/>
    <s v="HK1781"/>
    <x v="2"/>
    <x v="0"/>
    <n v="56"/>
    <n v="350"/>
    <n v="14"/>
    <n v="2"/>
    <s v="14"/>
    <n v="0"/>
    <n v="840"/>
    <n v="14"/>
  </r>
  <r>
    <d v="2024-05-01T00:00:00"/>
    <x v="4"/>
    <s v="0DD"/>
    <x v="10"/>
    <x v="6"/>
    <x v="21"/>
    <x v="25"/>
    <s v="HK419"/>
    <x v="2"/>
    <x v="0"/>
    <n v="40"/>
    <n v="250"/>
    <n v="10"/>
    <n v="2"/>
    <s v="10"/>
    <n v="0"/>
    <n v="600"/>
    <n v="10"/>
  </r>
  <r>
    <d v="2024-05-01T00:00:00"/>
    <x v="4"/>
    <s v="0DD"/>
    <x v="10"/>
    <x v="6"/>
    <x v="21"/>
    <x v="25"/>
    <s v="HK1060"/>
    <x v="2"/>
    <x v="6"/>
    <n v="24"/>
    <n v="150"/>
    <n v="6"/>
    <n v="1"/>
    <s v="6"/>
    <n v="0"/>
    <n v="360"/>
    <n v="6"/>
  </r>
  <r>
    <d v="2024-05-01T00:00:00"/>
    <x v="4"/>
    <s v="0DD"/>
    <x v="10"/>
    <x v="6"/>
    <x v="21"/>
    <x v="25"/>
    <s v="HK1781"/>
    <x v="2"/>
    <x v="6"/>
    <n v="40"/>
    <n v="250"/>
    <n v="10"/>
    <n v="2"/>
    <s v="10"/>
    <n v="0"/>
    <n v="600"/>
    <n v="10"/>
  </r>
  <r>
    <d v="2024-05-01T00:00:00"/>
    <x v="4"/>
    <s v="0DD"/>
    <x v="10"/>
    <x v="6"/>
    <x v="21"/>
    <x v="25"/>
    <s v="HK419"/>
    <x v="2"/>
    <x v="6"/>
    <n v="34"/>
    <n v="212.5"/>
    <n v="8"/>
    <n v="1"/>
    <s v="8"/>
    <n v="0"/>
    <n v="480"/>
    <n v="8"/>
  </r>
  <r>
    <d v="2024-05-01T00:00:00"/>
    <x v="4"/>
    <s v="0DD"/>
    <x v="10"/>
    <x v="6"/>
    <x v="22"/>
    <x v="27"/>
    <s v="HK1680"/>
    <x v="2"/>
    <x v="0"/>
    <n v="2"/>
    <n v="12.5"/>
    <n v="30"/>
    <n v="2"/>
    <s v="30"/>
    <n v="0"/>
    <n v="1800"/>
    <n v="30"/>
  </r>
  <r>
    <d v="2024-05-01T00:00:00"/>
    <x v="4"/>
    <s v="0DD"/>
    <x v="10"/>
    <x v="6"/>
    <x v="22"/>
    <x v="27"/>
    <s v="HK1785"/>
    <x v="2"/>
    <x v="0"/>
    <n v="24"/>
    <n v="150"/>
    <n v="6"/>
    <n v="1"/>
    <s v="6"/>
    <n v="0"/>
    <n v="360"/>
    <n v="6"/>
  </r>
  <r>
    <d v="2024-05-01T00:00:00"/>
    <x v="4"/>
    <s v="0DD"/>
    <x v="10"/>
    <x v="6"/>
    <x v="22"/>
    <x v="27"/>
    <s v="HK732"/>
    <x v="2"/>
    <x v="0"/>
    <n v="34"/>
    <n v="212.5"/>
    <n v="8"/>
    <n v="1"/>
    <s v="8"/>
    <n v="0"/>
    <n v="480"/>
    <n v="8"/>
  </r>
  <r>
    <d v="2024-05-01T00:00:00"/>
    <x v="4"/>
    <s v="0DD"/>
    <x v="10"/>
    <x v="6"/>
    <x v="22"/>
    <x v="28"/>
    <s v="HK1680"/>
    <x v="2"/>
    <x v="0"/>
    <n v="12"/>
    <n v="75"/>
    <n v="3"/>
    <n v="1"/>
    <s v="3"/>
    <n v="0"/>
    <n v="180"/>
    <n v="3"/>
  </r>
  <r>
    <d v="2024-05-01T00:00:00"/>
    <x v="4"/>
    <s v="0DD"/>
    <x v="10"/>
    <x v="6"/>
    <x v="22"/>
    <x v="28"/>
    <s v="HK732"/>
    <x v="2"/>
    <x v="0"/>
    <n v="8"/>
    <n v="50"/>
    <n v="2"/>
    <n v="1"/>
    <s v="2"/>
    <n v="0"/>
    <n v="120"/>
    <n v="2"/>
  </r>
  <r>
    <d v="2024-05-01T00:00:00"/>
    <x v="4"/>
    <s v="0DD"/>
    <x v="10"/>
    <x v="6"/>
    <x v="22"/>
    <x v="29"/>
    <s v="HK1785"/>
    <x v="2"/>
    <x v="0"/>
    <n v="36"/>
    <n v="225"/>
    <n v="9"/>
    <n v="1"/>
    <s v="9"/>
    <n v="0"/>
    <n v="540"/>
    <n v="9"/>
  </r>
  <r>
    <d v="2024-05-01T00:00:00"/>
    <x v="4"/>
    <s v="0DD"/>
    <x v="10"/>
    <x v="6"/>
    <x v="22"/>
    <x v="30"/>
    <s v="HK1680"/>
    <x v="2"/>
    <x v="0"/>
    <n v="4"/>
    <n v="25"/>
    <n v="1"/>
    <n v="1"/>
    <s v="1"/>
    <n v="0"/>
    <n v="60"/>
    <n v="1"/>
  </r>
  <r>
    <d v="2024-05-01T00:00:00"/>
    <x v="4"/>
    <s v="0DD"/>
    <x v="10"/>
    <x v="6"/>
    <x v="22"/>
    <x v="30"/>
    <s v="HK1785"/>
    <x v="2"/>
    <x v="0"/>
    <n v="24"/>
    <n v="150"/>
    <n v="6"/>
    <n v="1"/>
    <s v="6"/>
    <n v="0"/>
    <n v="360"/>
    <n v="6"/>
  </r>
  <r>
    <d v="2024-05-01T00:00:00"/>
    <x v="4"/>
    <s v="0DD"/>
    <x v="10"/>
    <x v="6"/>
    <x v="22"/>
    <x v="30"/>
    <s v="HK732"/>
    <x v="2"/>
    <x v="0"/>
    <n v="16"/>
    <n v="100"/>
    <n v="4"/>
    <n v="1"/>
    <s v="4"/>
    <n v="0"/>
    <n v="240"/>
    <n v="4"/>
  </r>
  <r>
    <d v="2024-05-01T00:00:00"/>
    <x v="4"/>
    <s v="0DD"/>
    <x v="10"/>
    <x v="6"/>
    <x v="22"/>
    <x v="31"/>
    <s v="HK1680"/>
    <x v="2"/>
    <x v="0"/>
    <n v="4"/>
    <n v="25"/>
    <n v="1"/>
    <n v="1"/>
    <s v="1"/>
    <n v="0"/>
    <n v="60"/>
    <n v="1"/>
  </r>
  <r>
    <d v="2024-05-01T00:00:00"/>
    <x v="4"/>
    <s v="0DD"/>
    <x v="10"/>
    <x v="6"/>
    <x v="22"/>
    <x v="31"/>
    <s v="HK1785"/>
    <x v="2"/>
    <x v="0"/>
    <n v="48"/>
    <n v="300"/>
    <n v="12"/>
    <n v="2"/>
    <s v="12"/>
    <n v="0"/>
    <n v="720"/>
    <n v="12"/>
  </r>
  <r>
    <d v="2024-05-01T00:00:00"/>
    <x v="4"/>
    <s v="0DD"/>
    <x v="10"/>
    <x v="6"/>
    <x v="22"/>
    <x v="31"/>
    <s v="HK732"/>
    <x v="2"/>
    <x v="0"/>
    <n v="16"/>
    <n v="100"/>
    <n v="4"/>
    <n v="1"/>
    <s v="4"/>
    <n v="0"/>
    <n v="240"/>
    <n v="4"/>
  </r>
  <r>
    <d v="2024-05-01T00:00:00"/>
    <x v="4"/>
    <s v="0DD"/>
    <x v="10"/>
    <x v="8"/>
    <x v="23"/>
    <x v="32"/>
    <s v="HK1290"/>
    <x v="2"/>
    <x v="0"/>
    <n v="24"/>
    <n v="150"/>
    <n v="6"/>
    <n v="1"/>
    <s v="6"/>
    <n v="0"/>
    <n v="360"/>
    <n v="6"/>
  </r>
  <r>
    <d v="2024-05-01T00:00:00"/>
    <x v="4"/>
    <s v="0DD"/>
    <x v="10"/>
    <x v="8"/>
    <x v="23"/>
    <x v="33"/>
    <s v="HK1290"/>
    <x v="2"/>
    <x v="0"/>
    <n v="40"/>
    <n v="250"/>
    <n v="10"/>
    <n v="2"/>
    <s v="10"/>
    <n v="0"/>
    <n v="600"/>
    <n v="10"/>
  </r>
  <r>
    <d v="2024-05-01T00:00:00"/>
    <x v="4"/>
    <s v="0DD"/>
    <x v="10"/>
    <x v="6"/>
    <x v="24"/>
    <x v="34"/>
    <s v="HK1785"/>
    <x v="2"/>
    <x v="0"/>
    <n v="32"/>
    <n v="200"/>
    <n v="8"/>
    <n v="1"/>
    <s v="8"/>
    <n v="0"/>
    <n v="480"/>
    <n v="8"/>
  </r>
  <r>
    <d v="2024-05-01T00:00:00"/>
    <x v="4"/>
    <s v="0DD"/>
    <x v="10"/>
    <x v="6"/>
    <x v="24"/>
    <x v="35"/>
    <s v="HK1680"/>
    <x v="2"/>
    <x v="0"/>
    <n v="2"/>
    <n v="12.5"/>
    <n v="30"/>
    <n v="2"/>
    <s v="30"/>
    <n v="0"/>
    <n v="1800"/>
    <n v="30"/>
  </r>
  <r>
    <d v="2024-05-01T00:00:00"/>
    <x v="4"/>
    <s v="0DD"/>
    <x v="10"/>
    <x v="6"/>
    <x v="24"/>
    <x v="35"/>
    <s v="HK1785"/>
    <x v="2"/>
    <x v="0"/>
    <n v="42"/>
    <n v="262.5"/>
    <n v="10"/>
    <n v="2"/>
    <s v="10"/>
    <n v="0"/>
    <n v="600"/>
    <n v="10"/>
  </r>
  <r>
    <d v="2024-05-01T00:00:00"/>
    <x v="4"/>
    <s v="0DD"/>
    <x v="10"/>
    <x v="6"/>
    <x v="24"/>
    <x v="36"/>
    <s v="HK1680"/>
    <x v="2"/>
    <x v="0"/>
    <n v="2"/>
    <n v="12.5"/>
    <n v="30"/>
    <n v="2"/>
    <s v="30"/>
    <n v="0"/>
    <n v="1800"/>
    <n v="30"/>
  </r>
  <r>
    <d v="2024-05-01T00:00:00"/>
    <x v="4"/>
    <s v="0DD"/>
    <x v="10"/>
    <x v="6"/>
    <x v="24"/>
    <x v="36"/>
    <s v="HK732"/>
    <x v="2"/>
    <x v="0"/>
    <n v="8"/>
    <n v="50"/>
    <n v="2"/>
    <n v="1"/>
    <s v="2"/>
    <n v="0"/>
    <n v="120"/>
    <n v="2"/>
  </r>
  <r>
    <d v="2024-05-01T00:00:00"/>
    <x v="4"/>
    <s v="0DD"/>
    <x v="10"/>
    <x v="8"/>
    <x v="25"/>
    <x v="37"/>
    <s v="HK1290"/>
    <x v="2"/>
    <x v="0"/>
    <n v="4"/>
    <n v="25"/>
    <n v="1"/>
    <n v="1"/>
    <s v="1"/>
    <n v="0"/>
    <n v="60"/>
    <n v="1"/>
  </r>
  <r>
    <d v="2024-05-01T00:00:00"/>
    <x v="4"/>
    <s v="0DD"/>
    <x v="10"/>
    <x v="6"/>
    <x v="27"/>
    <x v="39"/>
    <s v="HK1680"/>
    <x v="2"/>
    <x v="0"/>
    <n v="6"/>
    <n v="37.5"/>
    <n v="1"/>
    <n v="1"/>
    <s v="1"/>
    <n v="0"/>
    <n v="60"/>
    <n v="1"/>
  </r>
  <r>
    <d v="2024-05-01T00:00:00"/>
    <x v="4"/>
    <s v="0DD"/>
    <x v="10"/>
    <x v="6"/>
    <x v="27"/>
    <x v="39"/>
    <s v="HK732"/>
    <x v="2"/>
    <x v="0"/>
    <n v="24"/>
    <n v="150"/>
    <n v="6"/>
    <n v="1"/>
    <s v="6"/>
    <n v="0"/>
    <n v="360"/>
    <n v="6"/>
  </r>
  <r>
    <d v="2024-05-01T00:00:00"/>
    <x v="4"/>
    <s v="0DD"/>
    <x v="10"/>
    <x v="6"/>
    <x v="27"/>
    <x v="39"/>
    <s v="HK1680"/>
    <x v="2"/>
    <x v="6"/>
    <n v="2"/>
    <n v="12.5"/>
    <n v="30"/>
    <n v="2"/>
    <s v="30"/>
    <n v="0"/>
    <n v="1800"/>
    <n v="30"/>
  </r>
  <r>
    <d v="2024-05-01T00:00:00"/>
    <x v="4"/>
    <s v="0DD"/>
    <x v="10"/>
    <x v="6"/>
    <x v="27"/>
    <x v="39"/>
    <s v="HK732"/>
    <x v="2"/>
    <x v="6"/>
    <n v="32"/>
    <n v="200"/>
    <n v="8"/>
    <n v="1"/>
    <s v="8"/>
    <n v="0"/>
    <n v="480"/>
    <n v="8"/>
  </r>
  <r>
    <d v="2024-05-01T00:00:00"/>
    <x v="4"/>
    <s v="0DG"/>
    <x v="31"/>
    <x v="0"/>
    <x v="2"/>
    <x v="84"/>
    <s v="HK1471"/>
    <x v="0"/>
    <x v="0"/>
    <n v="10"/>
    <n v="2055"/>
    <n v="3420"/>
    <n v="4"/>
    <s v="34"/>
    <s v="20"/>
    <n v="2060"/>
    <n v="34.333333333333336"/>
  </r>
  <r>
    <d v="2024-05-01T00:00:00"/>
    <x v="4"/>
    <s v="0DG"/>
    <x v="31"/>
    <x v="0"/>
    <x v="2"/>
    <x v="84"/>
    <s v="HK1727"/>
    <x v="0"/>
    <x v="0"/>
    <n v="7"/>
    <n v="1140"/>
    <n v="19"/>
    <n v="2"/>
    <s v="19"/>
    <n v="0"/>
    <n v="1140"/>
    <n v="19"/>
  </r>
  <r>
    <d v="2024-05-01T00:00:00"/>
    <x v="4"/>
    <s v="0DG"/>
    <x v="31"/>
    <x v="0"/>
    <x v="2"/>
    <x v="84"/>
    <s v="HK2187"/>
    <x v="0"/>
    <x v="0"/>
    <n v="7"/>
    <n v="1290"/>
    <n v="2130"/>
    <n v="4"/>
    <s v="21"/>
    <s v="30"/>
    <n v="1290"/>
    <n v="21.5"/>
  </r>
  <r>
    <d v="2024-05-01T00:00:00"/>
    <x v="4"/>
    <s v="0DH"/>
    <x v="27"/>
    <x v="0"/>
    <x v="34"/>
    <x v="65"/>
    <s v="HK2014"/>
    <x v="0"/>
    <x v="0"/>
    <n v="159"/>
    <n v="2776"/>
    <n v="3954"/>
    <n v="4"/>
    <s v="39"/>
    <s v="54"/>
    <n v="2394"/>
    <n v="39.9"/>
  </r>
  <r>
    <d v="2024-05-01T00:00:00"/>
    <x v="4"/>
    <s v="0DH"/>
    <x v="27"/>
    <x v="0"/>
    <x v="34"/>
    <x v="65"/>
    <s v="HK2096"/>
    <x v="0"/>
    <x v="0"/>
    <n v="141"/>
    <n v="2694"/>
    <n v="3524"/>
    <n v="4"/>
    <s v="35"/>
    <s v="24"/>
    <n v="2124"/>
    <n v="35.4"/>
  </r>
  <r>
    <d v="2024-05-01T00:00:00"/>
    <x v="4"/>
    <s v="0DL"/>
    <x v="11"/>
    <x v="0"/>
    <x v="28"/>
    <x v="40"/>
    <s v="HK1425"/>
    <x v="0"/>
    <x v="0"/>
    <n v="16"/>
    <n v="4020"/>
    <n v="67"/>
    <n v="2"/>
    <s v="67"/>
    <n v="0"/>
    <n v="4020"/>
    <n v="67"/>
  </r>
  <r>
    <d v="2024-05-01T00:00:00"/>
    <x v="4"/>
    <s v="0DL"/>
    <x v="11"/>
    <x v="0"/>
    <x v="28"/>
    <x v="40"/>
    <s v="HK1970"/>
    <x v="0"/>
    <x v="0"/>
    <n v="12"/>
    <n v="2370"/>
    <n v="3930"/>
    <n v="4"/>
    <s v="39"/>
    <s v="30"/>
    <n v="2370"/>
    <n v="39.5"/>
  </r>
  <r>
    <d v="2024-05-01T00:00:00"/>
    <x v="4"/>
    <s v="0DL"/>
    <x v="11"/>
    <x v="0"/>
    <x v="28"/>
    <x v="40"/>
    <s v="HK3419"/>
    <x v="3"/>
    <x v="0"/>
    <n v="19"/>
    <n v="2940"/>
    <n v="49"/>
    <n v="2"/>
    <s v="49"/>
    <n v="0"/>
    <n v="2940"/>
    <n v="49"/>
  </r>
  <r>
    <d v="2024-05-01T00:00:00"/>
    <x v="4"/>
    <s v="0DL"/>
    <x v="11"/>
    <x v="0"/>
    <x v="28"/>
    <x v="40"/>
    <s v="HK5403"/>
    <x v="3"/>
    <x v="0"/>
    <n v="11"/>
    <n v="2630"/>
    <n v="4355"/>
    <n v="4"/>
    <s v="43"/>
    <s v="55"/>
    <n v="2635"/>
    <n v="43.916666666666664"/>
  </r>
  <r>
    <d v="2024-05-01T00:00:00"/>
    <x v="4"/>
    <s v="0DL"/>
    <x v="11"/>
    <x v="5"/>
    <x v="13"/>
    <x v="40"/>
    <s v="HK1839"/>
    <x v="0"/>
    <x v="0"/>
    <n v="15"/>
    <n v="1680"/>
    <n v="28"/>
    <n v="2"/>
    <s v="28"/>
    <n v="0"/>
    <n v="1680"/>
    <n v="28"/>
  </r>
  <r>
    <d v="2024-05-01T00:00:00"/>
    <x v="4"/>
    <s v="0DL"/>
    <x v="11"/>
    <x v="5"/>
    <x v="13"/>
    <x v="41"/>
    <s v="HK1535"/>
    <x v="0"/>
    <x v="0"/>
    <n v="17"/>
    <n v="3510"/>
    <n v="5830"/>
    <n v="4"/>
    <s v="58"/>
    <s v="30"/>
    <n v="3510"/>
    <n v="58.5"/>
  </r>
  <r>
    <d v="2024-05-01T00:00:00"/>
    <x v="4"/>
    <s v="0DL"/>
    <x v="11"/>
    <x v="5"/>
    <x v="13"/>
    <x v="41"/>
    <s v="HK1639"/>
    <x v="0"/>
    <x v="0"/>
    <n v="12"/>
    <n v="3210"/>
    <n v="5330"/>
    <n v="4"/>
    <s v="53"/>
    <s v="30"/>
    <n v="3210"/>
    <n v="53.5"/>
  </r>
  <r>
    <d v="2024-05-01T00:00:00"/>
    <x v="4"/>
    <s v="0DR"/>
    <x v="13"/>
    <x v="0"/>
    <x v="54"/>
    <x v="85"/>
    <s v="HK1454"/>
    <x v="0"/>
    <x v="0"/>
    <n v="306"/>
    <n v="4276"/>
    <n v="7330"/>
    <n v="4"/>
    <s v="73"/>
    <s v="30"/>
    <n v="4410"/>
    <n v="73.5"/>
  </r>
  <r>
    <d v="2024-05-01T00:00:00"/>
    <x v="4"/>
    <s v="0DR"/>
    <x v="13"/>
    <x v="0"/>
    <x v="54"/>
    <x v="85"/>
    <s v="HK647"/>
    <x v="0"/>
    <x v="0"/>
    <n v="294"/>
    <n v="4110"/>
    <n v="72"/>
    <n v="2"/>
    <s v="72"/>
    <n v="0"/>
    <n v="4320"/>
    <n v="72"/>
  </r>
  <r>
    <d v="2024-05-01T00:00:00"/>
    <x v="4"/>
    <s v="0DR"/>
    <x v="13"/>
    <x v="0"/>
    <x v="54"/>
    <x v="85"/>
    <s v="HK1042"/>
    <x v="2"/>
    <x v="0"/>
    <n v="310"/>
    <n v="4340"/>
    <n v="73"/>
    <n v="2"/>
    <s v="73"/>
    <n v="0"/>
    <n v="4380"/>
    <n v="73"/>
  </r>
  <r>
    <d v="2024-05-01T00:00:00"/>
    <x v="4"/>
    <s v="0DR"/>
    <x v="13"/>
    <x v="0"/>
    <x v="54"/>
    <x v="85"/>
    <s v="HK1684"/>
    <x v="2"/>
    <x v="0"/>
    <n v="312"/>
    <n v="4355"/>
    <n v="74"/>
    <n v="2"/>
    <s v="74"/>
    <n v="0"/>
    <n v="4440"/>
    <n v="74"/>
  </r>
  <r>
    <d v="2024-05-01T00:00:00"/>
    <x v="4"/>
    <s v="0DR"/>
    <x v="13"/>
    <x v="5"/>
    <x v="30"/>
    <x v="43"/>
    <s v="HK1054"/>
    <x v="2"/>
    <x v="0"/>
    <n v="323"/>
    <n v="4520"/>
    <n v="7430"/>
    <n v="4"/>
    <s v="74"/>
    <s v="30"/>
    <n v="4470"/>
    <n v="74.5"/>
  </r>
  <r>
    <d v="2024-05-01T00:00:00"/>
    <x v="4"/>
    <s v="0DS"/>
    <x v="32"/>
    <x v="5"/>
    <x v="55"/>
    <x v="86"/>
    <s v="HK1627"/>
    <x v="0"/>
    <x v="0"/>
    <n v="50"/>
    <n v="1912"/>
    <n v="21"/>
    <n v="2"/>
    <s v="21"/>
    <n v="0"/>
    <n v="1260"/>
    <n v="21"/>
  </r>
  <r>
    <d v="2024-05-01T00:00:00"/>
    <x v="4"/>
    <s v="0DS"/>
    <x v="32"/>
    <x v="5"/>
    <x v="13"/>
    <x v="87"/>
    <s v="HK1627"/>
    <x v="0"/>
    <x v="0"/>
    <n v="103"/>
    <n v="3078"/>
    <n v="43"/>
    <n v="2"/>
    <s v="43"/>
    <n v="0"/>
    <n v="2580"/>
    <n v="43"/>
  </r>
  <r>
    <d v="2024-05-01T00:00:00"/>
    <x v="4"/>
    <s v="0DT"/>
    <x v="28"/>
    <x v="0"/>
    <x v="0"/>
    <x v="93"/>
    <s v="HK1652"/>
    <x v="0"/>
    <x v="0"/>
    <n v="16"/>
    <n v="480"/>
    <n v="12"/>
    <n v="2"/>
    <s v="12"/>
    <n v="0"/>
    <n v="720"/>
    <n v="12"/>
  </r>
  <r>
    <d v="2024-05-01T00:00:00"/>
    <x v="4"/>
    <s v="0DT"/>
    <x v="28"/>
    <x v="5"/>
    <x v="16"/>
    <x v="94"/>
    <s v="HK1619"/>
    <x v="0"/>
    <x v="0"/>
    <n v="7"/>
    <n v="200"/>
    <n v="5"/>
    <n v="1"/>
    <s v="5"/>
    <n v="0"/>
    <n v="300"/>
    <n v="5"/>
  </r>
  <r>
    <d v="2024-05-01T00:00:00"/>
    <x v="4"/>
    <s v="0DT"/>
    <x v="28"/>
    <x v="0"/>
    <x v="2"/>
    <x v="77"/>
    <s v="HK1840"/>
    <x v="0"/>
    <x v="0"/>
    <n v="20"/>
    <n v="600"/>
    <n v="15"/>
    <n v="2"/>
    <s v="15"/>
    <n v="0"/>
    <n v="900"/>
    <n v="15"/>
  </r>
  <r>
    <d v="2024-05-01T00:00:00"/>
    <x v="4"/>
    <s v="0DT"/>
    <x v="28"/>
    <x v="5"/>
    <x v="13"/>
    <x v="95"/>
    <s v="HK1652"/>
    <x v="0"/>
    <x v="0"/>
    <n v="4"/>
    <n v="120"/>
    <n v="3"/>
    <n v="1"/>
    <s v="3"/>
    <n v="0"/>
    <n v="180"/>
    <n v="3"/>
  </r>
  <r>
    <d v="2024-05-01T00:00:00"/>
    <x v="4"/>
    <s v="0DU"/>
    <x v="14"/>
    <x v="16"/>
    <x v="60"/>
    <x v="96"/>
    <s v="HK1971"/>
    <x v="0"/>
    <x v="0"/>
    <n v="132"/>
    <n v="2183"/>
    <n v="4350"/>
    <n v="4"/>
    <s v="43"/>
    <s v="50"/>
    <n v="2630"/>
    <n v="43.833333333333336"/>
  </r>
  <r>
    <d v="2024-05-01T00:00:00"/>
    <x v="4"/>
    <s v="0DU"/>
    <x v="14"/>
    <x v="0"/>
    <x v="28"/>
    <x v="89"/>
    <s v="HK1819"/>
    <x v="0"/>
    <x v="0"/>
    <n v="220"/>
    <n v="4664"/>
    <n v="72"/>
    <n v="2"/>
    <s v="72"/>
    <n v="0"/>
    <n v="4320"/>
    <n v="72"/>
  </r>
  <r>
    <d v="2024-05-01T00:00:00"/>
    <x v="4"/>
    <s v="0DU"/>
    <x v="14"/>
    <x v="5"/>
    <x v="61"/>
    <x v="97"/>
    <s v="HK745"/>
    <x v="0"/>
    <x v="0"/>
    <n v="14"/>
    <n v="580"/>
    <n v="450"/>
    <n v="3"/>
    <s v="45"/>
    <s v="0"/>
    <n v="2700"/>
    <n v="45"/>
  </r>
  <r>
    <d v="2024-05-01T00:00:00"/>
    <x v="4"/>
    <s v="0DU"/>
    <x v="14"/>
    <x v="5"/>
    <x v="30"/>
    <x v="44"/>
    <s v="HK1739"/>
    <x v="0"/>
    <x v="0"/>
    <n v="103"/>
    <n v="1755"/>
    <n v="34"/>
    <n v="2"/>
    <s v="34"/>
    <n v="0"/>
    <n v="2040"/>
    <n v="34"/>
  </r>
  <r>
    <d v="2024-05-01T00:00:00"/>
    <x v="4"/>
    <s v="0DU"/>
    <x v="14"/>
    <x v="5"/>
    <x v="30"/>
    <x v="44"/>
    <s v="HK2319"/>
    <x v="0"/>
    <x v="0"/>
    <n v="83"/>
    <n v="1050"/>
    <n v="2750"/>
    <n v="4"/>
    <s v="27"/>
    <s v="50"/>
    <n v="1670"/>
    <n v="27.833333333333332"/>
  </r>
  <r>
    <d v="2024-05-01T00:00:00"/>
    <x v="4"/>
    <s v="0DX"/>
    <x v="15"/>
    <x v="0"/>
    <x v="2"/>
    <x v="46"/>
    <s v="HK1380"/>
    <x v="2"/>
    <x v="0"/>
    <n v="160"/>
    <n v="2400"/>
    <n v="60"/>
    <n v="2"/>
    <s v="60"/>
    <n v="0"/>
    <n v="3600"/>
    <n v="60"/>
  </r>
  <r>
    <d v="2024-05-01T00:00:00"/>
    <x v="4"/>
    <s v="0DX"/>
    <x v="15"/>
    <x v="0"/>
    <x v="2"/>
    <x v="46"/>
    <s v="HK1784"/>
    <x v="2"/>
    <x v="0"/>
    <n v="106"/>
    <n v="1600"/>
    <n v="40"/>
    <n v="2"/>
    <s v="40"/>
    <n v="0"/>
    <n v="2400"/>
    <n v="40"/>
  </r>
  <r>
    <d v="2024-05-01T00:00:00"/>
    <x v="4"/>
    <s v="0DX"/>
    <x v="15"/>
    <x v="0"/>
    <x v="2"/>
    <x v="46"/>
    <s v="HK531"/>
    <x v="2"/>
    <x v="0"/>
    <n v="85"/>
    <n v="1280"/>
    <n v="32"/>
    <n v="2"/>
    <s v="32"/>
    <n v="0"/>
    <n v="1920"/>
    <n v="32"/>
  </r>
  <r>
    <d v="2024-05-01T00:00:00"/>
    <x v="4"/>
    <s v="0DX"/>
    <x v="15"/>
    <x v="0"/>
    <x v="31"/>
    <x v="47"/>
    <s v="HK1136"/>
    <x v="2"/>
    <x v="0"/>
    <n v="73"/>
    <n v="1092"/>
    <n v="2370"/>
    <n v="4"/>
    <s v="23"/>
    <s v="70"/>
    <n v="1450"/>
    <n v="24.166666666666668"/>
  </r>
  <r>
    <d v="2024-05-01T00:00:00"/>
    <x v="4"/>
    <s v="0DX"/>
    <x v="15"/>
    <x v="0"/>
    <x v="31"/>
    <x v="47"/>
    <s v="HK1159"/>
    <x v="2"/>
    <x v="0"/>
    <n v="104"/>
    <n v="1560"/>
    <n v="39"/>
    <n v="2"/>
    <s v="39"/>
    <n v="0"/>
    <n v="2340"/>
    <n v="39"/>
  </r>
  <r>
    <d v="2024-05-01T00:00:00"/>
    <x v="4"/>
    <s v="0DX"/>
    <x v="15"/>
    <x v="0"/>
    <x v="31"/>
    <x v="47"/>
    <s v="HK370"/>
    <x v="2"/>
    <x v="0"/>
    <n v="53"/>
    <n v="800"/>
    <n v="20"/>
    <n v="2"/>
    <s v="20"/>
    <n v="0"/>
    <n v="1200"/>
    <n v="20"/>
  </r>
  <r>
    <d v="2024-05-01T00:00:00"/>
    <x v="4"/>
    <s v="0DX"/>
    <x v="15"/>
    <x v="0"/>
    <x v="31"/>
    <x v="47"/>
    <s v="HK673"/>
    <x v="2"/>
    <x v="0"/>
    <n v="189"/>
    <n v="2840"/>
    <n v="71"/>
    <n v="2"/>
    <s v="71"/>
    <n v="0"/>
    <n v="4260"/>
    <n v="71"/>
  </r>
  <r>
    <d v="2024-05-01T00:00:00"/>
    <x v="4"/>
    <s v="0DX"/>
    <x v="15"/>
    <x v="0"/>
    <x v="31"/>
    <x v="47"/>
    <s v="HK946"/>
    <x v="2"/>
    <x v="0"/>
    <n v="77"/>
    <n v="1160"/>
    <n v="29"/>
    <n v="2"/>
    <s v="29"/>
    <n v="0"/>
    <n v="1740"/>
    <n v="29"/>
  </r>
  <r>
    <d v="2024-05-01T00:00:00"/>
    <x v="4"/>
    <s v="0DX"/>
    <x v="15"/>
    <x v="0"/>
    <x v="34"/>
    <x v="67"/>
    <s v="HK1160"/>
    <x v="2"/>
    <x v="0"/>
    <n v="136"/>
    <n v="2040"/>
    <n v="51"/>
    <n v="2"/>
    <s v="51"/>
    <n v="0"/>
    <n v="3060"/>
    <n v="51"/>
  </r>
  <r>
    <d v="2024-05-01T00:00:00"/>
    <x v="4"/>
    <s v="0DX"/>
    <x v="15"/>
    <x v="0"/>
    <x v="34"/>
    <x v="67"/>
    <s v="HK616"/>
    <x v="2"/>
    <x v="0"/>
    <n v="96"/>
    <n v="1440"/>
    <n v="36"/>
    <n v="2"/>
    <s v="36"/>
    <n v="0"/>
    <n v="2160"/>
    <n v="36"/>
  </r>
  <r>
    <d v="2024-05-01T00:00:00"/>
    <x v="4"/>
    <s v="0DY"/>
    <x v="16"/>
    <x v="6"/>
    <x v="32"/>
    <x v="48"/>
    <s v="HK389"/>
    <x v="2"/>
    <x v="0"/>
    <n v="53"/>
    <n v="552"/>
    <n v="2210"/>
    <n v="4"/>
    <s v="22"/>
    <s v="10"/>
    <n v="1330"/>
    <n v="22.166666666666668"/>
  </r>
  <r>
    <d v="2024-05-01T00:00:00"/>
    <x v="4"/>
    <s v="0DY"/>
    <x v="16"/>
    <x v="6"/>
    <x v="32"/>
    <x v="48"/>
    <s v="HK1674"/>
    <x v="2"/>
    <x v="0"/>
    <n v="2"/>
    <n v="0"/>
    <n v="3"/>
    <n v="1"/>
    <s v="3"/>
    <n v="0"/>
    <n v="180"/>
    <n v="3"/>
  </r>
  <r>
    <d v="2024-05-01T00:00:00"/>
    <x v="4"/>
    <s v="0EN"/>
    <x v="17"/>
    <x v="0"/>
    <x v="33"/>
    <x v="49"/>
    <s v="HK1837"/>
    <x v="0"/>
    <x v="0"/>
    <n v="78"/>
    <n v="2077"/>
    <n v="37.049999999999997"/>
    <n v="5"/>
    <s v="37"/>
    <s v=",05"/>
    <n v="2220.0500000000002"/>
    <n v="37.00083333333334"/>
  </r>
  <r>
    <d v="2024-05-01T00:00:00"/>
    <x v="4"/>
    <s v="0EN"/>
    <x v="17"/>
    <x v="0"/>
    <x v="33"/>
    <x v="98"/>
    <s v="HK1837"/>
    <x v="0"/>
    <x v="0"/>
    <n v="9"/>
    <n v="281"/>
    <n v="4.3499999999999996"/>
    <n v="4"/>
    <s v="4,"/>
    <s v="35"/>
    <n v="275"/>
    <n v="4.583333333333333"/>
  </r>
  <r>
    <d v="2024-05-01T00:00:00"/>
    <x v="4"/>
    <s v="0ET"/>
    <x v="19"/>
    <x v="10"/>
    <x v="35"/>
    <x v="51"/>
    <s v="HK5218"/>
    <x v="4"/>
    <x v="5"/>
    <n v="29"/>
    <n v="667"/>
    <n v="20.3"/>
    <n v="4"/>
    <s v="20"/>
    <s v=",3"/>
    <n v="1200.3"/>
    <n v="20.004999999999999"/>
  </r>
  <r>
    <d v="2024-05-01T00:00:00"/>
    <x v="4"/>
    <s v="0ET"/>
    <x v="19"/>
    <x v="10"/>
    <x v="35"/>
    <x v="51"/>
    <s v="HK5336"/>
    <x v="4"/>
    <x v="5"/>
    <n v="26"/>
    <n v="485"/>
    <n v="14.54"/>
    <n v="5"/>
    <s v="14"/>
    <s v=",54"/>
    <n v="840.54"/>
    <n v="14.008999999999999"/>
  </r>
  <r>
    <d v="2024-05-01T00:00:00"/>
    <x v="4"/>
    <s v="0ET"/>
    <x v="19"/>
    <x v="10"/>
    <x v="35"/>
    <x v="51"/>
    <s v="HK5440"/>
    <x v="4"/>
    <x v="5"/>
    <n v="61"/>
    <n v="1438"/>
    <n v="44.12"/>
    <n v="5"/>
    <s v="44"/>
    <s v=",12"/>
    <n v="2640.12"/>
    <n v="44.001999999999995"/>
  </r>
  <r>
    <d v="2024-05-01T00:00:00"/>
    <x v="4"/>
    <s v="0EV"/>
    <x v="20"/>
    <x v="4"/>
    <x v="7"/>
    <x v="52"/>
    <s v="HK5380"/>
    <x v="5"/>
    <x v="1"/>
    <n v="99"/>
    <n v="7437"/>
    <n v="49.4"/>
    <n v="4"/>
    <s v="49"/>
    <s v=",4"/>
    <n v="2940.4"/>
    <n v="49.006666666666668"/>
  </r>
  <r>
    <d v="2024-05-01T00:00:00"/>
    <x v="4"/>
    <s v="0EV"/>
    <x v="20"/>
    <x v="4"/>
    <x v="7"/>
    <x v="52"/>
    <s v="HK5381"/>
    <x v="5"/>
    <x v="1"/>
    <n v="99"/>
    <n v="7076"/>
    <n v="49.2"/>
    <n v="4"/>
    <s v="49"/>
    <s v=",2"/>
    <n v="2940.2"/>
    <n v="49.00333333333333"/>
  </r>
  <r>
    <d v="2024-05-01T00:00:00"/>
    <x v="4"/>
    <s v="0EV"/>
    <x v="20"/>
    <x v="4"/>
    <x v="7"/>
    <x v="52"/>
    <s v="HK5384"/>
    <x v="5"/>
    <x v="1"/>
    <n v="125"/>
    <n v="8725"/>
    <n v="60.2"/>
    <n v="4"/>
    <s v="60"/>
    <s v=",2"/>
    <n v="3600.2"/>
    <n v="60.00333333333333"/>
  </r>
  <r>
    <d v="2024-05-01T00:00:00"/>
    <x v="4"/>
    <s v="0EV"/>
    <x v="20"/>
    <x v="4"/>
    <x v="7"/>
    <x v="52"/>
    <s v="HK5386"/>
    <x v="5"/>
    <x v="1"/>
    <n v="86"/>
    <n v="6241"/>
    <n v="42.7"/>
    <n v="4"/>
    <s v="42"/>
    <s v=",7"/>
    <n v="2520.6999999999998"/>
    <n v="42.011666666666663"/>
  </r>
  <r>
    <d v="2024-05-01T00:00:00"/>
    <x v="4"/>
    <s v="0EV"/>
    <x v="20"/>
    <x v="4"/>
    <x v="7"/>
    <x v="52"/>
    <s v="HK5387"/>
    <x v="5"/>
    <x v="1"/>
    <n v="78"/>
    <n v="5804"/>
    <n v="39.1"/>
    <n v="4"/>
    <s v="39"/>
    <s v=",1"/>
    <n v="2340.1"/>
    <n v="39.001666666666665"/>
  </r>
  <r>
    <d v="2024-05-01T00:00:00"/>
    <x v="4"/>
    <s v="0EW"/>
    <x v="29"/>
    <x v="7"/>
    <x v="41"/>
    <x v="69"/>
    <s v="HK5356"/>
    <x v="8"/>
    <x v="5"/>
    <n v="1"/>
    <n v="14"/>
    <n v="0.43"/>
    <n v="4"/>
    <s v="0,"/>
    <s v="43"/>
    <n v="43"/>
    <n v="0.71666666666666667"/>
  </r>
  <r>
    <d v="2024-05-01T00:00:00"/>
    <x v="4"/>
    <s v="0EW"/>
    <x v="29"/>
    <x v="4"/>
    <x v="62"/>
    <x v="69"/>
    <s v="HK5207"/>
    <x v="8"/>
    <x v="6"/>
    <n v="1"/>
    <n v="14"/>
    <n v="1.1000000000000001"/>
    <n v="3"/>
    <s v="1,"/>
    <s v="1"/>
    <n v="61"/>
    <n v="1.0166666666666666"/>
  </r>
  <r>
    <d v="2024-05-01T00:00:00"/>
    <x v="4"/>
    <s v="0EW"/>
    <x v="29"/>
    <x v="11"/>
    <x v="42"/>
    <x v="68"/>
    <s v="HK5356"/>
    <x v="8"/>
    <x v="5"/>
    <n v="4"/>
    <n v="71"/>
    <n v="1.59"/>
    <n v="4"/>
    <s v="1,"/>
    <s v="59"/>
    <n v="119"/>
    <n v="1.9833333333333334"/>
  </r>
  <r>
    <d v="2024-05-01T00:00:00"/>
    <x v="4"/>
    <s v="0EW"/>
    <x v="29"/>
    <x v="7"/>
    <x v="56"/>
    <x v="69"/>
    <s v="HK5207"/>
    <x v="8"/>
    <x v="6"/>
    <n v="8"/>
    <n v="123"/>
    <n v="8.06"/>
    <n v="4"/>
    <s v="8,"/>
    <s v="06"/>
    <n v="486"/>
    <n v="8.1"/>
  </r>
  <r>
    <d v="2024-05-01T00:00:00"/>
    <x v="4"/>
    <s v="0EW"/>
    <x v="29"/>
    <x v="7"/>
    <x v="56"/>
    <x v="69"/>
    <s v="HK5359"/>
    <x v="8"/>
    <x v="6"/>
    <n v="2"/>
    <n v="35"/>
    <n v="2.09"/>
    <n v="4"/>
    <s v="2,"/>
    <s v="09"/>
    <n v="129"/>
    <n v="2.15"/>
  </r>
  <r>
    <d v="2024-05-01T00:00:00"/>
    <x v="4"/>
    <s v="0EW"/>
    <x v="29"/>
    <x v="7"/>
    <x v="56"/>
    <x v="69"/>
    <s v="HK5207"/>
    <x v="8"/>
    <x v="7"/>
    <n v="2"/>
    <n v="27"/>
    <n v="2.0699999999999998"/>
    <n v="4"/>
    <s v="2,"/>
    <s v="07"/>
    <n v="127"/>
    <n v="2.1166666666666667"/>
  </r>
  <r>
    <d v="2024-05-01T00:00:00"/>
    <x v="4"/>
    <s v="0EW"/>
    <x v="29"/>
    <x v="7"/>
    <x v="56"/>
    <x v="69"/>
    <s v="HK5359"/>
    <x v="8"/>
    <x v="7"/>
    <n v="3"/>
    <n v="50"/>
    <n v="3.1"/>
    <n v="3"/>
    <s v="3,"/>
    <s v="1"/>
    <n v="181"/>
    <n v="3.0166666666666666"/>
  </r>
  <r>
    <d v="2024-05-01T00:00:00"/>
    <x v="4"/>
    <s v="0EW"/>
    <x v="29"/>
    <x v="7"/>
    <x v="15"/>
    <x v="69"/>
    <s v="HK5207"/>
    <x v="8"/>
    <x v="5"/>
    <n v="8"/>
    <n v="202"/>
    <n v="5.08"/>
    <n v="4"/>
    <s v="5,"/>
    <s v="08"/>
    <n v="308"/>
    <n v="5.1333333333333337"/>
  </r>
  <r>
    <d v="2024-05-01T00:00:00"/>
    <x v="4"/>
    <s v="0EW"/>
    <x v="29"/>
    <x v="7"/>
    <x v="15"/>
    <x v="69"/>
    <s v="HK5356"/>
    <x v="8"/>
    <x v="5"/>
    <n v="2"/>
    <n v="59"/>
    <n v="1.55"/>
    <n v="4"/>
    <s v="1,"/>
    <s v="55"/>
    <n v="115"/>
    <n v="1.9166666666666667"/>
  </r>
  <r>
    <d v="2024-05-01T00:00:00"/>
    <x v="4"/>
    <s v="0EW"/>
    <x v="29"/>
    <x v="7"/>
    <x v="15"/>
    <x v="69"/>
    <s v="HK5359"/>
    <x v="8"/>
    <x v="5"/>
    <n v="8"/>
    <n v="144"/>
    <n v="5.56"/>
    <n v="4"/>
    <s v="5,"/>
    <s v="56"/>
    <n v="356"/>
    <n v="5.9333333333333336"/>
  </r>
  <r>
    <d v="2024-05-01T00:00:00"/>
    <x v="4"/>
    <s v="0EW"/>
    <x v="29"/>
    <x v="7"/>
    <x v="15"/>
    <x v="69"/>
    <s v="HK5359"/>
    <x v="8"/>
    <x v="7"/>
    <n v="2"/>
    <n v="30"/>
    <n v="0.56000000000000005"/>
    <n v="4"/>
    <s v="0,"/>
    <s v="56"/>
    <n v="56"/>
    <n v="0.93333333333333335"/>
  </r>
  <r>
    <d v="2024-05-01T00:00:00"/>
    <x v="4"/>
    <s v="0EW"/>
    <x v="29"/>
    <x v="15"/>
    <x v="57"/>
    <x v="69"/>
    <s v="HK5207"/>
    <x v="8"/>
    <x v="6"/>
    <n v="4"/>
    <n v="55"/>
    <n v="3.55"/>
    <n v="4"/>
    <s v="3,"/>
    <s v="55"/>
    <n v="235"/>
    <n v="3.9166666666666665"/>
  </r>
  <r>
    <d v="2024-05-01T00:00:00"/>
    <x v="4"/>
    <s v="0EW"/>
    <x v="29"/>
    <x v="4"/>
    <x v="58"/>
    <x v="69"/>
    <s v="HK5207"/>
    <x v="8"/>
    <x v="5"/>
    <n v="1"/>
    <n v="47"/>
    <n v="0.57999999999999996"/>
    <n v="4"/>
    <s v="0,"/>
    <s v="58"/>
    <n v="58"/>
    <n v="0.96666666666666667"/>
  </r>
  <r>
    <d v="2024-05-01T00:00:00"/>
    <x v="4"/>
    <s v="0EW"/>
    <x v="29"/>
    <x v="4"/>
    <x v="58"/>
    <x v="69"/>
    <s v="HK5356"/>
    <x v="8"/>
    <x v="5"/>
    <n v="4"/>
    <n v="74"/>
    <n v="2.17"/>
    <n v="4"/>
    <s v="2,"/>
    <s v="17"/>
    <n v="137"/>
    <n v="2.2833333333333332"/>
  </r>
  <r>
    <d v="2024-05-01T00:00:00"/>
    <x v="4"/>
    <s v="0EW"/>
    <x v="29"/>
    <x v="4"/>
    <x v="58"/>
    <x v="69"/>
    <s v="HK5359"/>
    <x v="8"/>
    <x v="5"/>
    <n v="1"/>
    <n v="19"/>
    <n v="0.46"/>
    <n v="4"/>
    <s v="0,"/>
    <s v="46"/>
    <n v="46"/>
    <n v="0.76666666666666672"/>
  </r>
  <r>
    <d v="2024-05-01T00:00:00"/>
    <x v="4"/>
    <s v="0EW"/>
    <x v="29"/>
    <x v="14"/>
    <x v="52"/>
    <x v="69"/>
    <s v="HK5356"/>
    <x v="8"/>
    <x v="5"/>
    <n v="1"/>
    <n v="20"/>
    <n v="0.46"/>
    <n v="4"/>
    <s v="0,"/>
    <s v="46"/>
    <n v="46"/>
    <n v="0.76666666666666672"/>
  </r>
  <r>
    <d v="2024-05-01T00:00:00"/>
    <x v="4"/>
    <s v="0EW"/>
    <x v="29"/>
    <x v="14"/>
    <x v="52"/>
    <x v="69"/>
    <s v="HK5359"/>
    <x v="8"/>
    <x v="5"/>
    <n v="4"/>
    <n v="70"/>
    <n v="2.2599999999999998"/>
    <n v="4"/>
    <s v="2,"/>
    <s v="26"/>
    <n v="146"/>
    <n v="2.4333333333333331"/>
  </r>
  <r>
    <d v="2024-05-01T00:00:00"/>
    <x v="4"/>
    <s v="0EW"/>
    <x v="29"/>
    <x v="12"/>
    <x v="44"/>
    <x v="68"/>
    <s v="HK5356"/>
    <x v="8"/>
    <x v="5"/>
    <n v="1"/>
    <n v="18"/>
    <n v="0.12"/>
    <n v="4"/>
    <s v="0,"/>
    <s v="12"/>
    <n v="12"/>
    <n v="0.2"/>
  </r>
  <r>
    <d v="2024-05-01T00:00:00"/>
    <x v="4"/>
    <s v="0EW"/>
    <x v="29"/>
    <x v="12"/>
    <x v="44"/>
    <x v="69"/>
    <s v="HK5207"/>
    <x v="8"/>
    <x v="5"/>
    <n v="1"/>
    <n v="31"/>
    <n v="2.19"/>
    <n v="4"/>
    <s v="2,"/>
    <s v="19"/>
    <n v="139"/>
    <n v="2.3166666666666669"/>
  </r>
  <r>
    <d v="2024-05-01T00:00:00"/>
    <x v="4"/>
    <s v="0EW"/>
    <x v="29"/>
    <x v="12"/>
    <x v="44"/>
    <x v="69"/>
    <s v="HK5359"/>
    <x v="8"/>
    <x v="6"/>
    <n v="4"/>
    <n v="62"/>
    <n v="3.87"/>
    <n v="4"/>
    <s v="3,"/>
    <s v="87"/>
    <n v="267"/>
    <n v="4.45"/>
  </r>
  <r>
    <d v="2024-05-01T00:00:00"/>
    <x v="4"/>
    <s v="0EW"/>
    <x v="29"/>
    <x v="7"/>
    <x v="45"/>
    <x v="69"/>
    <s v="HK5207"/>
    <x v="8"/>
    <x v="5"/>
    <n v="4"/>
    <n v="134"/>
    <n v="1.72"/>
    <n v="4"/>
    <s v="1,"/>
    <s v="72"/>
    <n v="132"/>
    <n v="2.2000000000000002"/>
  </r>
  <r>
    <d v="2024-05-01T00:00:00"/>
    <x v="4"/>
    <s v="0EW"/>
    <x v="29"/>
    <x v="7"/>
    <x v="45"/>
    <x v="69"/>
    <s v="HK5356"/>
    <x v="8"/>
    <x v="5"/>
    <n v="18"/>
    <n v="316"/>
    <n v="6.94"/>
    <n v="4"/>
    <s v="6,"/>
    <s v="94"/>
    <n v="454"/>
    <n v="7.5666666666666664"/>
  </r>
  <r>
    <d v="2024-05-01T00:00:00"/>
    <x v="4"/>
    <s v="0EW"/>
    <x v="29"/>
    <x v="7"/>
    <x v="45"/>
    <x v="69"/>
    <s v="HK5359"/>
    <x v="8"/>
    <x v="5"/>
    <n v="13"/>
    <n v="254"/>
    <n v="5.31"/>
    <n v="4"/>
    <s v="5,"/>
    <s v="31"/>
    <n v="331"/>
    <n v="5.5166666666666666"/>
  </r>
  <r>
    <d v="2024-05-01T00:00:00"/>
    <x v="4"/>
    <s v="0EW"/>
    <x v="29"/>
    <x v="7"/>
    <x v="45"/>
    <x v="69"/>
    <s v="HK5207"/>
    <x v="8"/>
    <x v="6"/>
    <n v="6"/>
    <n v="90"/>
    <n v="2.29"/>
    <n v="4"/>
    <s v="2,"/>
    <s v="29"/>
    <n v="149"/>
    <n v="2.4833333333333334"/>
  </r>
  <r>
    <d v="2024-05-01T00:00:00"/>
    <x v="4"/>
    <s v="0EW"/>
    <x v="29"/>
    <x v="12"/>
    <x v="46"/>
    <x v="69"/>
    <s v="HK5207"/>
    <x v="8"/>
    <x v="6"/>
    <n v="3"/>
    <n v="45"/>
    <n v="3.18"/>
    <n v="4"/>
    <s v="3,"/>
    <s v="18"/>
    <n v="198"/>
    <n v="3.3"/>
  </r>
  <r>
    <d v="2024-05-01T00:00:00"/>
    <x v="4"/>
    <s v="0EW"/>
    <x v="29"/>
    <x v="12"/>
    <x v="46"/>
    <x v="69"/>
    <s v="HK5359"/>
    <x v="8"/>
    <x v="6"/>
    <n v="2"/>
    <n v="24"/>
    <n v="1.28"/>
    <n v="4"/>
    <s v="1,"/>
    <s v="28"/>
    <n v="88"/>
    <n v="1.4666666666666666"/>
  </r>
  <r>
    <d v="2024-05-01T00:00:00"/>
    <x v="4"/>
    <s v="0EW"/>
    <x v="29"/>
    <x v="12"/>
    <x v="46"/>
    <x v="69"/>
    <s v="HK5207"/>
    <x v="8"/>
    <x v="7"/>
    <n v="1"/>
    <n v="10"/>
    <n v="0.5"/>
    <n v="3"/>
    <s v="0,"/>
    <s v="5"/>
    <n v="5"/>
    <n v="8.3333333333333329E-2"/>
  </r>
  <r>
    <d v="2024-05-01T00:00:00"/>
    <x v="4"/>
    <s v="0EW"/>
    <x v="29"/>
    <x v="15"/>
    <x v="63"/>
    <x v="69"/>
    <s v="HK5207"/>
    <x v="8"/>
    <x v="6"/>
    <n v="3"/>
    <n v="47"/>
    <n v="2.31"/>
    <n v="4"/>
    <s v="2,"/>
    <s v="31"/>
    <n v="151"/>
    <n v="2.5166666666666666"/>
  </r>
  <r>
    <d v="2024-05-01T00:00:00"/>
    <x v="4"/>
    <s v="0EW"/>
    <x v="29"/>
    <x v="15"/>
    <x v="63"/>
    <x v="69"/>
    <s v="HK5359"/>
    <x v="8"/>
    <x v="6"/>
    <n v="5"/>
    <n v="70"/>
    <n v="3.61"/>
    <n v="4"/>
    <s v="3,"/>
    <s v="61"/>
    <n v="241"/>
    <n v="4.0166666666666666"/>
  </r>
  <r>
    <d v="2024-05-01T00:00:00"/>
    <x v="4"/>
    <s v="0EW"/>
    <x v="29"/>
    <x v="7"/>
    <x v="47"/>
    <x v="69"/>
    <s v="HK5356"/>
    <x v="8"/>
    <x v="5"/>
    <n v="3"/>
    <n v="63"/>
    <n v="2.31"/>
    <n v="4"/>
    <s v="2,"/>
    <s v="31"/>
    <n v="151"/>
    <n v="2.5166666666666666"/>
  </r>
  <r>
    <d v="2024-05-01T00:00:00"/>
    <x v="4"/>
    <s v="0EW"/>
    <x v="29"/>
    <x v="7"/>
    <x v="49"/>
    <x v="69"/>
    <s v="HK5207"/>
    <x v="8"/>
    <x v="5"/>
    <n v="4"/>
    <n v="131"/>
    <n v="2.2799999999999998"/>
    <n v="4"/>
    <s v="2,"/>
    <s v="28"/>
    <n v="148"/>
    <n v="2.4666666666666668"/>
  </r>
  <r>
    <d v="2024-05-01T00:00:00"/>
    <x v="4"/>
    <s v="0EW"/>
    <x v="29"/>
    <x v="7"/>
    <x v="49"/>
    <x v="69"/>
    <s v="HK5356"/>
    <x v="8"/>
    <x v="5"/>
    <n v="2"/>
    <n v="29"/>
    <n v="0.56999999999999995"/>
    <n v="4"/>
    <s v="0,"/>
    <s v="57"/>
    <n v="57"/>
    <n v="0.95"/>
  </r>
  <r>
    <d v="2024-05-01T00:00:00"/>
    <x v="4"/>
    <s v="0EW"/>
    <x v="29"/>
    <x v="7"/>
    <x v="49"/>
    <x v="69"/>
    <s v="HK5359"/>
    <x v="8"/>
    <x v="5"/>
    <n v="3"/>
    <n v="49"/>
    <n v="1.37"/>
    <n v="4"/>
    <s v="1,"/>
    <s v="37"/>
    <n v="97"/>
    <n v="1.6166666666666667"/>
  </r>
  <r>
    <d v="2024-05-01T00:00:00"/>
    <x v="4"/>
    <s v="0EW"/>
    <x v="29"/>
    <x v="7"/>
    <x v="49"/>
    <x v="69"/>
    <s v="HK5207"/>
    <x v="8"/>
    <x v="6"/>
    <n v="4"/>
    <n v="64"/>
    <n v="2.14"/>
    <n v="4"/>
    <s v="2,"/>
    <s v="14"/>
    <n v="134"/>
    <n v="2.2333333333333334"/>
  </r>
  <r>
    <d v="2024-05-01T00:00:00"/>
    <x v="4"/>
    <s v="0EW"/>
    <x v="29"/>
    <x v="13"/>
    <x v="50"/>
    <x v="68"/>
    <s v="HK5356"/>
    <x v="8"/>
    <x v="5"/>
    <n v="4"/>
    <n v="83"/>
    <n v="2.83"/>
    <n v="4"/>
    <s v="2,"/>
    <s v="83"/>
    <n v="203"/>
    <n v="3.3833333333333333"/>
  </r>
  <r>
    <d v="2024-05-01T00:00:00"/>
    <x v="4"/>
    <s v="0EW"/>
    <x v="29"/>
    <x v="13"/>
    <x v="50"/>
    <x v="69"/>
    <s v="HK5356"/>
    <x v="8"/>
    <x v="5"/>
    <n v="1"/>
    <n v="31"/>
    <n v="1.21"/>
    <n v="4"/>
    <s v="1,"/>
    <s v="21"/>
    <n v="81"/>
    <n v="1.35"/>
  </r>
  <r>
    <d v="2024-05-01T00:00:00"/>
    <x v="4"/>
    <s v="0EW"/>
    <x v="29"/>
    <x v="7"/>
    <x v="37"/>
    <x v="69"/>
    <s v="HK5207"/>
    <x v="8"/>
    <x v="5"/>
    <n v="4"/>
    <n v="74"/>
    <n v="3.05"/>
    <n v="4"/>
    <s v="3,"/>
    <s v="05"/>
    <n v="185"/>
    <n v="3.0833333333333335"/>
  </r>
  <r>
    <d v="2024-05-01T00:00:00"/>
    <x v="4"/>
    <s v="0EW"/>
    <x v="29"/>
    <x v="7"/>
    <x v="37"/>
    <x v="69"/>
    <s v="HK5356"/>
    <x v="8"/>
    <x v="5"/>
    <n v="11"/>
    <n v="213"/>
    <n v="10.91"/>
    <n v="5"/>
    <s v="10"/>
    <s v=",91"/>
    <n v="600.91"/>
    <n v="10.015166666666666"/>
  </r>
  <r>
    <d v="2024-05-01T00:00:00"/>
    <x v="4"/>
    <s v="0EW"/>
    <x v="29"/>
    <x v="7"/>
    <x v="37"/>
    <x v="69"/>
    <s v="HK5359"/>
    <x v="8"/>
    <x v="5"/>
    <n v="7"/>
    <n v="142"/>
    <n v="5.84"/>
    <n v="4"/>
    <s v="5,"/>
    <s v="84"/>
    <n v="384"/>
    <n v="6.4"/>
  </r>
  <r>
    <d v="2024-05-01T00:00:00"/>
    <x v="4"/>
    <s v="0EX"/>
    <x v="21"/>
    <x v="7"/>
    <x v="36"/>
    <x v="53"/>
    <s v="HK5416"/>
    <x v="6"/>
    <x v="5"/>
    <n v="10"/>
    <n v="171"/>
    <n v="730"/>
    <n v="3"/>
    <s v="73"/>
    <s v="0"/>
    <n v="4380"/>
    <n v="73"/>
  </r>
  <r>
    <d v="2024-05-01T00:00:00"/>
    <x v="4"/>
    <s v="0EX"/>
    <x v="21"/>
    <x v="7"/>
    <x v="37"/>
    <x v="70"/>
    <s v="HK5416"/>
    <x v="6"/>
    <x v="5"/>
    <n v="92"/>
    <n v="1639"/>
    <n v="5242"/>
    <n v="4"/>
    <s v="52"/>
    <s v="42"/>
    <n v="3162"/>
    <n v="52.7"/>
  </r>
  <r>
    <d v="2024-05-01T00:00:00"/>
    <x v="4"/>
    <s v="ODV"/>
    <x v="22"/>
    <x v="5"/>
    <x v="12"/>
    <x v="55"/>
    <s v="HK1738"/>
    <x v="0"/>
    <x v="0"/>
    <n v="135"/>
    <n v="1781"/>
    <n v="39"/>
    <n v="2"/>
    <s v="39"/>
    <n v="0"/>
    <n v="2340"/>
    <n v="39"/>
  </r>
  <r>
    <d v="2024-05-01T00:00:00"/>
    <x v="4"/>
    <s v="ODV"/>
    <x v="22"/>
    <x v="5"/>
    <x v="12"/>
    <x v="55"/>
    <s v="HK1738"/>
    <x v="0"/>
    <x v="10"/>
    <n v="1"/>
    <n v="15"/>
    <n v="17"/>
    <n v="2"/>
    <s v="17"/>
    <n v="0"/>
    <n v="1020"/>
    <n v="17"/>
  </r>
  <r>
    <d v="2024-05-01T00:00:00"/>
    <x v="4"/>
    <s v="ODV"/>
    <x v="22"/>
    <x v="5"/>
    <x v="12"/>
    <x v="55"/>
    <s v="HK1738"/>
    <x v="0"/>
    <x v="6"/>
    <n v="51"/>
    <n v="737"/>
    <n v="20"/>
    <n v="2"/>
    <s v="20"/>
    <n v="0"/>
    <n v="1200"/>
    <n v="20"/>
  </r>
  <r>
    <d v="2024-05-01T00:00:00"/>
    <x v="4"/>
    <s v="ODV"/>
    <x v="22"/>
    <x v="5"/>
    <x v="12"/>
    <x v="55"/>
    <s v="HK1738"/>
    <x v="0"/>
    <x v="2"/>
    <n v="31"/>
    <n v="374"/>
    <n v="11"/>
    <n v="2"/>
    <s v="11"/>
    <n v="0"/>
    <n v="660"/>
    <n v="11"/>
  </r>
  <r>
    <d v="2024-05-01T00:00:00"/>
    <x v="4"/>
    <s v="ODV"/>
    <x v="22"/>
    <x v="5"/>
    <x v="12"/>
    <x v="55"/>
    <s v="HK1738"/>
    <x v="10"/>
    <x v="4"/>
    <n v="10"/>
    <n v="135"/>
    <n v="4"/>
    <n v="1"/>
    <s v="4"/>
    <n v="0"/>
    <n v="240"/>
    <n v="4"/>
  </r>
  <r>
    <d v="2024-05-01T00:00:00"/>
    <x v="4"/>
    <s v="OEY"/>
    <x v="23"/>
    <x v="7"/>
    <x v="38"/>
    <x v="56"/>
    <s v="HK5371"/>
    <x v="4"/>
    <x v="5"/>
    <n v="53"/>
    <n v="574"/>
    <n v="36.799999999999997"/>
    <n v="4"/>
    <s v="36"/>
    <s v=",8"/>
    <n v="2160.8000000000002"/>
    <n v="36.013333333333335"/>
  </r>
  <r>
    <d v="2024-05-01T00:00:00"/>
    <x v="4"/>
    <s v="OEY"/>
    <x v="23"/>
    <x v="7"/>
    <x v="39"/>
    <x v="57"/>
    <s v="HK5371"/>
    <x v="4"/>
    <x v="5"/>
    <n v="38"/>
    <n v="470"/>
    <n v="26"/>
    <n v="2"/>
    <s v="26"/>
    <n v="0"/>
    <n v="1560"/>
    <n v="26"/>
  </r>
  <r>
    <d v="2024-05-01T00:00:00"/>
    <x v="4"/>
    <s v="OEY"/>
    <x v="23"/>
    <x v="7"/>
    <x v="40"/>
    <x v="58"/>
    <s v="HK5372"/>
    <x v="6"/>
    <x v="5"/>
    <n v="149"/>
    <n v="1713"/>
    <n v="78.8"/>
    <n v="4"/>
    <s v="78"/>
    <s v=",8"/>
    <n v="4680.8"/>
    <n v="78.013333333333335"/>
  </r>
  <r>
    <d v="2024-06-01T00:00:00"/>
    <x v="5"/>
    <s v="0BE"/>
    <x v="30"/>
    <x v="17"/>
    <x v="64"/>
    <x v="99"/>
    <s v="HK1468"/>
    <x v="0"/>
    <x v="3"/>
    <n v="120"/>
    <n v="1321.64"/>
    <n v="37.6"/>
    <n v="4"/>
    <s v="37"/>
    <s v=",6"/>
    <n v="2220.6"/>
    <n v="37.01"/>
  </r>
  <r>
    <d v="2024-06-01T00:00:00"/>
    <x v="5"/>
    <s v="0BE"/>
    <x v="30"/>
    <x v="0"/>
    <x v="65"/>
    <x v="100"/>
    <s v="HK2066"/>
    <x v="0"/>
    <x v="0"/>
    <n v="180"/>
    <n v="3.6"/>
    <n v="65"/>
    <n v="2"/>
    <s v="65"/>
    <n v="0"/>
    <n v="3900"/>
    <n v="65"/>
  </r>
  <r>
    <d v="2024-06-01T00:00:00"/>
    <x v="5"/>
    <s v="0BE"/>
    <x v="30"/>
    <x v="0"/>
    <x v="65"/>
    <x v="100"/>
    <s v="HK1671"/>
    <x v="2"/>
    <x v="0"/>
    <n v="137"/>
    <n v="2.74"/>
    <n v="38"/>
    <n v="2"/>
    <s v="38"/>
    <n v="0"/>
    <n v="2280"/>
    <n v="38"/>
  </r>
  <r>
    <d v="2024-06-01T00:00:00"/>
    <x v="5"/>
    <s v="0BE"/>
    <x v="30"/>
    <x v="0"/>
    <x v="65"/>
    <x v="100"/>
    <s v="HK638"/>
    <x v="2"/>
    <x v="0"/>
    <n v="166"/>
    <n v="3.32"/>
    <n v="50"/>
    <n v="2"/>
    <s v="50"/>
    <n v="0"/>
    <n v="3000"/>
    <n v="50"/>
  </r>
  <r>
    <d v="2024-06-01T00:00:00"/>
    <x v="5"/>
    <s v="0BE"/>
    <x v="30"/>
    <x v="3"/>
    <x v="6"/>
    <x v="71"/>
    <s v="HK4457"/>
    <x v="9"/>
    <x v="1"/>
    <n v="79"/>
    <n v="3545.51"/>
    <n v="61.4"/>
    <n v="4"/>
    <s v="61"/>
    <s v=",4"/>
    <n v="3660.4"/>
    <n v="61.006666666666668"/>
  </r>
  <r>
    <d v="2024-06-01T00:00:00"/>
    <x v="5"/>
    <s v="0BE"/>
    <x v="30"/>
    <x v="3"/>
    <x v="6"/>
    <x v="71"/>
    <s v="HK5172"/>
    <x v="9"/>
    <x v="1"/>
    <n v="116"/>
    <n v="5013.32"/>
    <n v="62.2"/>
    <n v="4"/>
    <s v="62"/>
    <s v=",2"/>
    <n v="3720.2"/>
    <n v="62.00333333333333"/>
  </r>
  <r>
    <d v="2024-06-01T00:00:00"/>
    <x v="5"/>
    <s v="0BE"/>
    <x v="30"/>
    <x v="3"/>
    <x v="6"/>
    <x v="71"/>
    <s v="HK5253"/>
    <x v="9"/>
    <x v="1"/>
    <n v="95"/>
    <n v="4892.5600000000004"/>
    <n v="55.5"/>
    <n v="4"/>
    <s v="55"/>
    <s v=",5"/>
    <n v="3300.5"/>
    <n v="55.008333333333333"/>
  </r>
  <r>
    <d v="2024-06-01T00:00:00"/>
    <x v="5"/>
    <s v="0BH"/>
    <x v="0"/>
    <x v="0"/>
    <x v="0"/>
    <x v="0"/>
    <s v="HK2108"/>
    <x v="0"/>
    <x v="0"/>
    <n v="1"/>
    <n v="350"/>
    <n v="5"/>
    <n v="1"/>
    <s v="5"/>
    <n v="0"/>
    <n v="300"/>
    <n v="5"/>
  </r>
  <r>
    <d v="2024-06-01T00:00:00"/>
    <x v="5"/>
    <s v="0BH"/>
    <x v="0"/>
    <x v="0"/>
    <x v="28"/>
    <x v="101"/>
    <s v="HK2108"/>
    <x v="0"/>
    <x v="0"/>
    <n v="2"/>
    <n v="450"/>
    <n v="630"/>
    <n v="3"/>
    <s v="63"/>
    <s v="0"/>
    <n v="3780"/>
    <n v="63"/>
  </r>
  <r>
    <d v="2024-06-01T00:00:00"/>
    <x v="5"/>
    <s v="0BH"/>
    <x v="0"/>
    <x v="0"/>
    <x v="28"/>
    <x v="59"/>
    <s v="HK1731"/>
    <x v="0"/>
    <x v="0"/>
    <n v="1"/>
    <n v="231"/>
    <n v="330"/>
    <n v="3"/>
    <s v="33"/>
    <s v="0"/>
    <n v="1980"/>
    <n v="33"/>
  </r>
  <r>
    <d v="2024-06-01T00:00:00"/>
    <x v="5"/>
    <s v="0BH"/>
    <x v="0"/>
    <x v="0"/>
    <x v="28"/>
    <x v="59"/>
    <s v="HK2108"/>
    <x v="0"/>
    <x v="0"/>
    <n v="5"/>
    <n v="1000"/>
    <n v="1430"/>
    <n v="4"/>
    <s v="14"/>
    <s v="30"/>
    <n v="870"/>
    <n v="14.5"/>
  </r>
  <r>
    <d v="2024-06-01T00:00:00"/>
    <x v="5"/>
    <s v="0BH"/>
    <x v="0"/>
    <x v="0"/>
    <x v="28"/>
    <x v="59"/>
    <s v="HK2321"/>
    <x v="0"/>
    <x v="0"/>
    <n v="1"/>
    <n v="301"/>
    <n v="430"/>
    <n v="3"/>
    <s v="43"/>
    <s v="0"/>
    <n v="2580"/>
    <n v="43"/>
  </r>
  <r>
    <d v="2024-06-01T00:00:00"/>
    <x v="5"/>
    <s v="0BH"/>
    <x v="0"/>
    <x v="0"/>
    <x v="28"/>
    <x v="75"/>
    <s v="HK2108"/>
    <x v="0"/>
    <x v="0"/>
    <n v="4"/>
    <n v="980"/>
    <n v="14"/>
    <n v="2"/>
    <s v="14"/>
    <n v="0"/>
    <n v="840"/>
    <n v="14"/>
  </r>
  <r>
    <d v="2024-06-01T00:00:00"/>
    <x v="5"/>
    <s v="0BH"/>
    <x v="0"/>
    <x v="0"/>
    <x v="1"/>
    <x v="1"/>
    <s v="HK2171"/>
    <x v="0"/>
    <x v="0"/>
    <n v="15"/>
    <n v="3031"/>
    <n v="2152"/>
    <n v="4"/>
    <s v="21"/>
    <s v="52"/>
    <n v="1312"/>
    <n v="21.866666666666667"/>
  </r>
  <r>
    <d v="2024-06-01T00:00:00"/>
    <x v="5"/>
    <s v="0BH"/>
    <x v="0"/>
    <x v="0"/>
    <x v="2"/>
    <x v="76"/>
    <s v="HK1731"/>
    <x v="0"/>
    <x v="0"/>
    <n v="1"/>
    <n v="210"/>
    <n v="3"/>
    <n v="1"/>
    <s v="3"/>
    <n v="0"/>
    <n v="180"/>
    <n v="3"/>
  </r>
  <r>
    <d v="2024-06-01T00:00:00"/>
    <x v="5"/>
    <s v="0BH"/>
    <x v="0"/>
    <x v="0"/>
    <x v="2"/>
    <x v="76"/>
    <s v="HK2321"/>
    <x v="0"/>
    <x v="0"/>
    <n v="3"/>
    <n v="910"/>
    <n v="13"/>
    <n v="2"/>
    <s v="13"/>
    <n v="0"/>
    <n v="780"/>
    <n v="13"/>
  </r>
  <r>
    <d v="2024-06-01T00:00:00"/>
    <x v="5"/>
    <s v="0BH"/>
    <x v="0"/>
    <x v="0"/>
    <x v="2"/>
    <x v="2"/>
    <s v="HK1731"/>
    <x v="0"/>
    <x v="0"/>
    <n v="14"/>
    <n v="3731"/>
    <n v="2063"/>
    <n v="4"/>
    <s v="20"/>
    <s v="63"/>
    <n v="1263"/>
    <n v="21.05"/>
  </r>
  <r>
    <d v="2024-06-01T00:00:00"/>
    <x v="5"/>
    <s v="0BH"/>
    <x v="0"/>
    <x v="0"/>
    <x v="2"/>
    <x v="2"/>
    <s v="HK2321"/>
    <x v="0"/>
    <x v="0"/>
    <n v="2"/>
    <n v="630"/>
    <n v="9"/>
    <n v="1"/>
    <s v="9"/>
    <n v="0"/>
    <n v="540"/>
    <n v="9"/>
  </r>
  <r>
    <d v="2024-06-01T00:00:00"/>
    <x v="5"/>
    <s v="0BH"/>
    <x v="0"/>
    <x v="0"/>
    <x v="2"/>
    <x v="78"/>
    <s v="HK1731"/>
    <x v="0"/>
    <x v="0"/>
    <n v="2"/>
    <n v="420"/>
    <n v="6"/>
    <n v="1"/>
    <s v="6"/>
    <n v="0"/>
    <n v="360"/>
    <n v="6"/>
  </r>
  <r>
    <d v="2024-06-01T00:00:00"/>
    <x v="5"/>
    <s v="0BH"/>
    <x v="0"/>
    <x v="0"/>
    <x v="2"/>
    <x v="78"/>
    <s v="HK2321"/>
    <x v="0"/>
    <x v="0"/>
    <n v="8"/>
    <n v="2401"/>
    <n v="2245"/>
    <n v="4"/>
    <s v="22"/>
    <s v="45"/>
    <n v="1365"/>
    <n v="22.75"/>
  </r>
  <r>
    <d v="2024-06-01T00:00:00"/>
    <x v="5"/>
    <s v="0BM"/>
    <x v="1"/>
    <x v="1"/>
    <x v="3"/>
    <x v="3"/>
    <s v="HK1750"/>
    <x v="0"/>
    <x v="1"/>
    <n v="24"/>
    <n v="600"/>
    <n v="636"/>
    <n v="3"/>
    <s v="63"/>
    <s v="6"/>
    <n v="3786"/>
    <n v="63.1"/>
  </r>
  <r>
    <d v="2024-06-01T00:00:00"/>
    <x v="5"/>
    <s v="0BM"/>
    <x v="1"/>
    <x v="2"/>
    <x v="4"/>
    <x v="4"/>
    <s v="HK1741"/>
    <x v="0"/>
    <x v="1"/>
    <n v="71"/>
    <n v="1873"/>
    <n v="2854"/>
    <n v="4"/>
    <s v="28"/>
    <s v="54"/>
    <n v="1734"/>
    <n v="28.9"/>
  </r>
  <r>
    <d v="2024-06-01T00:00:00"/>
    <x v="5"/>
    <s v="0BM"/>
    <x v="1"/>
    <x v="2"/>
    <x v="4"/>
    <x v="4"/>
    <s v="HK2004"/>
    <x v="0"/>
    <x v="1"/>
    <n v="20"/>
    <n v="544"/>
    <n v="730"/>
    <n v="3"/>
    <s v="73"/>
    <s v="0"/>
    <n v="4380"/>
    <n v="73"/>
  </r>
  <r>
    <d v="2024-06-01T00:00:00"/>
    <x v="5"/>
    <s v="0BM"/>
    <x v="1"/>
    <x v="3"/>
    <x v="5"/>
    <x v="5"/>
    <s v="HK2004"/>
    <x v="0"/>
    <x v="1"/>
    <n v="64"/>
    <n v="1718"/>
    <n v="2330"/>
    <n v="4"/>
    <s v="23"/>
    <s v="30"/>
    <n v="1410"/>
    <n v="23.5"/>
  </r>
  <r>
    <d v="2024-06-01T00:00:00"/>
    <x v="5"/>
    <s v="0BM"/>
    <x v="1"/>
    <x v="3"/>
    <x v="6"/>
    <x v="6"/>
    <s v="HK1750"/>
    <x v="0"/>
    <x v="1"/>
    <n v="108"/>
    <n v="3135"/>
    <n v="3724"/>
    <n v="4"/>
    <s v="37"/>
    <s v="24"/>
    <n v="2244"/>
    <n v="37.4"/>
  </r>
  <r>
    <d v="2024-06-01T00:00:00"/>
    <x v="5"/>
    <s v="0BM"/>
    <x v="1"/>
    <x v="3"/>
    <x v="6"/>
    <x v="6"/>
    <s v="HK2095"/>
    <x v="0"/>
    <x v="1"/>
    <n v="116"/>
    <n v="3425"/>
    <n v="4412"/>
    <n v="4"/>
    <s v="44"/>
    <s v="12"/>
    <n v="2652"/>
    <n v="44.2"/>
  </r>
  <r>
    <d v="2024-06-01T00:00:00"/>
    <x v="5"/>
    <s v="0BN"/>
    <x v="24"/>
    <x v="0"/>
    <x v="31"/>
    <x v="61"/>
    <s v="HK1648"/>
    <x v="0"/>
    <x v="0"/>
    <n v="1000"/>
    <n v="4900"/>
    <n v="70"/>
    <n v="2"/>
    <s v="70"/>
    <n v="0"/>
    <n v="4200"/>
    <n v="70"/>
  </r>
  <r>
    <d v="2024-06-01T00:00:00"/>
    <x v="5"/>
    <s v="0BN"/>
    <x v="24"/>
    <x v="0"/>
    <x v="31"/>
    <x v="61"/>
    <s v="HK1762"/>
    <x v="0"/>
    <x v="0"/>
    <n v="800"/>
    <n v="3210"/>
    <n v="46"/>
    <n v="2"/>
    <s v="46"/>
    <n v="0"/>
    <n v="2760"/>
    <n v="46"/>
  </r>
  <r>
    <d v="2024-06-01T00:00:00"/>
    <x v="5"/>
    <s v="0BN"/>
    <x v="24"/>
    <x v="0"/>
    <x v="31"/>
    <x v="61"/>
    <s v="HK1994"/>
    <x v="0"/>
    <x v="0"/>
    <n v="980"/>
    <n v="3990"/>
    <n v="57"/>
    <n v="2"/>
    <s v="57"/>
    <n v="0"/>
    <n v="3420"/>
    <n v="57"/>
  </r>
  <r>
    <d v="2024-06-01T00:00:00"/>
    <x v="5"/>
    <s v="0BP"/>
    <x v="25"/>
    <x v="0"/>
    <x v="0"/>
    <x v="62"/>
    <s v="HK1983"/>
    <x v="0"/>
    <x v="0"/>
    <n v="77"/>
    <n v="963"/>
    <n v="25.7"/>
    <n v="4"/>
    <s v="25"/>
    <s v=",7"/>
    <n v="1500.7"/>
    <n v="25.011666666666667"/>
  </r>
  <r>
    <d v="2024-06-01T00:00:00"/>
    <x v="5"/>
    <s v="0BP"/>
    <x v="25"/>
    <x v="0"/>
    <x v="0"/>
    <x v="62"/>
    <s v="HK1049"/>
    <x v="2"/>
    <x v="0"/>
    <n v="12"/>
    <n v="150"/>
    <n v="4"/>
    <n v="1"/>
    <s v="4"/>
    <n v="0"/>
    <n v="240"/>
    <n v="4"/>
  </r>
  <r>
    <d v="2024-06-01T00:00:00"/>
    <x v="5"/>
    <s v="0BP"/>
    <x v="25"/>
    <x v="0"/>
    <x v="0"/>
    <x v="62"/>
    <s v="HK4733"/>
    <x v="2"/>
    <x v="0"/>
    <n v="75"/>
    <n v="938"/>
    <n v="25.1"/>
    <n v="4"/>
    <s v="25"/>
    <s v=",1"/>
    <n v="1500.1"/>
    <n v="25.001666666666665"/>
  </r>
  <r>
    <d v="2024-06-01T00:00:00"/>
    <x v="5"/>
    <s v="0BP"/>
    <x v="25"/>
    <x v="0"/>
    <x v="0"/>
    <x v="80"/>
    <s v="HK1983"/>
    <x v="0"/>
    <x v="0"/>
    <n v="98"/>
    <n v="1225"/>
    <n v="32.700000000000003"/>
    <n v="4"/>
    <s v="32"/>
    <s v=",7"/>
    <n v="1920.7"/>
    <n v="32.01166666666667"/>
  </r>
  <r>
    <d v="2024-06-01T00:00:00"/>
    <x v="5"/>
    <s v="0BP"/>
    <x v="25"/>
    <x v="0"/>
    <x v="0"/>
    <x v="80"/>
    <s v="HK4733"/>
    <x v="2"/>
    <x v="0"/>
    <n v="57"/>
    <n v="713"/>
    <n v="19"/>
    <n v="2"/>
    <s v="19"/>
    <n v="0"/>
    <n v="1140"/>
    <n v="19"/>
  </r>
  <r>
    <d v="2024-06-01T00:00:00"/>
    <x v="5"/>
    <s v="0BP"/>
    <x v="25"/>
    <x v="0"/>
    <x v="54"/>
    <x v="81"/>
    <s v="HK1049"/>
    <x v="2"/>
    <x v="0"/>
    <n v="87"/>
    <n v="1088"/>
    <n v="29.1"/>
    <n v="4"/>
    <s v="29"/>
    <s v=",1"/>
    <n v="1740.1"/>
    <n v="29.001666666666665"/>
  </r>
  <r>
    <d v="2024-06-01T00:00:00"/>
    <x v="5"/>
    <s v="0BP"/>
    <x v="25"/>
    <x v="0"/>
    <x v="54"/>
    <x v="81"/>
    <s v="HK4733"/>
    <x v="2"/>
    <x v="0"/>
    <n v="5"/>
    <n v="63"/>
    <n v="1.7"/>
    <n v="3"/>
    <s v="1,"/>
    <s v="7"/>
    <n v="67"/>
    <n v="1.1166666666666667"/>
  </r>
  <r>
    <d v="2024-06-01T00:00:00"/>
    <x v="5"/>
    <s v="0BP"/>
    <x v="25"/>
    <x v="0"/>
    <x v="54"/>
    <x v="82"/>
    <s v="HK1049"/>
    <x v="2"/>
    <x v="0"/>
    <n v="81"/>
    <n v="1013"/>
    <n v="27"/>
    <n v="2"/>
    <s v="27"/>
    <n v="0"/>
    <n v="1620"/>
    <n v="27"/>
  </r>
  <r>
    <d v="2024-06-01T00:00:00"/>
    <x v="5"/>
    <s v="0BP"/>
    <x v="25"/>
    <x v="0"/>
    <x v="54"/>
    <x v="82"/>
    <s v="HK4733"/>
    <x v="2"/>
    <x v="0"/>
    <n v="13"/>
    <n v="163"/>
    <n v="4.2"/>
    <n v="3"/>
    <s v="4,"/>
    <s v="2"/>
    <n v="242"/>
    <n v="4.0333333333333332"/>
  </r>
  <r>
    <d v="2024-06-01T00:00:00"/>
    <x v="5"/>
    <s v="0BR"/>
    <x v="2"/>
    <x v="4"/>
    <x v="7"/>
    <x v="7"/>
    <s v="HK2892"/>
    <x v="1"/>
    <x v="1"/>
    <n v="88"/>
    <n v="6565.3"/>
    <n v="44.4"/>
    <n v="4"/>
    <s v="44"/>
    <s v=",4"/>
    <n v="2640.4"/>
    <n v="44.006666666666668"/>
  </r>
  <r>
    <d v="2024-06-01T00:00:00"/>
    <x v="5"/>
    <s v="0BR"/>
    <x v="2"/>
    <x v="4"/>
    <x v="7"/>
    <x v="7"/>
    <s v="HK4416"/>
    <x v="1"/>
    <x v="1"/>
    <n v="77"/>
    <n v="5706.4"/>
    <n v="37.299999999999997"/>
    <n v="4"/>
    <s v="37"/>
    <s v=",3"/>
    <n v="2220.3000000000002"/>
    <n v="37.005000000000003"/>
  </r>
  <r>
    <d v="2024-06-01T00:00:00"/>
    <x v="5"/>
    <s v="0BR"/>
    <x v="2"/>
    <x v="4"/>
    <x v="7"/>
    <x v="7"/>
    <s v="HK4542"/>
    <x v="1"/>
    <x v="1"/>
    <n v="70"/>
    <n v="5119.2"/>
    <n v="38"/>
    <n v="2"/>
    <s v="38"/>
    <n v="0"/>
    <n v="2280"/>
    <n v="38"/>
  </r>
  <r>
    <d v="2024-06-01T00:00:00"/>
    <x v="5"/>
    <s v="0BR"/>
    <x v="2"/>
    <x v="4"/>
    <x v="7"/>
    <x v="7"/>
    <s v="HK4644"/>
    <x v="1"/>
    <x v="1"/>
    <n v="63"/>
    <n v="4485.7"/>
    <n v="30.1"/>
    <n v="4"/>
    <s v="30"/>
    <s v=",1"/>
    <n v="1800.1"/>
    <n v="30.001666666666665"/>
  </r>
  <r>
    <d v="2024-06-01T00:00:00"/>
    <x v="5"/>
    <s v="0BR"/>
    <x v="2"/>
    <x v="4"/>
    <x v="7"/>
    <x v="7"/>
    <s v="HK4704"/>
    <x v="1"/>
    <x v="1"/>
    <n v="86"/>
    <n v="6178.1"/>
    <n v="42.8"/>
    <n v="4"/>
    <s v="42"/>
    <s v=",8"/>
    <n v="2520.8000000000002"/>
    <n v="42.013333333333335"/>
  </r>
  <r>
    <d v="2024-06-01T00:00:00"/>
    <x v="5"/>
    <s v="0BR"/>
    <x v="2"/>
    <x v="4"/>
    <x v="7"/>
    <x v="7"/>
    <s v="HK4939"/>
    <x v="1"/>
    <x v="1"/>
    <n v="100"/>
    <n v="7235.1"/>
    <n v="46.9"/>
    <n v="4"/>
    <s v="46"/>
    <s v=",9"/>
    <n v="2760.9"/>
    <n v="46.015000000000001"/>
  </r>
  <r>
    <d v="2024-06-01T00:00:00"/>
    <x v="5"/>
    <s v="0BR"/>
    <x v="2"/>
    <x v="4"/>
    <x v="7"/>
    <x v="7"/>
    <s v="HK5113"/>
    <x v="1"/>
    <x v="1"/>
    <n v="84"/>
    <n v="6286.1"/>
    <n v="41.1"/>
    <n v="4"/>
    <s v="41"/>
    <s v=",1"/>
    <n v="2460.1"/>
    <n v="41.001666666666665"/>
  </r>
  <r>
    <d v="2024-06-01T00:00:00"/>
    <x v="5"/>
    <s v="0BR"/>
    <x v="2"/>
    <x v="4"/>
    <x v="7"/>
    <x v="7"/>
    <s v="HK5167"/>
    <x v="1"/>
    <x v="1"/>
    <n v="70"/>
    <n v="5068.6000000000004"/>
    <n v="34.700000000000003"/>
    <n v="4"/>
    <s v="34"/>
    <s v=",7"/>
    <n v="2040.7"/>
    <n v="34.01166666666667"/>
  </r>
  <r>
    <d v="2024-06-01T00:00:00"/>
    <x v="5"/>
    <s v="0BR"/>
    <x v="2"/>
    <x v="4"/>
    <x v="7"/>
    <x v="7"/>
    <s v="HK5300"/>
    <x v="1"/>
    <x v="1"/>
    <n v="85"/>
    <n v="6231.1"/>
    <n v="41.1"/>
    <n v="4"/>
    <s v="41"/>
    <s v=",1"/>
    <n v="2460.1"/>
    <n v="41.001666666666665"/>
  </r>
  <r>
    <d v="2024-06-01T00:00:00"/>
    <x v="5"/>
    <s v="0BR"/>
    <x v="2"/>
    <x v="4"/>
    <x v="7"/>
    <x v="7"/>
    <s v="HK5428"/>
    <x v="1"/>
    <x v="1"/>
    <n v="76"/>
    <n v="5431.8"/>
    <n v="37.6"/>
    <n v="4"/>
    <s v="37"/>
    <s v=",6"/>
    <n v="2220.6"/>
    <n v="37.01"/>
  </r>
  <r>
    <d v="2024-06-01T00:00:00"/>
    <x v="5"/>
    <s v="0BR"/>
    <x v="2"/>
    <x v="4"/>
    <x v="7"/>
    <x v="7"/>
    <s v="HK4644"/>
    <x v="1"/>
    <x v="2"/>
    <n v="9"/>
    <n v="800"/>
    <n v="10.3"/>
    <n v="4"/>
    <s v="10"/>
    <s v=",3"/>
    <n v="600.29999999999995"/>
    <n v="10.004999999999999"/>
  </r>
  <r>
    <d v="2024-06-01T00:00:00"/>
    <x v="5"/>
    <s v="0BR"/>
    <x v="2"/>
    <x v="3"/>
    <x v="8"/>
    <x v="8"/>
    <s v="HK1476"/>
    <x v="0"/>
    <x v="1"/>
    <n v="17"/>
    <n v="331.3"/>
    <n v="10.9"/>
    <n v="4"/>
    <s v="10"/>
    <s v=",9"/>
    <n v="600.9"/>
    <n v="10.014999999999999"/>
  </r>
  <r>
    <d v="2024-06-01T00:00:00"/>
    <x v="5"/>
    <s v="0BR"/>
    <x v="2"/>
    <x v="3"/>
    <x v="8"/>
    <x v="8"/>
    <s v="HK1767"/>
    <x v="0"/>
    <x v="1"/>
    <n v="79"/>
    <n v="2085"/>
    <n v="53.6"/>
    <n v="4"/>
    <s v="53"/>
    <s v=",6"/>
    <n v="3180.6"/>
    <n v="53.01"/>
  </r>
  <r>
    <d v="2024-06-01T00:00:00"/>
    <x v="5"/>
    <s v="0BR"/>
    <x v="2"/>
    <x v="3"/>
    <x v="8"/>
    <x v="8"/>
    <s v="HK3631"/>
    <x v="0"/>
    <x v="1"/>
    <n v="73"/>
    <n v="1888"/>
    <n v="47.6"/>
    <n v="4"/>
    <s v="47"/>
    <s v=",6"/>
    <n v="2820.6"/>
    <n v="47.01"/>
  </r>
  <r>
    <d v="2024-06-01T00:00:00"/>
    <x v="5"/>
    <s v="0BR"/>
    <x v="2"/>
    <x v="3"/>
    <x v="8"/>
    <x v="8"/>
    <s v="HK660"/>
    <x v="0"/>
    <x v="1"/>
    <n v="26"/>
    <n v="645.9"/>
    <n v="19.5"/>
    <n v="4"/>
    <s v="19"/>
    <s v=",5"/>
    <n v="1140.5"/>
    <n v="19.008333333333333"/>
  </r>
  <r>
    <d v="2024-06-01T00:00:00"/>
    <x v="5"/>
    <s v="0BR"/>
    <x v="2"/>
    <x v="3"/>
    <x v="8"/>
    <x v="83"/>
    <s v="HK1476"/>
    <x v="0"/>
    <x v="1"/>
    <n v="75"/>
    <n v="1824.4"/>
    <n v="31.7"/>
    <n v="4"/>
    <s v="31"/>
    <s v=",7"/>
    <n v="1860.7"/>
    <n v="31.011666666666667"/>
  </r>
  <r>
    <d v="2024-06-01T00:00:00"/>
    <x v="5"/>
    <s v="0BR"/>
    <x v="2"/>
    <x v="3"/>
    <x v="8"/>
    <x v="83"/>
    <s v="HK1767"/>
    <x v="0"/>
    <x v="1"/>
    <n v="12"/>
    <n v="302.8"/>
    <n v="5.8"/>
    <n v="3"/>
    <s v="5,"/>
    <s v="8"/>
    <n v="308"/>
    <n v="5.1333333333333337"/>
  </r>
  <r>
    <d v="2024-06-01T00:00:00"/>
    <x v="5"/>
    <s v="0BR"/>
    <x v="2"/>
    <x v="3"/>
    <x v="8"/>
    <x v="83"/>
    <s v="HK3631"/>
    <x v="0"/>
    <x v="1"/>
    <n v="12"/>
    <n v="337.3"/>
    <n v="4.5999999999999996"/>
    <n v="3"/>
    <s v="4,"/>
    <s v="6"/>
    <n v="246"/>
    <n v="4.0999999999999996"/>
  </r>
  <r>
    <d v="2024-06-01T00:00:00"/>
    <x v="5"/>
    <s v="0BR"/>
    <x v="2"/>
    <x v="3"/>
    <x v="8"/>
    <x v="83"/>
    <s v="HK660"/>
    <x v="0"/>
    <x v="1"/>
    <n v="82"/>
    <n v="2115.4"/>
    <n v="38.5"/>
    <n v="4"/>
    <s v="38"/>
    <s v=",5"/>
    <n v="2280.5"/>
    <n v="38.008333333333333"/>
  </r>
  <r>
    <d v="2024-06-01T00:00:00"/>
    <x v="5"/>
    <s v="0BR"/>
    <x v="2"/>
    <x v="4"/>
    <x v="9"/>
    <x v="9"/>
    <s v="HK2892"/>
    <x v="1"/>
    <x v="1"/>
    <n v="11"/>
    <n v="880"/>
    <n v="5.3"/>
    <n v="3"/>
    <s v="5,"/>
    <s v="3"/>
    <n v="303"/>
    <n v="5.05"/>
  </r>
  <r>
    <d v="2024-06-01T00:00:00"/>
    <x v="5"/>
    <s v="0BR"/>
    <x v="2"/>
    <x v="4"/>
    <x v="9"/>
    <x v="9"/>
    <s v="HK4416"/>
    <x v="1"/>
    <x v="1"/>
    <n v="25"/>
    <n v="1931.6"/>
    <n v="11.7"/>
    <n v="4"/>
    <s v="11"/>
    <s v=",7"/>
    <n v="660.7"/>
    <n v="11.011666666666667"/>
  </r>
  <r>
    <d v="2024-06-01T00:00:00"/>
    <x v="5"/>
    <s v="0BR"/>
    <x v="2"/>
    <x v="4"/>
    <x v="9"/>
    <x v="9"/>
    <s v="HK4542"/>
    <x v="1"/>
    <x v="1"/>
    <n v="31"/>
    <n v="2440"/>
    <n v="15.6"/>
    <n v="4"/>
    <s v="15"/>
    <s v=",6"/>
    <n v="900.6"/>
    <n v="15.01"/>
  </r>
  <r>
    <d v="2024-06-01T00:00:00"/>
    <x v="5"/>
    <s v="0BR"/>
    <x v="2"/>
    <x v="4"/>
    <x v="9"/>
    <x v="9"/>
    <s v="HK4644"/>
    <x v="1"/>
    <x v="1"/>
    <n v="19"/>
    <n v="1460.1"/>
    <n v="9.6"/>
    <n v="3"/>
    <s v="9,"/>
    <s v="6"/>
    <n v="546"/>
    <n v="9.1"/>
  </r>
  <r>
    <d v="2024-06-01T00:00:00"/>
    <x v="5"/>
    <s v="0BR"/>
    <x v="2"/>
    <x v="4"/>
    <x v="9"/>
    <x v="9"/>
    <s v="HK4704"/>
    <x v="1"/>
    <x v="1"/>
    <n v="19"/>
    <n v="1471.6"/>
    <n v="8.6999999999999993"/>
    <n v="3"/>
    <s v="8,"/>
    <s v="7"/>
    <n v="487"/>
    <n v="8.1166666666666671"/>
  </r>
  <r>
    <d v="2024-06-01T00:00:00"/>
    <x v="5"/>
    <s v="0BR"/>
    <x v="2"/>
    <x v="4"/>
    <x v="9"/>
    <x v="9"/>
    <s v="HK4939"/>
    <x v="1"/>
    <x v="1"/>
    <n v="6"/>
    <n v="410"/>
    <n v="2.4"/>
    <n v="3"/>
    <s v="2,"/>
    <s v="4"/>
    <n v="124"/>
    <n v="2.0666666666666669"/>
  </r>
  <r>
    <d v="2024-06-01T00:00:00"/>
    <x v="5"/>
    <s v="0BR"/>
    <x v="2"/>
    <x v="4"/>
    <x v="9"/>
    <x v="9"/>
    <s v="HK5113"/>
    <x v="1"/>
    <x v="1"/>
    <n v="22"/>
    <n v="1580"/>
    <n v="10.1"/>
    <n v="4"/>
    <s v="10"/>
    <s v=",1"/>
    <n v="600.1"/>
    <n v="10.001666666666667"/>
  </r>
  <r>
    <d v="2024-06-01T00:00:00"/>
    <x v="5"/>
    <s v="0BR"/>
    <x v="2"/>
    <x v="4"/>
    <x v="9"/>
    <x v="9"/>
    <s v="HK5167"/>
    <x v="1"/>
    <x v="1"/>
    <n v="32"/>
    <n v="2441.6"/>
    <n v="14.4"/>
    <n v="4"/>
    <s v="14"/>
    <s v=",4"/>
    <n v="840.4"/>
    <n v="14.006666666666666"/>
  </r>
  <r>
    <d v="2024-06-01T00:00:00"/>
    <x v="5"/>
    <s v="0BR"/>
    <x v="2"/>
    <x v="4"/>
    <x v="9"/>
    <x v="9"/>
    <s v="HK5300"/>
    <x v="1"/>
    <x v="1"/>
    <n v="22"/>
    <n v="1748.3"/>
    <n v="10.5"/>
    <n v="4"/>
    <s v="10"/>
    <s v=",5"/>
    <n v="600.5"/>
    <n v="10.008333333333333"/>
  </r>
  <r>
    <d v="2024-06-01T00:00:00"/>
    <x v="5"/>
    <s v="0BR"/>
    <x v="2"/>
    <x v="4"/>
    <x v="9"/>
    <x v="9"/>
    <s v="HK5428"/>
    <x v="1"/>
    <x v="1"/>
    <n v="27"/>
    <n v="2038.4"/>
    <n v="12.2"/>
    <n v="4"/>
    <s v="12"/>
    <s v=",2"/>
    <n v="720.2"/>
    <n v="12.003333333333334"/>
  </r>
  <r>
    <d v="2024-06-01T00:00:00"/>
    <x v="5"/>
    <s v="0BR"/>
    <x v="2"/>
    <x v="4"/>
    <x v="9"/>
    <x v="9"/>
    <s v="HK4644"/>
    <x v="1"/>
    <x v="2"/>
    <n v="3"/>
    <n v="272"/>
    <n v="3.5"/>
    <n v="3"/>
    <s v="3,"/>
    <s v="5"/>
    <n v="185"/>
    <n v="3.0833333333333335"/>
  </r>
  <r>
    <d v="2024-06-01T00:00:00"/>
    <x v="5"/>
    <s v="0BS"/>
    <x v="3"/>
    <x v="1"/>
    <x v="10"/>
    <x v="10"/>
    <s v="HK1198"/>
    <x v="0"/>
    <x v="3"/>
    <n v="69"/>
    <n v="1142"/>
    <n v="1530"/>
    <n v="4"/>
    <s v="15"/>
    <s v="30"/>
    <n v="930"/>
    <n v="15.5"/>
  </r>
  <r>
    <d v="2024-06-01T00:00:00"/>
    <x v="5"/>
    <s v="0BT"/>
    <x v="4"/>
    <x v="4"/>
    <x v="11"/>
    <x v="63"/>
    <s v="HK5224"/>
    <x v="1"/>
    <x v="1"/>
    <n v="103"/>
    <n v="5766"/>
    <n v="4742"/>
    <n v="4"/>
    <s v="47"/>
    <s v="42"/>
    <n v="2862"/>
    <n v="47.7"/>
  </r>
  <r>
    <d v="2024-06-01T00:00:00"/>
    <x v="5"/>
    <s v="0BT"/>
    <x v="4"/>
    <x v="4"/>
    <x v="11"/>
    <x v="63"/>
    <s v="HK5249"/>
    <x v="1"/>
    <x v="1"/>
    <n v="94"/>
    <n v="5173"/>
    <n v="3542"/>
    <n v="4"/>
    <s v="35"/>
    <s v="42"/>
    <n v="2142"/>
    <n v="35.700000000000003"/>
  </r>
  <r>
    <d v="2024-06-01T00:00:00"/>
    <x v="5"/>
    <s v="0BT"/>
    <x v="4"/>
    <x v="4"/>
    <x v="11"/>
    <x v="63"/>
    <s v="HK5269"/>
    <x v="1"/>
    <x v="1"/>
    <n v="105"/>
    <n v="5928"/>
    <n v="50"/>
    <n v="2"/>
    <s v="50"/>
    <n v="0"/>
    <n v="3000"/>
    <n v="50"/>
  </r>
  <r>
    <d v="2024-06-01T00:00:00"/>
    <x v="5"/>
    <s v="0BT"/>
    <x v="4"/>
    <x v="4"/>
    <x v="11"/>
    <x v="63"/>
    <s v="HK5270"/>
    <x v="1"/>
    <x v="1"/>
    <n v="117"/>
    <n v="6328"/>
    <n v="4936"/>
    <n v="4"/>
    <s v="49"/>
    <s v="36"/>
    <n v="2976"/>
    <n v="49.6"/>
  </r>
  <r>
    <d v="2024-06-01T00:00:00"/>
    <x v="5"/>
    <s v="0BT"/>
    <x v="4"/>
    <x v="4"/>
    <x v="11"/>
    <x v="63"/>
    <s v="HK5311"/>
    <x v="1"/>
    <x v="1"/>
    <n v="6"/>
    <n v="412"/>
    <n v="230"/>
    <n v="3"/>
    <s v="23"/>
    <s v="0"/>
    <n v="1380"/>
    <n v="23"/>
  </r>
  <r>
    <d v="2024-06-01T00:00:00"/>
    <x v="5"/>
    <s v="0BT"/>
    <x v="4"/>
    <x v="4"/>
    <x v="11"/>
    <x v="63"/>
    <s v="HK5332"/>
    <x v="1"/>
    <x v="1"/>
    <n v="117"/>
    <n v="6718"/>
    <n v="5042"/>
    <n v="4"/>
    <s v="50"/>
    <s v="42"/>
    <n v="3042"/>
    <n v="50.7"/>
  </r>
  <r>
    <d v="2024-06-01T00:00:00"/>
    <x v="5"/>
    <s v="0CC"/>
    <x v="5"/>
    <x v="5"/>
    <x v="12"/>
    <x v="12"/>
    <s v="HK1723"/>
    <x v="0"/>
    <x v="0"/>
    <n v="61"/>
    <n v="848"/>
    <n v="12"/>
    <n v="2"/>
    <s v="12"/>
    <n v="0"/>
    <n v="720"/>
    <n v="12"/>
  </r>
  <r>
    <d v="2024-06-01T00:00:00"/>
    <x v="5"/>
    <s v="0CC"/>
    <x v="5"/>
    <x v="5"/>
    <x v="12"/>
    <x v="12"/>
    <s v="HK1723"/>
    <x v="0"/>
    <x v="6"/>
    <n v="1"/>
    <n v="10"/>
    <n v="12"/>
    <n v="2"/>
    <s v="12"/>
    <n v="0"/>
    <n v="720"/>
    <n v="12"/>
  </r>
  <r>
    <d v="2024-06-01T00:00:00"/>
    <x v="5"/>
    <s v="0CC"/>
    <x v="5"/>
    <x v="5"/>
    <x v="12"/>
    <x v="12"/>
    <s v="HK1723"/>
    <x v="0"/>
    <x v="2"/>
    <n v="49"/>
    <n v="520"/>
    <n v="12"/>
    <n v="2"/>
    <s v="12"/>
    <n v="0"/>
    <n v="720"/>
    <n v="12"/>
  </r>
  <r>
    <d v="2024-06-01T00:00:00"/>
    <x v="5"/>
    <s v="0CC"/>
    <x v="5"/>
    <x v="5"/>
    <x v="12"/>
    <x v="12"/>
    <s v="HK1723"/>
    <x v="0"/>
    <x v="4"/>
    <n v="19"/>
    <n v="211"/>
    <n v="12"/>
    <n v="2"/>
    <s v="12"/>
    <n v="0"/>
    <n v="720"/>
    <n v="12"/>
  </r>
  <r>
    <d v="2024-06-01T00:00:00"/>
    <x v="5"/>
    <s v="0CK"/>
    <x v="6"/>
    <x v="5"/>
    <x v="13"/>
    <x v="13"/>
    <s v="HK1364"/>
    <x v="0"/>
    <x v="0"/>
    <n v="15"/>
    <n v="2115"/>
    <n v="7030"/>
    <n v="4"/>
    <s v="70"/>
    <s v="30"/>
    <n v="4230"/>
    <n v="70.5"/>
  </r>
  <r>
    <d v="2024-06-01T00:00:00"/>
    <x v="5"/>
    <s v="0CK"/>
    <x v="6"/>
    <x v="5"/>
    <x v="13"/>
    <x v="13"/>
    <s v="HK1766"/>
    <x v="0"/>
    <x v="0"/>
    <n v="18"/>
    <n v="825"/>
    <n v="2730"/>
    <n v="4"/>
    <s v="27"/>
    <s v="30"/>
    <n v="1650"/>
    <n v="27.5"/>
  </r>
  <r>
    <d v="2024-06-01T00:00:00"/>
    <x v="5"/>
    <s v="0CK"/>
    <x v="6"/>
    <x v="5"/>
    <x v="13"/>
    <x v="13"/>
    <s v="HK1817"/>
    <x v="0"/>
    <x v="0"/>
    <n v="14"/>
    <n v="1935"/>
    <n v="6430"/>
    <n v="4"/>
    <s v="64"/>
    <s v="30"/>
    <n v="3870"/>
    <n v="64.5"/>
  </r>
  <r>
    <d v="2024-06-01T00:00:00"/>
    <x v="5"/>
    <s v="0CK"/>
    <x v="6"/>
    <x v="5"/>
    <x v="13"/>
    <x v="13"/>
    <s v="HK2021"/>
    <x v="0"/>
    <x v="0"/>
    <n v="17"/>
    <n v="2115"/>
    <n v="7030"/>
    <n v="4"/>
    <s v="70"/>
    <s v="30"/>
    <n v="4230"/>
    <n v="70.5"/>
  </r>
  <r>
    <d v="2024-06-01T00:00:00"/>
    <x v="5"/>
    <s v="0CK"/>
    <x v="6"/>
    <x v="5"/>
    <x v="13"/>
    <x v="13"/>
    <s v="HK2037"/>
    <x v="0"/>
    <x v="0"/>
    <n v="15"/>
    <n v="1920"/>
    <n v="64"/>
    <n v="2"/>
    <s v="64"/>
    <n v="0"/>
    <n v="3840"/>
    <n v="64"/>
  </r>
  <r>
    <d v="2024-06-01T00:00:00"/>
    <x v="5"/>
    <s v="0CR"/>
    <x v="26"/>
    <x v="3"/>
    <x v="8"/>
    <x v="64"/>
    <s v="HK4014"/>
    <x v="7"/>
    <x v="1"/>
    <n v="54"/>
    <n v="3279"/>
    <n v="49"/>
    <n v="2"/>
    <s v="49"/>
    <n v="0"/>
    <n v="2940"/>
    <n v="49"/>
  </r>
  <r>
    <d v="2024-06-01T00:00:00"/>
    <x v="5"/>
    <s v="0CR"/>
    <x v="26"/>
    <x v="3"/>
    <x v="8"/>
    <x v="64"/>
    <s v="HK4436"/>
    <x v="7"/>
    <x v="1"/>
    <n v="30"/>
    <n v="1996"/>
    <n v="2524"/>
    <n v="4"/>
    <s v="25"/>
    <s v="24"/>
    <n v="1524"/>
    <n v="25.4"/>
  </r>
  <r>
    <d v="2024-06-01T00:00:00"/>
    <x v="5"/>
    <s v="0CR"/>
    <x v="26"/>
    <x v="3"/>
    <x v="8"/>
    <x v="64"/>
    <s v="HK5085"/>
    <x v="7"/>
    <x v="1"/>
    <n v="50"/>
    <n v="2633"/>
    <n v="4410"/>
    <n v="4"/>
    <s v="44"/>
    <s v="10"/>
    <n v="2650"/>
    <n v="44.166666666666664"/>
  </r>
  <r>
    <d v="2024-06-01T00:00:00"/>
    <x v="5"/>
    <s v="0CR"/>
    <x v="26"/>
    <x v="3"/>
    <x v="8"/>
    <x v="64"/>
    <s v="HK5177"/>
    <x v="7"/>
    <x v="1"/>
    <n v="44"/>
    <n v="3229"/>
    <n v="3824"/>
    <n v="4"/>
    <s v="38"/>
    <s v="24"/>
    <n v="2304"/>
    <n v="38.4"/>
  </r>
  <r>
    <d v="2024-06-01T00:00:00"/>
    <x v="5"/>
    <s v="0CT"/>
    <x v="8"/>
    <x v="7"/>
    <x v="15"/>
    <x v="15"/>
    <s v="HK1099"/>
    <x v="2"/>
    <x v="5"/>
    <n v="46"/>
    <n v="180"/>
    <n v="2717"/>
    <n v="4"/>
    <s v="27"/>
    <s v="17"/>
    <n v="1637"/>
    <n v="27.283333333333335"/>
  </r>
  <r>
    <d v="2024-06-01T00:00:00"/>
    <x v="5"/>
    <s v="0CT"/>
    <x v="8"/>
    <x v="7"/>
    <x v="15"/>
    <x v="15"/>
    <s v="HK1099"/>
    <x v="2"/>
    <x v="6"/>
    <n v="10"/>
    <n v="228"/>
    <n v="5"/>
    <n v="1"/>
    <s v="5"/>
    <n v="0"/>
    <n v="300"/>
    <n v="5"/>
  </r>
  <r>
    <d v="2024-06-01T00:00:00"/>
    <x v="5"/>
    <s v="0CT"/>
    <x v="8"/>
    <x v="7"/>
    <x v="15"/>
    <x v="15"/>
    <s v="HK1099"/>
    <x v="2"/>
    <x v="7"/>
    <n v="12"/>
    <n v="997.86"/>
    <n v="6"/>
    <n v="1"/>
    <s v="6"/>
    <n v="0"/>
    <n v="360"/>
    <n v="6"/>
  </r>
  <r>
    <d v="2024-06-01T00:00:00"/>
    <x v="5"/>
    <s v="0DD"/>
    <x v="10"/>
    <x v="6"/>
    <x v="17"/>
    <x v="17"/>
    <s v="HK1785"/>
    <x v="2"/>
    <x v="9"/>
    <n v="8"/>
    <n v="50"/>
    <n v="200"/>
    <n v="3"/>
    <s v="20"/>
    <s v="0"/>
    <n v="1200"/>
    <n v="20"/>
  </r>
  <r>
    <d v="2024-06-01T00:00:00"/>
    <x v="5"/>
    <s v="0DD"/>
    <x v="10"/>
    <x v="6"/>
    <x v="17"/>
    <x v="17"/>
    <s v="HK732"/>
    <x v="2"/>
    <x v="9"/>
    <n v="12"/>
    <n v="75"/>
    <n v="300"/>
    <n v="3"/>
    <s v="30"/>
    <s v="0"/>
    <n v="1800"/>
    <n v="30"/>
  </r>
  <r>
    <d v="2024-06-01T00:00:00"/>
    <x v="5"/>
    <s v="0DD"/>
    <x v="10"/>
    <x v="6"/>
    <x v="17"/>
    <x v="17"/>
    <s v="HK1785"/>
    <x v="2"/>
    <x v="0"/>
    <n v="16"/>
    <n v="100"/>
    <n v="400"/>
    <n v="3"/>
    <s v="40"/>
    <s v="0"/>
    <n v="2400"/>
    <n v="40"/>
  </r>
  <r>
    <d v="2024-06-01T00:00:00"/>
    <x v="5"/>
    <s v="0DD"/>
    <x v="10"/>
    <x v="6"/>
    <x v="17"/>
    <x v="17"/>
    <s v="HK732"/>
    <x v="2"/>
    <x v="0"/>
    <n v="12"/>
    <n v="75"/>
    <n v="300"/>
    <n v="3"/>
    <s v="30"/>
    <s v="0"/>
    <n v="1800"/>
    <n v="30"/>
  </r>
  <r>
    <d v="2024-06-01T00:00:00"/>
    <x v="5"/>
    <s v="0DD"/>
    <x v="10"/>
    <x v="6"/>
    <x v="17"/>
    <x v="18"/>
    <s v="HK1785"/>
    <x v="2"/>
    <x v="0"/>
    <n v="2"/>
    <n v="13"/>
    <n v="30"/>
    <n v="2"/>
    <s v="30"/>
    <n v="0"/>
    <n v="1800"/>
    <n v="30"/>
  </r>
  <r>
    <d v="2024-06-01T00:00:00"/>
    <x v="5"/>
    <s v="0DD"/>
    <x v="10"/>
    <x v="6"/>
    <x v="17"/>
    <x v="18"/>
    <s v="HK732"/>
    <x v="2"/>
    <x v="0"/>
    <n v="6"/>
    <n v="38"/>
    <n v="130"/>
    <n v="3"/>
    <s v="13"/>
    <s v="0"/>
    <n v="780"/>
    <n v="13"/>
  </r>
  <r>
    <d v="2024-06-01T00:00:00"/>
    <x v="5"/>
    <s v="0DD"/>
    <x v="10"/>
    <x v="6"/>
    <x v="18"/>
    <x v="19"/>
    <s v="HK732"/>
    <x v="2"/>
    <x v="0"/>
    <n v="4"/>
    <n v="25"/>
    <n v="100"/>
    <n v="3"/>
    <s v="10"/>
    <s v="0"/>
    <n v="600"/>
    <n v="10"/>
  </r>
  <r>
    <d v="2024-06-01T00:00:00"/>
    <x v="5"/>
    <s v="0DD"/>
    <x v="10"/>
    <x v="8"/>
    <x v="19"/>
    <x v="20"/>
    <s v="HK1290"/>
    <x v="2"/>
    <x v="0"/>
    <n v="14"/>
    <n v="88"/>
    <n v="330"/>
    <n v="3"/>
    <s v="33"/>
    <s v="0"/>
    <n v="1980"/>
    <n v="33"/>
  </r>
  <r>
    <d v="2024-06-01T00:00:00"/>
    <x v="5"/>
    <s v="0DD"/>
    <x v="10"/>
    <x v="8"/>
    <x v="19"/>
    <x v="21"/>
    <s v="HK1290"/>
    <x v="2"/>
    <x v="0"/>
    <n v="24"/>
    <n v="150"/>
    <n v="600"/>
    <n v="3"/>
    <s v="60"/>
    <s v="0"/>
    <n v="3600"/>
    <n v="60"/>
  </r>
  <r>
    <d v="2024-06-01T00:00:00"/>
    <x v="5"/>
    <s v="0DD"/>
    <x v="10"/>
    <x v="6"/>
    <x v="20"/>
    <x v="22"/>
    <s v="HK1785"/>
    <x v="2"/>
    <x v="0"/>
    <n v="16"/>
    <n v="100"/>
    <n v="400"/>
    <n v="3"/>
    <s v="40"/>
    <s v="0"/>
    <n v="2400"/>
    <n v="40"/>
  </r>
  <r>
    <d v="2024-06-01T00:00:00"/>
    <x v="5"/>
    <s v="0DD"/>
    <x v="10"/>
    <x v="6"/>
    <x v="20"/>
    <x v="22"/>
    <s v="HK732"/>
    <x v="2"/>
    <x v="0"/>
    <n v="12"/>
    <n v="75"/>
    <n v="300"/>
    <n v="3"/>
    <s v="30"/>
    <s v="0"/>
    <n v="1800"/>
    <n v="30"/>
  </r>
  <r>
    <d v="2024-06-01T00:00:00"/>
    <x v="5"/>
    <s v="0DD"/>
    <x v="10"/>
    <x v="6"/>
    <x v="20"/>
    <x v="17"/>
    <s v="HK1060"/>
    <x v="2"/>
    <x v="9"/>
    <n v="12"/>
    <n v="75"/>
    <n v="300"/>
    <n v="3"/>
    <s v="30"/>
    <s v="0"/>
    <n v="1800"/>
    <n v="30"/>
  </r>
  <r>
    <d v="2024-06-01T00:00:00"/>
    <x v="5"/>
    <s v="0DD"/>
    <x v="10"/>
    <x v="6"/>
    <x v="20"/>
    <x v="17"/>
    <s v="HK1781"/>
    <x v="2"/>
    <x v="9"/>
    <n v="24"/>
    <n v="150"/>
    <n v="600"/>
    <n v="3"/>
    <s v="60"/>
    <s v="0"/>
    <n v="3600"/>
    <n v="60"/>
  </r>
  <r>
    <d v="2024-06-01T00:00:00"/>
    <x v="5"/>
    <s v="0DD"/>
    <x v="10"/>
    <x v="6"/>
    <x v="20"/>
    <x v="17"/>
    <s v="HK419"/>
    <x v="2"/>
    <x v="9"/>
    <n v="22"/>
    <n v="138"/>
    <n v="530"/>
    <n v="3"/>
    <s v="53"/>
    <s v="0"/>
    <n v="3180"/>
    <n v="53"/>
  </r>
  <r>
    <d v="2024-06-01T00:00:00"/>
    <x v="5"/>
    <s v="0DD"/>
    <x v="10"/>
    <x v="6"/>
    <x v="20"/>
    <x v="17"/>
    <s v="HK1060"/>
    <x v="2"/>
    <x v="0"/>
    <n v="56"/>
    <n v="350"/>
    <n v="1400"/>
    <n v="4"/>
    <s v="14"/>
    <s v="00"/>
    <n v="840"/>
    <n v="14"/>
  </r>
  <r>
    <d v="2024-06-01T00:00:00"/>
    <x v="5"/>
    <s v="0DD"/>
    <x v="10"/>
    <x v="6"/>
    <x v="20"/>
    <x v="17"/>
    <s v="HK1781"/>
    <x v="2"/>
    <x v="0"/>
    <n v="36"/>
    <n v="225"/>
    <n v="900"/>
    <n v="3"/>
    <s v="90"/>
    <s v="0"/>
    <n v="5400"/>
    <n v="90"/>
  </r>
  <r>
    <d v="2024-06-01T00:00:00"/>
    <x v="5"/>
    <s v="0DD"/>
    <x v="10"/>
    <x v="6"/>
    <x v="20"/>
    <x v="17"/>
    <s v="HK419"/>
    <x v="2"/>
    <x v="0"/>
    <n v="62"/>
    <n v="388"/>
    <n v="1530"/>
    <n v="4"/>
    <s v="15"/>
    <s v="30"/>
    <n v="930"/>
    <n v="15.5"/>
  </r>
  <r>
    <d v="2024-06-01T00:00:00"/>
    <x v="5"/>
    <s v="0DD"/>
    <x v="10"/>
    <x v="6"/>
    <x v="20"/>
    <x v="17"/>
    <s v="HK1781"/>
    <x v="2"/>
    <x v="13"/>
    <n v="8"/>
    <n v="50"/>
    <n v="200"/>
    <n v="3"/>
    <s v="20"/>
    <s v="0"/>
    <n v="1200"/>
    <n v="20"/>
  </r>
  <r>
    <d v="2024-06-01T00:00:00"/>
    <x v="5"/>
    <s v="0DD"/>
    <x v="10"/>
    <x v="6"/>
    <x v="20"/>
    <x v="17"/>
    <s v="HK1060"/>
    <x v="2"/>
    <x v="6"/>
    <n v="12"/>
    <n v="75"/>
    <n v="300"/>
    <n v="3"/>
    <s v="30"/>
    <s v="0"/>
    <n v="1800"/>
    <n v="30"/>
  </r>
  <r>
    <d v="2024-06-01T00:00:00"/>
    <x v="5"/>
    <s v="0DD"/>
    <x v="10"/>
    <x v="6"/>
    <x v="20"/>
    <x v="17"/>
    <s v="HK1781"/>
    <x v="2"/>
    <x v="6"/>
    <n v="8"/>
    <n v="50"/>
    <n v="200"/>
    <n v="3"/>
    <s v="20"/>
    <s v="0"/>
    <n v="1200"/>
    <n v="20"/>
  </r>
  <r>
    <d v="2024-06-01T00:00:00"/>
    <x v="5"/>
    <s v="0DD"/>
    <x v="10"/>
    <x v="6"/>
    <x v="20"/>
    <x v="17"/>
    <s v="HK419"/>
    <x v="2"/>
    <x v="6"/>
    <n v="18"/>
    <n v="113"/>
    <n v="430"/>
    <n v="3"/>
    <s v="43"/>
    <s v="0"/>
    <n v="2580"/>
    <n v="43"/>
  </r>
  <r>
    <d v="2024-06-01T00:00:00"/>
    <x v="5"/>
    <s v="0DD"/>
    <x v="10"/>
    <x v="6"/>
    <x v="20"/>
    <x v="23"/>
    <s v="HK419"/>
    <x v="2"/>
    <x v="9"/>
    <n v="32"/>
    <n v="200"/>
    <n v="800"/>
    <n v="3"/>
    <s v="80"/>
    <s v="0"/>
    <n v="4800"/>
    <n v="80"/>
  </r>
  <r>
    <d v="2024-06-01T00:00:00"/>
    <x v="5"/>
    <s v="0DD"/>
    <x v="10"/>
    <x v="6"/>
    <x v="20"/>
    <x v="23"/>
    <s v="HK1060"/>
    <x v="2"/>
    <x v="0"/>
    <n v="14"/>
    <n v="88"/>
    <n v="330"/>
    <n v="3"/>
    <s v="33"/>
    <s v="0"/>
    <n v="1980"/>
    <n v="33"/>
  </r>
  <r>
    <d v="2024-06-01T00:00:00"/>
    <x v="5"/>
    <s v="0DD"/>
    <x v="10"/>
    <x v="6"/>
    <x v="20"/>
    <x v="23"/>
    <s v="HK1781"/>
    <x v="2"/>
    <x v="0"/>
    <n v="6"/>
    <n v="38"/>
    <n v="130"/>
    <n v="3"/>
    <s v="13"/>
    <s v="0"/>
    <n v="780"/>
    <n v="13"/>
  </r>
  <r>
    <d v="2024-06-01T00:00:00"/>
    <x v="5"/>
    <s v="0DD"/>
    <x v="10"/>
    <x v="6"/>
    <x v="20"/>
    <x v="23"/>
    <s v="HK419"/>
    <x v="2"/>
    <x v="0"/>
    <n v="12"/>
    <n v="75"/>
    <n v="300"/>
    <n v="3"/>
    <s v="30"/>
    <s v="0"/>
    <n v="1800"/>
    <n v="30"/>
  </r>
  <r>
    <d v="2024-06-01T00:00:00"/>
    <x v="5"/>
    <s v="0DD"/>
    <x v="10"/>
    <x v="6"/>
    <x v="20"/>
    <x v="23"/>
    <s v="HK419"/>
    <x v="2"/>
    <x v="6"/>
    <n v="4"/>
    <n v="25"/>
    <n v="100"/>
    <n v="3"/>
    <s v="10"/>
    <s v="0"/>
    <n v="600"/>
    <n v="10"/>
  </r>
  <r>
    <d v="2024-06-01T00:00:00"/>
    <x v="5"/>
    <s v="0DD"/>
    <x v="10"/>
    <x v="6"/>
    <x v="21"/>
    <x v="25"/>
    <s v="HK1060"/>
    <x v="2"/>
    <x v="9"/>
    <n v="16"/>
    <n v="100"/>
    <n v="400"/>
    <n v="3"/>
    <s v="40"/>
    <s v="0"/>
    <n v="2400"/>
    <n v="40"/>
  </r>
  <r>
    <d v="2024-06-01T00:00:00"/>
    <x v="5"/>
    <s v="0DD"/>
    <x v="10"/>
    <x v="6"/>
    <x v="21"/>
    <x v="25"/>
    <s v="HK419"/>
    <x v="2"/>
    <x v="9"/>
    <n v="8"/>
    <n v="50"/>
    <n v="200"/>
    <n v="3"/>
    <s v="20"/>
    <s v="0"/>
    <n v="1200"/>
    <n v="20"/>
  </r>
  <r>
    <d v="2024-06-01T00:00:00"/>
    <x v="5"/>
    <s v="0DD"/>
    <x v="10"/>
    <x v="6"/>
    <x v="21"/>
    <x v="25"/>
    <s v="HK1060"/>
    <x v="2"/>
    <x v="0"/>
    <n v="84"/>
    <n v="525"/>
    <n v="2100"/>
    <n v="4"/>
    <s v="21"/>
    <s v="00"/>
    <n v="1260"/>
    <n v="21"/>
  </r>
  <r>
    <d v="2024-06-01T00:00:00"/>
    <x v="5"/>
    <s v="0DD"/>
    <x v="10"/>
    <x v="6"/>
    <x v="21"/>
    <x v="25"/>
    <s v="HK1781"/>
    <x v="2"/>
    <x v="0"/>
    <n v="80"/>
    <n v="500"/>
    <n v="2000"/>
    <n v="4"/>
    <s v="20"/>
    <s v="00"/>
    <n v="1200"/>
    <n v="20"/>
  </r>
  <r>
    <d v="2024-06-01T00:00:00"/>
    <x v="5"/>
    <s v="0DD"/>
    <x v="10"/>
    <x v="6"/>
    <x v="21"/>
    <x v="25"/>
    <s v="HK419"/>
    <x v="2"/>
    <x v="0"/>
    <n v="32"/>
    <n v="200"/>
    <n v="800"/>
    <n v="3"/>
    <s v="80"/>
    <s v="0"/>
    <n v="4800"/>
    <n v="80"/>
  </r>
  <r>
    <d v="2024-06-01T00:00:00"/>
    <x v="5"/>
    <s v="0DD"/>
    <x v="10"/>
    <x v="6"/>
    <x v="21"/>
    <x v="25"/>
    <s v="HK1060"/>
    <x v="2"/>
    <x v="6"/>
    <n v="10"/>
    <n v="63"/>
    <n v="230"/>
    <n v="3"/>
    <s v="23"/>
    <s v="0"/>
    <n v="1380"/>
    <n v="23"/>
  </r>
  <r>
    <d v="2024-06-01T00:00:00"/>
    <x v="5"/>
    <s v="0DD"/>
    <x v="10"/>
    <x v="6"/>
    <x v="21"/>
    <x v="25"/>
    <s v="HK1781"/>
    <x v="2"/>
    <x v="6"/>
    <n v="8"/>
    <n v="50"/>
    <n v="200"/>
    <n v="3"/>
    <s v="20"/>
    <s v="0"/>
    <n v="1200"/>
    <n v="20"/>
  </r>
  <r>
    <d v="2024-06-01T00:00:00"/>
    <x v="5"/>
    <s v="0DD"/>
    <x v="10"/>
    <x v="6"/>
    <x v="22"/>
    <x v="26"/>
    <s v="HK1785"/>
    <x v="2"/>
    <x v="0"/>
    <n v="12"/>
    <n v="75"/>
    <n v="300"/>
    <n v="3"/>
    <s v="30"/>
    <s v="0"/>
    <n v="1800"/>
    <n v="30"/>
  </r>
  <r>
    <d v="2024-06-01T00:00:00"/>
    <x v="5"/>
    <s v="0DD"/>
    <x v="10"/>
    <x v="6"/>
    <x v="22"/>
    <x v="26"/>
    <s v="HK732"/>
    <x v="2"/>
    <x v="0"/>
    <n v="4"/>
    <n v="25"/>
    <n v="100"/>
    <n v="3"/>
    <s v="10"/>
    <s v="0"/>
    <n v="600"/>
    <n v="10"/>
  </r>
  <r>
    <d v="2024-06-01T00:00:00"/>
    <x v="5"/>
    <s v="0DD"/>
    <x v="10"/>
    <x v="6"/>
    <x v="22"/>
    <x v="27"/>
    <s v="HK1785"/>
    <x v="2"/>
    <x v="0"/>
    <n v="16"/>
    <n v="100"/>
    <n v="400"/>
    <n v="3"/>
    <s v="40"/>
    <s v="0"/>
    <n v="2400"/>
    <n v="40"/>
  </r>
  <r>
    <d v="2024-06-01T00:00:00"/>
    <x v="5"/>
    <s v="0DD"/>
    <x v="10"/>
    <x v="6"/>
    <x v="22"/>
    <x v="27"/>
    <s v="HK732"/>
    <x v="2"/>
    <x v="0"/>
    <n v="8"/>
    <n v="50"/>
    <n v="200"/>
    <n v="3"/>
    <s v="20"/>
    <s v="0"/>
    <n v="1200"/>
    <n v="20"/>
  </r>
  <r>
    <d v="2024-06-01T00:00:00"/>
    <x v="5"/>
    <s v="0DD"/>
    <x v="10"/>
    <x v="6"/>
    <x v="22"/>
    <x v="27"/>
    <s v="HK732"/>
    <x v="2"/>
    <x v="6"/>
    <n v="2"/>
    <n v="13"/>
    <n v="30"/>
    <n v="2"/>
    <s v="30"/>
    <n v="0"/>
    <n v="1800"/>
    <n v="30"/>
  </r>
  <r>
    <d v="2024-06-01T00:00:00"/>
    <x v="5"/>
    <s v="0DD"/>
    <x v="10"/>
    <x v="6"/>
    <x v="22"/>
    <x v="28"/>
    <s v="HK1785"/>
    <x v="2"/>
    <x v="0"/>
    <n v="10"/>
    <n v="63"/>
    <n v="230"/>
    <n v="3"/>
    <s v="23"/>
    <s v="0"/>
    <n v="1380"/>
    <n v="23"/>
  </r>
  <r>
    <d v="2024-06-01T00:00:00"/>
    <x v="5"/>
    <s v="0DD"/>
    <x v="10"/>
    <x v="6"/>
    <x v="22"/>
    <x v="28"/>
    <s v="HK732"/>
    <x v="2"/>
    <x v="0"/>
    <n v="4"/>
    <n v="25"/>
    <n v="100"/>
    <n v="3"/>
    <s v="10"/>
    <s v="0"/>
    <n v="600"/>
    <n v="10"/>
  </r>
  <r>
    <d v="2024-06-01T00:00:00"/>
    <x v="5"/>
    <s v="0DD"/>
    <x v="10"/>
    <x v="6"/>
    <x v="22"/>
    <x v="29"/>
    <s v="HK1785"/>
    <x v="2"/>
    <x v="0"/>
    <n v="4"/>
    <n v="25"/>
    <n v="100"/>
    <n v="3"/>
    <s v="10"/>
    <s v="0"/>
    <n v="600"/>
    <n v="10"/>
  </r>
  <r>
    <d v="2024-06-01T00:00:00"/>
    <x v="5"/>
    <s v="0DD"/>
    <x v="10"/>
    <x v="6"/>
    <x v="22"/>
    <x v="30"/>
    <s v="HK1785"/>
    <x v="2"/>
    <x v="0"/>
    <n v="14"/>
    <n v="88"/>
    <n v="330"/>
    <n v="3"/>
    <s v="33"/>
    <s v="0"/>
    <n v="1980"/>
    <n v="33"/>
  </r>
  <r>
    <d v="2024-06-01T00:00:00"/>
    <x v="5"/>
    <s v="0DD"/>
    <x v="10"/>
    <x v="6"/>
    <x v="22"/>
    <x v="30"/>
    <s v="HK732"/>
    <x v="2"/>
    <x v="0"/>
    <n v="10"/>
    <n v="63"/>
    <n v="230"/>
    <n v="3"/>
    <s v="23"/>
    <s v="0"/>
    <n v="1380"/>
    <n v="23"/>
  </r>
  <r>
    <d v="2024-06-01T00:00:00"/>
    <x v="5"/>
    <s v="0DD"/>
    <x v="10"/>
    <x v="6"/>
    <x v="22"/>
    <x v="31"/>
    <s v="HK1785"/>
    <x v="2"/>
    <x v="0"/>
    <n v="64"/>
    <n v="400"/>
    <n v="1600"/>
    <n v="4"/>
    <s v="16"/>
    <s v="00"/>
    <n v="960"/>
    <n v="16"/>
  </r>
  <r>
    <d v="2024-06-01T00:00:00"/>
    <x v="5"/>
    <s v="0DD"/>
    <x v="10"/>
    <x v="6"/>
    <x v="22"/>
    <x v="31"/>
    <s v="HK732"/>
    <x v="2"/>
    <x v="0"/>
    <n v="8"/>
    <n v="50"/>
    <n v="200"/>
    <n v="3"/>
    <s v="20"/>
    <s v="0"/>
    <n v="1200"/>
    <n v="20"/>
  </r>
  <r>
    <d v="2024-06-01T00:00:00"/>
    <x v="5"/>
    <s v="0DD"/>
    <x v="10"/>
    <x v="6"/>
    <x v="22"/>
    <x v="31"/>
    <s v="HK1785"/>
    <x v="2"/>
    <x v="14"/>
    <n v="4"/>
    <n v="25"/>
    <n v="100"/>
    <n v="3"/>
    <s v="10"/>
    <s v="0"/>
    <n v="600"/>
    <n v="10"/>
  </r>
  <r>
    <d v="2024-06-01T00:00:00"/>
    <x v="5"/>
    <s v="0DD"/>
    <x v="10"/>
    <x v="8"/>
    <x v="23"/>
    <x v="32"/>
    <s v="HK1290"/>
    <x v="2"/>
    <x v="0"/>
    <n v="6"/>
    <n v="38"/>
    <n v="130"/>
    <n v="3"/>
    <s v="13"/>
    <s v="0"/>
    <n v="780"/>
    <n v="13"/>
  </r>
  <r>
    <d v="2024-06-01T00:00:00"/>
    <x v="5"/>
    <s v="0DD"/>
    <x v="10"/>
    <x v="8"/>
    <x v="23"/>
    <x v="33"/>
    <s v="HK1290"/>
    <x v="2"/>
    <x v="0"/>
    <n v="8"/>
    <n v="50"/>
    <n v="200"/>
    <n v="3"/>
    <s v="20"/>
    <s v="0"/>
    <n v="1200"/>
    <n v="20"/>
  </r>
  <r>
    <d v="2024-06-01T00:00:00"/>
    <x v="5"/>
    <s v="0DD"/>
    <x v="10"/>
    <x v="6"/>
    <x v="24"/>
    <x v="102"/>
    <s v="HK732"/>
    <x v="2"/>
    <x v="0"/>
    <n v="4"/>
    <n v="25"/>
    <n v="100"/>
    <n v="3"/>
    <s v="10"/>
    <s v="0"/>
    <n v="600"/>
    <n v="10"/>
  </r>
  <r>
    <d v="2024-06-01T00:00:00"/>
    <x v="5"/>
    <s v="0DD"/>
    <x v="10"/>
    <x v="6"/>
    <x v="24"/>
    <x v="34"/>
    <s v="HK1785"/>
    <x v="2"/>
    <x v="0"/>
    <n v="4"/>
    <n v="25"/>
    <n v="100"/>
    <n v="3"/>
    <s v="10"/>
    <s v="0"/>
    <n v="600"/>
    <n v="10"/>
  </r>
  <r>
    <d v="2024-06-01T00:00:00"/>
    <x v="5"/>
    <s v="0DD"/>
    <x v="10"/>
    <x v="6"/>
    <x v="24"/>
    <x v="34"/>
    <s v="HK732"/>
    <x v="2"/>
    <x v="0"/>
    <n v="2"/>
    <n v="13"/>
    <n v="30"/>
    <n v="2"/>
    <s v="30"/>
    <n v="0"/>
    <n v="1800"/>
    <n v="30"/>
  </r>
  <r>
    <d v="2024-06-01T00:00:00"/>
    <x v="5"/>
    <s v="0DD"/>
    <x v="10"/>
    <x v="6"/>
    <x v="24"/>
    <x v="35"/>
    <s v="HK1785"/>
    <x v="2"/>
    <x v="0"/>
    <n v="10"/>
    <n v="63"/>
    <n v="230"/>
    <n v="3"/>
    <s v="23"/>
    <s v="0"/>
    <n v="1380"/>
    <n v="23"/>
  </r>
  <r>
    <d v="2024-06-01T00:00:00"/>
    <x v="5"/>
    <s v="0DD"/>
    <x v="10"/>
    <x v="6"/>
    <x v="24"/>
    <x v="35"/>
    <s v="HK732"/>
    <x v="2"/>
    <x v="0"/>
    <n v="12"/>
    <n v="75"/>
    <n v="300"/>
    <n v="3"/>
    <s v="30"/>
    <s v="0"/>
    <n v="1800"/>
    <n v="30"/>
  </r>
  <r>
    <d v="2024-06-01T00:00:00"/>
    <x v="5"/>
    <s v="0DD"/>
    <x v="10"/>
    <x v="8"/>
    <x v="25"/>
    <x v="37"/>
    <s v="HK1290"/>
    <x v="2"/>
    <x v="0"/>
    <n v="6"/>
    <n v="38"/>
    <n v="130"/>
    <n v="3"/>
    <s v="13"/>
    <s v="0"/>
    <n v="780"/>
    <n v="13"/>
  </r>
  <r>
    <d v="2024-06-01T00:00:00"/>
    <x v="5"/>
    <s v="0DD"/>
    <x v="10"/>
    <x v="6"/>
    <x v="27"/>
    <x v="39"/>
    <s v="HK732"/>
    <x v="2"/>
    <x v="0"/>
    <n v="12"/>
    <n v="75"/>
    <n v="300"/>
    <n v="3"/>
    <s v="30"/>
    <s v="0"/>
    <n v="1800"/>
    <n v="30"/>
  </r>
  <r>
    <d v="2024-06-01T00:00:00"/>
    <x v="5"/>
    <s v="0DD"/>
    <x v="10"/>
    <x v="6"/>
    <x v="27"/>
    <x v="39"/>
    <s v="HK732"/>
    <x v="2"/>
    <x v="6"/>
    <n v="4"/>
    <n v="25"/>
    <n v="100"/>
    <n v="3"/>
    <s v="10"/>
    <s v="0"/>
    <n v="600"/>
    <n v="10"/>
  </r>
  <r>
    <d v="2024-06-01T00:00:00"/>
    <x v="5"/>
    <s v="0DG"/>
    <x v="31"/>
    <x v="0"/>
    <x v="2"/>
    <x v="84"/>
    <s v="HK1471"/>
    <x v="0"/>
    <x v="0"/>
    <n v="7"/>
    <n v="1350"/>
    <n v="2230"/>
    <n v="4"/>
    <s v="22"/>
    <s v="30"/>
    <n v="1350"/>
    <n v="22.5"/>
  </r>
  <r>
    <d v="2024-06-01T00:00:00"/>
    <x v="5"/>
    <s v="0DG"/>
    <x v="31"/>
    <x v="0"/>
    <x v="2"/>
    <x v="84"/>
    <s v="HK1727"/>
    <x v="0"/>
    <x v="0"/>
    <n v="7"/>
    <n v="1300"/>
    <n v="2140"/>
    <n v="4"/>
    <s v="21"/>
    <s v="40"/>
    <n v="1300"/>
    <n v="21.666666666666668"/>
  </r>
  <r>
    <d v="2024-06-01T00:00:00"/>
    <x v="5"/>
    <s v="0DH"/>
    <x v="27"/>
    <x v="0"/>
    <x v="34"/>
    <x v="65"/>
    <s v="HK2014"/>
    <x v="0"/>
    <x v="0"/>
    <n v="206"/>
    <n v="3988"/>
    <n v="5141"/>
    <n v="4"/>
    <s v="51"/>
    <s v="41"/>
    <n v="3101"/>
    <n v="51.68333333333333"/>
  </r>
  <r>
    <d v="2024-06-01T00:00:00"/>
    <x v="5"/>
    <s v="0DH"/>
    <x v="27"/>
    <x v="0"/>
    <x v="34"/>
    <x v="65"/>
    <s v="HK2096"/>
    <x v="0"/>
    <x v="0"/>
    <n v="88"/>
    <n v="3895"/>
    <n v="2212"/>
    <n v="4"/>
    <s v="22"/>
    <s v="12"/>
    <n v="1332"/>
    <n v="22.2"/>
  </r>
  <r>
    <d v="2024-06-01T00:00:00"/>
    <x v="5"/>
    <s v="0DL"/>
    <x v="11"/>
    <x v="0"/>
    <x v="28"/>
    <x v="40"/>
    <s v="HK5203"/>
    <x v="7"/>
    <x v="0"/>
    <n v="15"/>
    <n v="2790"/>
    <n v="4630"/>
    <n v="4"/>
    <s v="46"/>
    <s v="30"/>
    <n v="2790"/>
    <n v="46.5"/>
  </r>
  <r>
    <d v="2024-06-01T00:00:00"/>
    <x v="5"/>
    <s v="0DL"/>
    <x v="11"/>
    <x v="0"/>
    <x v="28"/>
    <x v="40"/>
    <s v="HK1425"/>
    <x v="0"/>
    <x v="0"/>
    <n v="17"/>
    <n v="4380"/>
    <n v="73"/>
    <n v="2"/>
    <s v="73"/>
    <n v="0"/>
    <n v="4380"/>
    <n v="73"/>
  </r>
  <r>
    <d v="2024-06-01T00:00:00"/>
    <x v="5"/>
    <s v="0DL"/>
    <x v="11"/>
    <x v="0"/>
    <x v="28"/>
    <x v="40"/>
    <s v="HK1970"/>
    <x v="0"/>
    <x v="0"/>
    <n v="13"/>
    <n v="2400"/>
    <n v="40"/>
    <n v="2"/>
    <s v="40"/>
    <n v="0"/>
    <n v="2400"/>
    <n v="40"/>
  </r>
  <r>
    <d v="2024-06-01T00:00:00"/>
    <x v="5"/>
    <s v="0DL"/>
    <x v="11"/>
    <x v="0"/>
    <x v="28"/>
    <x v="40"/>
    <s v="HK3419"/>
    <x v="3"/>
    <x v="0"/>
    <n v="16"/>
    <n v="2760"/>
    <n v="46"/>
    <n v="2"/>
    <s v="46"/>
    <n v="0"/>
    <n v="2760"/>
    <n v="46"/>
  </r>
  <r>
    <d v="2024-06-01T00:00:00"/>
    <x v="5"/>
    <s v="0DL"/>
    <x v="11"/>
    <x v="0"/>
    <x v="28"/>
    <x v="40"/>
    <s v="HK5403"/>
    <x v="3"/>
    <x v="0"/>
    <n v="10"/>
    <n v="2640"/>
    <n v="44"/>
    <n v="2"/>
    <s v="44"/>
    <n v="0"/>
    <n v="2640"/>
    <n v="44"/>
  </r>
  <r>
    <d v="2024-06-01T00:00:00"/>
    <x v="5"/>
    <s v="0DL"/>
    <x v="11"/>
    <x v="5"/>
    <x v="13"/>
    <x v="40"/>
    <s v="HK1839"/>
    <x v="0"/>
    <x v="0"/>
    <n v="13"/>
    <n v="2130"/>
    <n v="3530"/>
    <n v="4"/>
    <s v="35"/>
    <s v="30"/>
    <n v="2130"/>
    <n v="35.5"/>
  </r>
  <r>
    <d v="2024-06-01T00:00:00"/>
    <x v="5"/>
    <s v="0DL"/>
    <x v="11"/>
    <x v="5"/>
    <x v="13"/>
    <x v="41"/>
    <s v="HK1535"/>
    <x v="0"/>
    <x v="0"/>
    <n v="14"/>
    <n v="3870"/>
    <n v="6430"/>
    <n v="4"/>
    <s v="64"/>
    <s v="30"/>
    <n v="3870"/>
    <n v="64.5"/>
  </r>
  <r>
    <d v="2024-06-01T00:00:00"/>
    <x v="5"/>
    <s v="0DL"/>
    <x v="11"/>
    <x v="5"/>
    <x v="13"/>
    <x v="41"/>
    <s v="HK1639"/>
    <x v="0"/>
    <x v="0"/>
    <n v="18"/>
    <n v="4590"/>
    <n v="7630"/>
    <n v="4"/>
    <s v="76"/>
    <s v="30"/>
    <n v="4590"/>
    <n v="76.5"/>
  </r>
  <r>
    <d v="2024-06-01T00:00:00"/>
    <x v="5"/>
    <s v="0DP"/>
    <x v="12"/>
    <x v="9"/>
    <x v="29"/>
    <x v="42"/>
    <s v="HK2466"/>
    <x v="0"/>
    <x v="0"/>
    <n v="3"/>
    <n v="105"/>
    <n v="145"/>
    <n v="3"/>
    <s v="14"/>
    <s v="5"/>
    <n v="845"/>
    <n v="14.083333333333334"/>
  </r>
  <r>
    <d v="2024-06-01T00:00:00"/>
    <x v="5"/>
    <s v="0DR"/>
    <x v="13"/>
    <x v="0"/>
    <x v="54"/>
    <x v="85"/>
    <s v="HK1454"/>
    <x v="0"/>
    <x v="0"/>
    <n v="334"/>
    <n v="4668"/>
    <n v="7430"/>
    <n v="4"/>
    <s v="74"/>
    <s v="30"/>
    <n v="4470"/>
    <n v="74.5"/>
  </r>
  <r>
    <d v="2024-06-01T00:00:00"/>
    <x v="5"/>
    <s v="0DR"/>
    <x v="13"/>
    <x v="0"/>
    <x v="54"/>
    <x v="85"/>
    <s v="HK647"/>
    <x v="0"/>
    <x v="0"/>
    <n v="351"/>
    <n v="4913"/>
    <n v="75"/>
    <n v="2"/>
    <s v="75"/>
    <n v="0"/>
    <n v="4500"/>
    <n v="75"/>
  </r>
  <r>
    <d v="2024-06-01T00:00:00"/>
    <x v="5"/>
    <s v="0DR"/>
    <x v="13"/>
    <x v="0"/>
    <x v="54"/>
    <x v="85"/>
    <s v="HK1042"/>
    <x v="2"/>
    <x v="0"/>
    <n v="453"/>
    <n v="6900"/>
    <n v="75"/>
    <n v="2"/>
    <s v="75"/>
    <n v="0"/>
    <n v="4500"/>
    <n v="75"/>
  </r>
  <r>
    <d v="2024-06-01T00:00:00"/>
    <x v="5"/>
    <s v="0DR"/>
    <x v="13"/>
    <x v="0"/>
    <x v="54"/>
    <x v="85"/>
    <s v="HK1054"/>
    <x v="2"/>
    <x v="0"/>
    <n v="43"/>
    <n v="602"/>
    <n v="11"/>
    <n v="2"/>
    <s v="11"/>
    <n v="0"/>
    <n v="660"/>
    <n v="11"/>
  </r>
  <r>
    <d v="2024-06-01T00:00:00"/>
    <x v="5"/>
    <s v="0DR"/>
    <x v="13"/>
    <x v="0"/>
    <x v="54"/>
    <x v="85"/>
    <s v="HK1684"/>
    <x v="2"/>
    <x v="0"/>
    <n v="456"/>
    <n v="7100"/>
    <n v="75"/>
    <n v="2"/>
    <s v="75"/>
    <n v="0"/>
    <n v="4500"/>
    <n v="75"/>
  </r>
  <r>
    <d v="2024-06-01T00:00:00"/>
    <x v="5"/>
    <s v="0DR"/>
    <x v="13"/>
    <x v="5"/>
    <x v="30"/>
    <x v="43"/>
    <s v="HK1054"/>
    <x v="2"/>
    <x v="0"/>
    <n v="292"/>
    <n v="4078"/>
    <n v="61"/>
    <n v="2"/>
    <s v="61"/>
    <n v="0"/>
    <n v="3660"/>
    <n v="61"/>
  </r>
  <r>
    <d v="2024-06-01T00:00:00"/>
    <x v="5"/>
    <s v="0DS"/>
    <x v="32"/>
    <x v="5"/>
    <x v="55"/>
    <x v="86"/>
    <s v="HK1627"/>
    <x v="0"/>
    <x v="0"/>
    <n v="50"/>
    <n v="2088"/>
    <n v="21"/>
    <n v="2"/>
    <s v="21"/>
    <n v="0"/>
    <n v="1260"/>
    <n v="21"/>
  </r>
  <r>
    <d v="2024-06-01T00:00:00"/>
    <x v="5"/>
    <s v="0DS"/>
    <x v="32"/>
    <x v="5"/>
    <x v="13"/>
    <x v="87"/>
    <s v="HK1627"/>
    <x v="0"/>
    <x v="0"/>
    <n v="112"/>
    <n v="5079"/>
    <n v="47"/>
    <n v="2"/>
    <s v="47"/>
    <n v="0"/>
    <n v="2820"/>
    <n v="47"/>
  </r>
  <r>
    <d v="2024-06-01T00:00:00"/>
    <x v="5"/>
    <s v="0DT"/>
    <x v="28"/>
    <x v="0"/>
    <x v="0"/>
    <x v="93"/>
    <s v="HK1652"/>
    <x v="0"/>
    <x v="0"/>
    <n v="5"/>
    <n v="160"/>
    <n v="4"/>
    <n v="1"/>
    <s v="4"/>
    <n v="0"/>
    <n v="240"/>
    <n v="4"/>
  </r>
  <r>
    <d v="2024-06-01T00:00:00"/>
    <x v="5"/>
    <s v="0DT"/>
    <x v="28"/>
    <x v="5"/>
    <x v="16"/>
    <x v="94"/>
    <s v="HK1619"/>
    <x v="0"/>
    <x v="0"/>
    <n v="1"/>
    <n v="40"/>
    <n v="1"/>
    <n v="1"/>
    <s v="1"/>
    <n v="0"/>
    <n v="60"/>
    <n v="1"/>
  </r>
  <r>
    <d v="2024-06-01T00:00:00"/>
    <x v="5"/>
    <s v="0DT"/>
    <x v="28"/>
    <x v="0"/>
    <x v="2"/>
    <x v="77"/>
    <s v="HK1840"/>
    <x v="0"/>
    <x v="0"/>
    <n v="44"/>
    <n v="1320"/>
    <n v="33"/>
    <n v="2"/>
    <s v="33"/>
    <n v="0"/>
    <n v="1980"/>
    <n v="33"/>
  </r>
  <r>
    <d v="2024-06-01T00:00:00"/>
    <x v="5"/>
    <s v="0DT"/>
    <x v="28"/>
    <x v="5"/>
    <x v="61"/>
    <x v="103"/>
    <s v="HK1652"/>
    <x v="0"/>
    <x v="0"/>
    <n v="7"/>
    <n v="200"/>
    <n v="5"/>
    <n v="1"/>
    <s v="5"/>
    <n v="0"/>
    <n v="300"/>
    <n v="5"/>
  </r>
  <r>
    <d v="2024-06-01T00:00:00"/>
    <x v="5"/>
    <s v="0DT"/>
    <x v="28"/>
    <x v="5"/>
    <x v="13"/>
    <x v="95"/>
    <s v="HK1652"/>
    <x v="0"/>
    <x v="0"/>
    <n v="7"/>
    <n v="200"/>
    <n v="5"/>
    <n v="1"/>
    <s v="5"/>
    <n v="0"/>
    <n v="300"/>
    <n v="5"/>
  </r>
  <r>
    <d v="2024-06-01T00:00:00"/>
    <x v="5"/>
    <s v="0DU"/>
    <x v="14"/>
    <x v="16"/>
    <x v="60"/>
    <x v="96"/>
    <s v="HK1971"/>
    <x v="0"/>
    <x v="0"/>
    <n v="140"/>
    <n v="3263"/>
    <n v="49"/>
    <n v="2"/>
    <s v="49"/>
    <n v="0"/>
    <n v="2940"/>
    <n v="49"/>
  </r>
  <r>
    <d v="2024-06-01T00:00:00"/>
    <x v="5"/>
    <s v="0DU"/>
    <x v="14"/>
    <x v="0"/>
    <x v="28"/>
    <x v="89"/>
    <s v="HK1819"/>
    <x v="0"/>
    <x v="0"/>
    <n v="227"/>
    <n v="5491"/>
    <n v="75"/>
    <n v="2"/>
    <s v="75"/>
    <n v="0"/>
    <n v="4500"/>
    <n v="75"/>
  </r>
  <r>
    <d v="2024-06-01T00:00:00"/>
    <x v="5"/>
    <s v="0DU"/>
    <x v="14"/>
    <x v="5"/>
    <x v="61"/>
    <x v="97"/>
    <s v="HK745"/>
    <x v="0"/>
    <x v="0"/>
    <n v="100"/>
    <n v="1385"/>
    <n v="34"/>
    <n v="2"/>
    <s v="34"/>
    <n v="0"/>
    <n v="2040"/>
    <n v="34"/>
  </r>
  <r>
    <d v="2024-06-01T00:00:00"/>
    <x v="5"/>
    <s v="0DU"/>
    <x v="14"/>
    <x v="5"/>
    <x v="30"/>
    <x v="44"/>
    <s v="HK1739"/>
    <x v="0"/>
    <x v="0"/>
    <n v="65"/>
    <n v="764"/>
    <n v="2250"/>
    <n v="4"/>
    <s v="22"/>
    <s v="50"/>
    <n v="1370"/>
    <n v="22.833333333333332"/>
  </r>
  <r>
    <d v="2024-06-01T00:00:00"/>
    <x v="5"/>
    <s v="0DU"/>
    <x v="14"/>
    <x v="5"/>
    <x v="30"/>
    <x v="44"/>
    <s v="HK2319"/>
    <x v="0"/>
    <x v="0"/>
    <n v="165"/>
    <n v="2249"/>
    <n v="5450"/>
    <n v="4"/>
    <s v="54"/>
    <s v="50"/>
    <n v="3290"/>
    <n v="54.833333333333336"/>
  </r>
  <r>
    <d v="2024-06-01T00:00:00"/>
    <x v="5"/>
    <s v="0DU"/>
    <x v="14"/>
    <x v="5"/>
    <x v="30"/>
    <x v="44"/>
    <s v="HK806"/>
    <x v="0"/>
    <x v="0"/>
    <n v="49"/>
    <n v="653"/>
    <n v="17"/>
    <n v="2"/>
    <s v="17"/>
    <n v="0"/>
    <n v="1020"/>
    <n v="17"/>
  </r>
  <r>
    <d v="2024-06-01T00:00:00"/>
    <x v="5"/>
    <s v="0DX"/>
    <x v="15"/>
    <x v="0"/>
    <x v="2"/>
    <x v="46"/>
    <s v="HK1380"/>
    <x v="2"/>
    <x v="0"/>
    <n v="176"/>
    <n v="2640"/>
    <n v="66"/>
    <n v="2"/>
    <s v="66"/>
    <n v="0"/>
    <n v="3960"/>
    <n v="66"/>
  </r>
  <r>
    <d v="2024-06-01T00:00:00"/>
    <x v="5"/>
    <s v="0DX"/>
    <x v="15"/>
    <x v="0"/>
    <x v="2"/>
    <x v="46"/>
    <s v="HK1784"/>
    <x v="2"/>
    <x v="0"/>
    <n v="186"/>
    <n v="2800"/>
    <n v="70"/>
    <n v="2"/>
    <s v="70"/>
    <n v="0"/>
    <n v="4200"/>
    <n v="70"/>
  </r>
  <r>
    <d v="2024-06-01T00:00:00"/>
    <x v="5"/>
    <s v="0DX"/>
    <x v="15"/>
    <x v="0"/>
    <x v="2"/>
    <x v="46"/>
    <s v="HK531"/>
    <x v="2"/>
    <x v="0"/>
    <n v="122"/>
    <n v="1840"/>
    <n v="46"/>
    <n v="2"/>
    <s v="46"/>
    <n v="0"/>
    <n v="2760"/>
    <n v="46"/>
  </r>
  <r>
    <d v="2024-06-01T00:00:00"/>
    <x v="5"/>
    <s v="0DX"/>
    <x v="15"/>
    <x v="0"/>
    <x v="31"/>
    <x v="47"/>
    <s v="HK1136"/>
    <x v="2"/>
    <x v="0"/>
    <n v="64"/>
    <n v="960"/>
    <n v="24"/>
    <n v="2"/>
    <s v="24"/>
    <n v="0"/>
    <n v="1440"/>
    <n v="24"/>
  </r>
  <r>
    <d v="2024-06-01T00:00:00"/>
    <x v="5"/>
    <s v="0DX"/>
    <x v="15"/>
    <x v="0"/>
    <x v="31"/>
    <x v="47"/>
    <s v="HK1159"/>
    <x v="2"/>
    <x v="0"/>
    <n v="32"/>
    <n v="480"/>
    <n v="12"/>
    <n v="2"/>
    <s v="12"/>
    <n v="0"/>
    <n v="720"/>
    <n v="12"/>
  </r>
  <r>
    <d v="2024-06-01T00:00:00"/>
    <x v="5"/>
    <s v="0DX"/>
    <x v="15"/>
    <x v="0"/>
    <x v="31"/>
    <x v="47"/>
    <s v="HK370"/>
    <x v="2"/>
    <x v="0"/>
    <n v="104"/>
    <n v="1560"/>
    <n v="39"/>
    <n v="2"/>
    <s v="39"/>
    <n v="0"/>
    <n v="2340"/>
    <n v="39"/>
  </r>
  <r>
    <d v="2024-06-01T00:00:00"/>
    <x v="5"/>
    <s v="0DX"/>
    <x v="15"/>
    <x v="0"/>
    <x v="31"/>
    <x v="47"/>
    <s v="HK673"/>
    <x v="2"/>
    <x v="0"/>
    <n v="154"/>
    <n v="2320"/>
    <n v="58"/>
    <n v="2"/>
    <s v="58"/>
    <n v="0"/>
    <n v="3480"/>
    <n v="58"/>
  </r>
  <r>
    <d v="2024-06-01T00:00:00"/>
    <x v="5"/>
    <s v="0DX"/>
    <x v="15"/>
    <x v="0"/>
    <x v="31"/>
    <x v="47"/>
    <s v="HK946"/>
    <x v="2"/>
    <x v="0"/>
    <n v="90"/>
    <n v="1360"/>
    <n v="34"/>
    <n v="2"/>
    <s v="34"/>
    <n v="0"/>
    <n v="2040"/>
    <n v="34"/>
  </r>
  <r>
    <d v="2024-06-01T00:00:00"/>
    <x v="5"/>
    <s v="0DX"/>
    <x v="15"/>
    <x v="0"/>
    <x v="34"/>
    <x v="67"/>
    <s v="HK1160"/>
    <x v="2"/>
    <x v="0"/>
    <n v="170"/>
    <n v="2560"/>
    <n v="64"/>
    <n v="2"/>
    <s v="64"/>
    <n v="0"/>
    <n v="3840"/>
    <n v="64"/>
  </r>
  <r>
    <d v="2024-06-01T00:00:00"/>
    <x v="5"/>
    <s v="0DX"/>
    <x v="15"/>
    <x v="0"/>
    <x v="34"/>
    <x v="67"/>
    <s v="HK616"/>
    <x v="2"/>
    <x v="0"/>
    <n v="112"/>
    <n v="1680"/>
    <n v="42"/>
    <n v="2"/>
    <s v="42"/>
    <n v="0"/>
    <n v="2520"/>
    <n v="42"/>
  </r>
  <r>
    <d v="2024-06-01T00:00:00"/>
    <x v="5"/>
    <s v="0DY"/>
    <x v="16"/>
    <x v="6"/>
    <x v="32"/>
    <x v="48"/>
    <s v="HK389"/>
    <x v="2"/>
    <x v="0"/>
    <n v="50"/>
    <n v="500"/>
    <n v="2010"/>
    <n v="4"/>
    <s v="20"/>
    <s v="10"/>
    <n v="1210"/>
    <n v="20.166666666666668"/>
  </r>
  <r>
    <d v="2024-06-01T00:00:00"/>
    <x v="5"/>
    <s v="0DY"/>
    <x v="16"/>
    <x v="6"/>
    <x v="32"/>
    <x v="48"/>
    <s v="HK1674"/>
    <x v="2"/>
    <x v="0"/>
    <n v="25"/>
    <n v="250"/>
    <n v="10"/>
    <n v="2"/>
    <s v="10"/>
    <n v="0"/>
    <n v="600"/>
    <n v="10"/>
  </r>
  <r>
    <d v="2024-06-01T00:00:00"/>
    <x v="5"/>
    <s v="0EN"/>
    <x v="17"/>
    <x v="0"/>
    <x v="33"/>
    <x v="49"/>
    <s v="HK1837"/>
    <x v="0"/>
    <x v="0"/>
    <n v="78"/>
    <n v="3400"/>
    <n v="26"/>
    <n v="2"/>
    <s v="26"/>
    <n v="0"/>
    <n v="1560"/>
    <n v="26"/>
  </r>
  <r>
    <d v="2024-06-01T00:00:00"/>
    <x v="5"/>
    <s v="0ER"/>
    <x v="18"/>
    <x v="0"/>
    <x v="34"/>
    <x v="50"/>
    <s v="HK1628"/>
    <x v="0"/>
    <x v="0"/>
    <n v="10"/>
    <n v="2610"/>
    <n v="4330"/>
    <n v="4"/>
    <s v="43"/>
    <s v="30"/>
    <n v="2610"/>
    <n v="43.5"/>
  </r>
  <r>
    <d v="2024-06-01T00:00:00"/>
    <x v="5"/>
    <s v="0ER"/>
    <x v="18"/>
    <x v="0"/>
    <x v="34"/>
    <x v="50"/>
    <s v="HK1733"/>
    <x v="0"/>
    <x v="0"/>
    <n v="11"/>
    <n v="2370"/>
    <n v="3939"/>
    <n v="4"/>
    <s v="39"/>
    <s v="39"/>
    <n v="2379"/>
    <n v="39.65"/>
  </r>
  <r>
    <d v="2024-06-01T00:00:00"/>
    <x v="5"/>
    <s v="0ER"/>
    <x v="18"/>
    <x v="0"/>
    <x v="34"/>
    <x v="50"/>
    <s v="HK1914"/>
    <x v="0"/>
    <x v="0"/>
    <n v="18"/>
    <n v="3690"/>
    <n v="6130"/>
    <n v="4"/>
    <s v="61"/>
    <s v="30"/>
    <n v="3690"/>
    <n v="61.5"/>
  </r>
  <r>
    <d v="2024-06-01T00:00:00"/>
    <x v="5"/>
    <s v="0ER"/>
    <x v="18"/>
    <x v="0"/>
    <x v="34"/>
    <x v="50"/>
    <s v="HK1967"/>
    <x v="0"/>
    <x v="0"/>
    <n v="2"/>
    <n v="330"/>
    <n v="530"/>
    <n v="3"/>
    <s v="53"/>
    <s v="0"/>
    <n v="3180"/>
    <n v="53"/>
  </r>
  <r>
    <d v="2024-06-01T00:00:00"/>
    <x v="5"/>
    <s v="0ET"/>
    <x v="19"/>
    <x v="10"/>
    <x v="35"/>
    <x v="51"/>
    <s v="HK5218"/>
    <x v="4"/>
    <x v="5"/>
    <n v="33"/>
    <n v="963.18"/>
    <n v="37.200000000000003"/>
    <n v="4"/>
    <s v="37"/>
    <s v=",2"/>
    <n v="2220.1999999999998"/>
    <n v="37.00333333333333"/>
  </r>
  <r>
    <d v="2024-06-01T00:00:00"/>
    <x v="5"/>
    <s v="0ET"/>
    <x v="19"/>
    <x v="10"/>
    <x v="35"/>
    <x v="51"/>
    <s v="HK5336"/>
    <x v="4"/>
    <x v="5"/>
    <n v="37"/>
    <n v="966.01"/>
    <n v="40"/>
    <n v="2"/>
    <s v="40"/>
    <n v="0"/>
    <n v="2400"/>
    <n v="40"/>
  </r>
  <r>
    <d v="2024-06-01T00:00:00"/>
    <x v="5"/>
    <s v="0ET"/>
    <x v="19"/>
    <x v="10"/>
    <x v="35"/>
    <x v="51"/>
    <s v="HK5440"/>
    <x v="4"/>
    <x v="5"/>
    <n v="16"/>
    <n v="437.5"/>
    <n v="22.12"/>
    <n v="5"/>
    <s v="22"/>
    <s v=",12"/>
    <n v="1320.12"/>
    <n v="22.001999999999999"/>
  </r>
  <r>
    <d v="2024-06-01T00:00:00"/>
    <x v="5"/>
    <s v="0EV"/>
    <x v="20"/>
    <x v="4"/>
    <x v="7"/>
    <x v="52"/>
    <s v="HK5380"/>
    <x v="5"/>
    <x v="1"/>
    <n v="31"/>
    <n v="2318"/>
    <n v="12.7"/>
    <n v="4"/>
    <s v="12"/>
    <s v=",7"/>
    <n v="720.7"/>
    <n v="12.011666666666667"/>
  </r>
  <r>
    <d v="2024-06-01T00:00:00"/>
    <x v="5"/>
    <s v="0EV"/>
    <x v="20"/>
    <x v="4"/>
    <x v="7"/>
    <x v="52"/>
    <s v="HK5381"/>
    <x v="5"/>
    <x v="1"/>
    <n v="128"/>
    <n v="8766"/>
    <n v="64"/>
    <n v="2"/>
    <s v="64"/>
    <n v="0"/>
    <n v="3840"/>
    <n v="64"/>
  </r>
  <r>
    <d v="2024-06-01T00:00:00"/>
    <x v="5"/>
    <s v="0EV"/>
    <x v="20"/>
    <x v="4"/>
    <x v="7"/>
    <x v="52"/>
    <s v="HK5386"/>
    <x v="5"/>
    <x v="1"/>
    <n v="141"/>
    <n v="10669"/>
    <n v="68.2"/>
    <n v="4"/>
    <s v="68"/>
    <s v=",2"/>
    <n v="4080.2"/>
    <n v="68.00333333333333"/>
  </r>
  <r>
    <d v="2024-06-01T00:00:00"/>
    <x v="5"/>
    <s v="0EW"/>
    <x v="29"/>
    <x v="7"/>
    <x v="41"/>
    <x v="69"/>
    <s v="HK5359"/>
    <x v="8"/>
    <x v="5"/>
    <n v="3"/>
    <n v="54"/>
    <n v="1.83"/>
    <n v="4"/>
    <s v="1,"/>
    <s v="83"/>
    <n v="143"/>
    <n v="2.3833333333333333"/>
  </r>
  <r>
    <d v="2024-06-01T00:00:00"/>
    <x v="5"/>
    <s v="0EW"/>
    <x v="29"/>
    <x v="11"/>
    <x v="42"/>
    <x v="68"/>
    <s v="HK5356"/>
    <x v="8"/>
    <x v="5"/>
    <n v="3"/>
    <n v="129"/>
    <n v="1.95"/>
    <n v="4"/>
    <s v="1,"/>
    <s v="95"/>
    <n v="155"/>
    <n v="2.5833333333333335"/>
  </r>
  <r>
    <d v="2024-06-01T00:00:00"/>
    <x v="5"/>
    <s v="0EW"/>
    <x v="29"/>
    <x v="7"/>
    <x v="56"/>
    <x v="69"/>
    <s v="HK5356"/>
    <x v="8"/>
    <x v="6"/>
    <n v="7"/>
    <n v="123"/>
    <n v="6.35"/>
    <n v="4"/>
    <s v="6,"/>
    <s v="35"/>
    <n v="395"/>
    <n v="6.583333333333333"/>
  </r>
  <r>
    <d v="2024-06-01T00:00:00"/>
    <x v="5"/>
    <s v="0EW"/>
    <x v="29"/>
    <x v="7"/>
    <x v="56"/>
    <x v="69"/>
    <s v="HK5359"/>
    <x v="8"/>
    <x v="6"/>
    <n v="2"/>
    <n v="35"/>
    <n v="2"/>
    <n v="1"/>
    <s v="2"/>
    <n v="0"/>
    <n v="120"/>
    <n v="2"/>
  </r>
  <r>
    <d v="2024-06-01T00:00:00"/>
    <x v="5"/>
    <s v="0EW"/>
    <x v="29"/>
    <x v="7"/>
    <x v="56"/>
    <x v="69"/>
    <s v="HK5356"/>
    <x v="8"/>
    <x v="7"/>
    <n v="3"/>
    <n v="44"/>
    <n v="2.5299999999999998"/>
    <n v="4"/>
    <s v="2,"/>
    <s v="53"/>
    <n v="173"/>
    <n v="2.8833333333333333"/>
  </r>
  <r>
    <d v="2024-06-01T00:00:00"/>
    <x v="5"/>
    <s v="0EW"/>
    <x v="29"/>
    <x v="7"/>
    <x v="56"/>
    <x v="69"/>
    <s v="HK5359"/>
    <x v="8"/>
    <x v="7"/>
    <n v="3"/>
    <n v="62"/>
    <n v="3.15"/>
    <n v="4"/>
    <s v="3,"/>
    <s v="15"/>
    <n v="195"/>
    <n v="3.25"/>
  </r>
  <r>
    <d v="2024-06-01T00:00:00"/>
    <x v="5"/>
    <s v="0EW"/>
    <x v="29"/>
    <x v="7"/>
    <x v="15"/>
    <x v="68"/>
    <s v="HK5207"/>
    <x v="8"/>
    <x v="5"/>
    <n v="1"/>
    <n v="19"/>
    <n v="0.28999999999999998"/>
    <n v="4"/>
    <s v="0,"/>
    <s v="29"/>
    <n v="29"/>
    <n v="0.48333333333333334"/>
  </r>
  <r>
    <d v="2024-06-01T00:00:00"/>
    <x v="5"/>
    <s v="0EW"/>
    <x v="29"/>
    <x v="7"/>
    <x v="15"/>
    <x v="69"/>
    <s v="HK5207"/>
    <x v="8"/>
    <x v="5"/>
    <n v="4"/>
    <n v="75"/>
    <n v="2.25"/>
    <n v="4"/>
    <s v="2,"/>
    <s v="25"/>
    <n v="145"/>
    <n v="2.4166666666666665"/>
  </r>
  <r>
    <d v="2024-06-01T00:00:00"/>
    <x v="5"/>
    <s v="0EW"/>
    <x v="29"/>
    <x v="7"/>
    <x v="15"/>
    <x v="69"/>
    <s v="HK5356"/>
    <x v="8"/>
    <x v="5"/>
    <n v="7"/>
    <n v="169"/>
    <n v="4.42"/>
    <n v="4"/>
    <s v="4,"/>
    <s v="42"/>
    <n v="282"/>
    <n v="4.7"/>
  </r>
  <r>
    <d v="2024-06-01T00:00:00"/>
    <x v="5"/>
    <s v="0EW"/>
    <x v="29"/>
    <x v="7"/>
    <x v="15"/>
    <x v="69"/>
    <s v="HK5359"/>
    <x v="8"/>
    <x v="5"/>
    <n v="13"/>
    <n v="260"/>
    <n v="7.61"/>
    <n v="4"/>
    <s v="7,"/>
    <s v="61"/>
    <n v="481"/>
    <n v="8.0166666666666675"/>
  </r>
  <r>
    <d v="2024-06-01T00:00:00"/>
    <x v="5"/>
    <s v="0EW"/>
    <x v="29"/>
    <x v="7"/>
    <x v="15"/>
    <x v="69"/>
    <s v="HK5356"/>
    <x v="8"/>
    <x v="7"/>
    <n v="6"/>
    <n v="114"/>
    <n v="2.2999999999999998"/>
    <n v="3"/>
    <s v="2,"/>
    <s v="3"/>
    <n v="123"/>
    <n v="2.0499999999999998"/>
  </r>
  <r>
    <d v="2024-06-01T00:00:00"/>
    <x v="5"/>
    <s v="0EW"/>
    <x v="29"/>
    <x v="7"/>
    <x v="15"/>
    <x v="69"/>
    <s v="HK5359"/>
    <x v="8"/>
    <x v="7"/>
    <n v="4"/>
    <n v="75"/>
    <n v="1.45"/>
    <n v="4"/>
    <s v="1,"/>
    <s v="45"/>
    <n v="105"/>
    <n v="1.75"/>
  </r>
  <r>
    <d v="2024-06-01T00:00:00"/>
    <x v="5"/>
    <s v="0EW"/>
    <x v="29"/>
    <x v="14"/>
    <x v="52"/>
    <x v="69"/>
    <s v="HK5359"/>
    <x v="8"/>
    <x v="5"/>
    <n v="2"/>
    <n v="39"/>
    <n v="1.2"/>
    <n v="3"/>
    <s v="1,"/>
    <s v="2"/>
    <n v="62"/>
    <n v="1.0333333333333334"/>
  </r>
  <r>
    <d v="2024-06-01T00:00:00"/>
    <x v="5"/>
    <s v="0EW"/>
    <x v="29"/>
    <x v="12"/>
    <x v="44"/>
    <x v="68"/>
    <s v="HK5356"/>
    <x v="8"/>
    <x v="5"/>
    <n v="1"/>
    <n v="10"/>
    <n v="0.14000000000000001"/>
    <n v="4"/>
    <s v="0,"/>
    <s v="14"/>
    <n v="14"/>
    <n v="0.23333333333333334"/>
  </r>
  <r>
    <d v="2024-06-01T00:00:00"/>
    <x v="5"/>
    <s v="0EW"/>
    <x v="29"/>
    <x v="12"/>
    <x v="44"/>
    <x v="69"/>
    <s v="HK5359"/>
    <x v="8"/>
    <x v="5"/>
    <n v="2"/>
    <n v="30"/>
    <n v="2.0499999999999998"/>
    <n v="4"/>
    <s v="2,"/>
    <s v="05"/>
    <n v="125"/>
    <n v="2.0833333333333335"/>
  </r>
  <r>
    <d v="2024-06-01T00:00:00"/>
    <x v="5"/>
    <s v="0EW"/>
    <x v="29"/>
    <x v="7"/>
    <x v="45"/>
    <x v="69"/>
    <s v="HK5207"/>
    <x v="8"/>
    <x v="5"/>
    <n v="2"/>
    <n v="41"/>
    <n v="1.01"/>
    <n v="4"/>
    <s v="1,"/>
    <s v="01"/>
    <n v="61"/>
    <n v="1.0166666666666666"/>
  </r>
  <r>
    <d v="2024-06-01T00:00:00"/>
    <x v="5"/>
    <s v="0EW"/>
    <x v="29"/>
    <x v="7"/>
    <x v="45"/>
    <x v="69"/>
    <s v="HK5356"/>
    <x v="8"/>
    <x v="5"/>
    <n v="5"/>
    <n v="140"/>
    <n v="2.2799999999999998"/>
    <n v="4"/>
    <s v="2,"/>
    <s v="28"/>
    <n v="148"/>
    <n v="2.4666666666666668"/>
  </r>
  <r>
    <d v="2024-06-01T00:00:00"/>
    <x v="5"/>
    <s v="0EW"/>
    <x v="29"/>
    <x v="7"/>
    <x v="45"/>
    <x v="69"/>
    <s v="HK5359"/>
    <x v="8"/>
    <x v="5"/>
    <n v="11"/>
    <n v="243"/>
    <n v="3.8"/>
    <n v="3"/>
    <s v="3,"/>
    <s v="8"/>
    <n v="188"/>
    <n v="3.1333333333333333"/>
  </r>
  <r>
    <d v="2024-06-01T00:00:00"/>
    <x v="5"/>
    <s v="0EW"/>
    <x v="29"/>
    <x v="7"/>
    <x v="45"/>
    <x v="69"/>
    <s v="HK5356"/>
    <x v="8"/>
    <x v="6"/>
    <n v="12"/>
    <n v="218"/>
    <n v="4.7699999999999996"/>
    <n v="4"/>
    <s v="4,"/>
    <s v="77"/>
    <n v="317"/>
    <n v="5.2833333333333332"/>
  </r>
  <r>
    <d v="2024-06-01T00:00:00"/>
    <x v="5"/>
    <s v="0EW"/>
    <x v="29"/>
    <x v="7"/>
    <x v="45"/>
    <x v="69"/>
    <s v="HK5359"/>
    <x v="8"/>
    <x v="6"/>
    <n v="12"/>
    <n v="230"/>
    <n v="5.59"/>
    <n v="4"/>
    <s v="5,"/>
    <s v="59"/>
    <n v="359"/>
    <n v="5.9833333333333334"/>
  </r>
  <r>
    <d v="2024-06-01T00:00:00"/>
    <x v="5"/>
    <s v="0EW"/>
    <x v="29"/>
    <x v="12"/>
    <x v="46"/>
    <x v="69"/>
    <s v="HK5356"/>
    <x v="8"/>
    <x v="6"/>
    <n v="2"/>
    <n v="24"/>
    <n v="1.1399999999999999"/>
    <n v="4"/>
    <s v="1,"/>
    <s v="14"/>
    <n v="74"/>
    <n v="1.2333333333333334"/>
  </r>
  <r>
    <d v="2024-06-01T00:00:00"/>
    <x v="5"/>
    <s v="0EW"/>
    <x v="29"/>
    <x v="12"/>
    <x v="46"/>
    <x v="69"/>
    <s v="HK5356"/>
    <x v="8"/>
    <x v="7"/>
    <n v="1"/>
    <n v="20"/>
    <n v="0.49"/>
    <n v="4"/>
    <s v="0,"/>
    <s v="49"/>
    <n v="49"/>
    <n v="0.81666666666666665"/>
  </r>
  <r>
    <d v="2024-06-01T00:00:00"/>
    <x v="5"/>
    <s v="0EW"/>
    <x v="29"/>
    <x v="15"/>
    <x v="63"/>
    <x v="69"/>
    <s v="HK5356"/>
    <x v="8"/>
    <x v="6"/>
    <n v="6"/>
    <n v="92"/>
    <n v="4.58"/>
    <n v="4"/>
    <s v="4,"/>
    <s v="58"/>
    <n v="298"/>
    <n v="4.9666666666666668"/>
  </r>
  <r>
    <d v="2024-06-01T00:00:00"/>
    <x v="5"/>
    <s v="0EW"/>
    <x v="29"/>
    <x v="15"/>
    <x v="63"/>
    <x v="69"/>
    <s v="HK5359"/>
    <x v="8"/>
    <x v="6"/>
    <n v="2"/>
    <n v="28"/>
    <n v="0.9"/>
    <n v="3"/>
    <s v="0,"/>
    <s v="9"/>
    <n v="9"/>
    <n v="0.15"/>
  </r>
  <r>
    <d v="2024-06-01T00:00:00"/>
    <x v="5"/>
    <s v="0EW"/>
    <x v="29"/>
    <x v="7"/>
    <x v="47"/>
    <x v="69"/>
    <s v="HK5359"/>
    <x v="8"/>
    <x v="5"/>
    <n v="1"/>
    <n v="21"/>
    <n v="1.02"/>
    <n v="4"/>
    <s v="1,"/>
    <s v="02"/>
    <n v="62"/>
    <n v="1.0333333333333334"/>
  </r>
  <r>
    <d v="2024-06-01T00:00:00"/>
    <x v="5"/>
    <s v="0EW"/>
    <x v="29"/>
    <x v="7"/>
    <x v="49"/>
    <x v="69"/>
    <s v="HK5207"/>
    <x v="8"/>
    <x v="5"/>
    <n v="1"/>
    <n v="20"/>
    <n v="0.5"/>
    <n v="3"/>
    <s v="0,"/>
    <s v="5"/>
    <n v="5"/>
    <n v="8.3333333333333329E-2"/>
  </r>
  <r>
    <d v="2024-06-01T00:00:00"/>
    <x v="5"/>
    <s v="0EW"/>
    <x v="29"/>
    <x v="7"/>
    <x v="49"/>
    <x v="69"/>
    <s v="HK5356"/>
    <x v="8"/>
    <x v="5"/>
    <n v="2"/>
    <n v="43"/>
    <n v="0.61"/>
    <n v="4"/>
    <s v="0,"/>
    <s v="61"/>
    <n v="61"/>
    <n v="1.0166666666666666"/>
  </r>
  <r>
    <d v="2024-06-01T00:00:00"/>
    <x v="5"/>
    <s v="0EW"/>
    <x v="29"/>
    <x v="7"/>
    <x v="49"/>
    <x v="69"/>
    <s v="HK5359"/>
    <x v="8"/>
    <x v="5"/>
    <n v="6"/>
    <n v="134"/>
    <n v="3.74"/>
    <n v="4"/>
    <s v="3,"/>
    <s v="74"/>
    <n v="254"/>
    <n v="4.2333333333333334"/>
  </r>
  <r>
    <d v="2024-06-01T00:00:00"/>
    <x v="5"/>
    <s v="0EW"/>
    <x v="29"/>
    <x v="7"/>
    <x v="49"/>
    <x v="69"/>
    <s v="HK5356"/>
    <x v="8"/>
    <x v="6"/>
    <n v="3"/>
    <n v="40"/>
    <n v="0.6"/>
    <n v="3"/>
    <s v="0,"/>
    <s v="6"/>
    <n v="6"/>
    <n v="0.1"/>
  </r>
  <r>
    <d v="2024-06-01T00:00:00"/>
    <x v="5"/>
    <s v="0EW"/>
    <x v="29"/>
    <x v="13"/>
    <x v="50"/>
    <x v="68"/>
    <s v="HK5207"/>
    <x v="8"/>
    <x v="5"/>
    <n v="1"/>
    <n v="35"/>
    <n v="1.04"/>
    <n v="4"/>
    <s v="1,"/>
    <s v="04"/>
    <n v="64"/>
    <n v="1.0666666666666667"/>
  </r>
  <r>
    <d v="2024-06-01T00:00:00"/>
    <x v="5"/>
    <s v="0EW"/>
    <x v="29"/>
    <x v="13"/>
    <x v="50"/>
    <x v="68"/>
    <s v="HK5356"/>
    <x v="8"/>
    <x v="5"/>
    <n v="7"/>
    <n v="149"/>
    <n v="4.24"/>
    <n v="4"/>
    <s v="4,"/>
    <s v="24"/>
    <n v="264"/>
    <n v="4.4000000000000004"/>
  </r>
  <r>
    <d v="2024-06-01T00:00:00"/>
    <x v="5"/>
    <s v="0EW"/>
    <x v="29"/>
    <x v="7"/>
    <x v="37"/>
    <x v="69"/>
    <s v="HK5356"/>
    <x v="8"/>
    <x v="5"/>
    <n v="3"/>
    <n v="47"/>
    <n v="2.17"/>
    <n v="4"/>
    <s v="2,"/>
    <s v="17"/>
    <n v="137"/>
    <n v="2.2833333333333332"/>
  </r>
  <r>
    <d v="2024-06-01T00:00:00"/>
    <x v="5"/>
    <s v="0EW"/>
    <x v="29"/>
    <x v="7"/>
    <x v="37"/>
    <x v="69"/>
    <s v="HK5359"/>
    <x v="8"/>
    <x v="5"/>
    <n v="10"/>
    <n v="187"/>
    <n v="9.27"/>
    <n v="4"/>
    <s v="9,"/>
    <s v="27"/>
    <n v="567"/>
    <n v="9.4499999999999993"/>
  </r>
  <r>
    <d v="2024-06-01T00:00:00"/>
    <x v="5"/>
    <s v="0EX"/>
    <x v="21"/>
    <x v="7"/>
    <x v="37"/>
    <x v="70"/>
    <s v="HK5416"/>
    <x v="6"/>
    <x v="5"/>
    <n v="85"/>
    <n v="1511"/>
    <n v="46.36"/>
    <n v="5"/>
    <s v="46"/>
    <s v=",36"/>
    <n v="2760.36"/>
    <n v="46.006"/>
  </r>
  <r>
    <d v="2024-06-01T00:00:00"/>
    <x v="5"/>
    <s v="ODV"/>
    <x v="22"/>
    <x v="5"/>
    <x v="12"/>
    <x v="55"/>
    <s v="HK1738"/>
    <x v="11"/>
    <x v="0"/>
    <n v="368"/>
    <n v="5148"/>
    <n v="100"/>
    <n v="3"/>
    <n v="100"/>
    <s v="0"/>
    <n v="6000"/>
    <n v="100"/>
  </r>
  <r>
    <d v="2024-06-01T00:00:00"/>
    <x v="5"/>
    <s v="ODV"/>
    <x v="22"/>
    <x v="5"/>
    <x v="12"/>
    <x v="55"/>
    <s v="HK1738"/>
    <x v="11"/>
    <x v="6"/>
    <n v="3"/>
    <n v="46"/>
    <n v="130"/>
    <n v="3"/>
    <n v="1.5"/>
    <s v="0"/>
    <n v="90"/>
    <n v="1.5"/>
  </r>
  <r>
    <d v="2024-06-01T00:00:00"/>
    <x v="5"/>
    <s v="ODV"/>
    <x v="22"/>
    <x v="5"/>
    <x v="12"/>
    <x v="55"/>
    <s v="HK1738"/>
    <x v="0"/>
    <x v="2"/>
    <n v="28"/>
    <n v="343"/>
    <n v="10"/>
    <n v="2"/>
    <s v="10"/>
    <n v="0"/>
    <n v="600"/>
    <n v="10"/>
  </r>
  <r>
    <d v="2024-06-01T00:00:00"/>
    <x v="5"/>
    <s v="ODV"/>
    <x v="22"/>
    <x v="5"/>
    <x v="12"/>
    <x v="55"/>
    <s v="HK1738"/>
    <x v="10"/>
    <x v="4"/>
    <n v="10"/>
    <n v="127"/>
    <n v="4"/>
    <n v="1"/>
    <s v="4"/>
    <n v="0"/>
    <n v="240"/>
    <n v="4"/>
  </r>
  <r>
    <d v="2024-06-01T00:00:00"/>
    <x v="5"/>
    <s v="OEY"/>
    <x v="23"/>
    <x v="7"/>
    <x v="38"/>
    <x v="56"/>
    <s v="HK5371"/>
    <x v="4"/>
    <x v="5"/>
    <n v="66"/>
    <n v="835.42"/>
    <n v="36.700000000000003"/>
    <n v="4"/>
    <s v="36"/>
    <s v=",7"/>
    <n v="2160.6999999999998"/>
    <n v="36.011666666666663"/>
  </r>
  <r>
    <d v="2024-06-01T00:00:00"/>
    <x v="5"/>
    <s v="OEY"/>
    <x v="23"/>
    <x v="7"/>
    <x v="39"/>
    <x v="57"/>
    <s v="HK5371"/>
    <x v="4"/>
    <x v="5"/>
    <n v="39"/>
    <n v="701.2"/>
    <n v="23.3"/>
    <n v="4"/>
    <s v="23"/>
    <s v=",3"/>
    <n v="1380.3"/>
    <n v="23.004999999999999"/>
  </r>
  <r>
    <d v="2024-06-01T00:00:00"/>
    <x v="5"/>
    <s v="OEY"/>
    <x v="23"/>
    <x v="7"/>
    <x v="40"/>
    <x v="58"/>
    <s v="HK5372"/>
    <x v="6"/>
    <x v="5"/>
    <n v="123"/>
    <n v="1709.07"/>
    <n v="74.599999999999994"/>
    <n v="4"/>
    <s v="74"/>
    <s v=",6"/>
    <n v="4440.6000000000004"/>
    <n v="74.010000000000005"/>
  </r>
  <r>
    <d v="2024-07-01T00:00:00"/>
    <x v="6"/>
    <s v="0BE"/>
    <x v="30"/>
    <x v="17"/>
    <x v="64"/>
    <x v="99"/>
    <s v="HK1468"/>
    <x v="0"/>
    <x v="3"/>
    <n v="154"/>
    <n v="3160.04"/>
    <n v="67.7"/>
    <n v="4"/>
    <s v="67"/>
    <s v=",7"/>
    <n v="4020.7"/>
    <n v="67.01166666666667"/>
  </r>
  <r>
    <d v="2024-07-01T00:00:00"/>
    <x v="6"/>
    <s v="0BE"/>
    <x v="30"/>
    <x v="0"/>
    <x v="65"/>
    <x v="100"/>
    <s v="HK2066"/>
    <x v="0"/>
    <x v="0"/>
    <n v="135"/>
    <n v="2.02"/>
    <n v="41"/>
    <n v="2"/>
    <s v="41"/>
    <n v="0"/>
    <n v="2460"/>
    <n v="41"/>
  </r>
  <r>
    <d v="2024-07-01T00:00:00"/>
    <x v="6"/>
    <s v="0BE"/>
    <x v="30"/>
    <x v="0"/>
    <x v="65"/>
    <x v="100"/>
    <s v="HK638"/>
    <x v="2"/>
    <x v="0"/>
    <n v="157"/>
    <n v="2.35"/>
    <n v="54"/>
    <n v="2"/>
    <s v="54"/>
    <n v="0"/>
    <n v="3240"/>
    <n v="54"/>
  </r>
  <r>
    <d v="2024-07-01T00:00:00"/>
    <x v="6"/>
    <s v="0BE"/>
    <x v="30"/>
    <x v="3"/>
    <x v="6"/>
    <x v="71"/>
    <s v="HK4457"/>
    <x v="9"/>
    <x v="1"/>
    <n v="30"/>
    <n v="3162.91"/>
    <n v="22.1"/>
    <n v="4"/>
    <s v="22"/>
    <s v=",1"/>
    <n v="1320.1"/>
    <n v="22.001666666666665"/>
  </r>
  <r>
    <d v="2024-07-01T00:00:00"/>
    <x v="6"/>
    <s v="0BE"/>
    <x v="30"/>
    <x v="3"/>
    <x v="6"/>
    <x v="71"/>
    <s v="HK5172"/>
    <x v="9"/>
    <x v="1"/>
    <n v="105"/>
    <n v="4704.3599999999997"/>
    <n v="58.1"/>
    <n v="4"/>
    <s v="58"/>
    <s v=",1"/>
    <n v="3480.1"/>
    <n v="58.001666666666665"/>
  </r>
  <r>
    <d v="2024-07-01T00:00:00"/>
    <x v="6"/>
    <s v="0BE"/>
    <x v="30"/>
    <x v="3"/>
    <x v="6"/>
    <x v="71"/>
    <s v="HK5253"/>
    <x v="9"/>
    <x v="1"/>
    <n v="48"/>
    <n v="3452.28"/>
    <n v="36.700000000000003"/>
    <n v="4"/>
    <s v="36"/>
    <s v=",7"/>
    <n v="2160.6999999999998"/>
    <n v="36.011666666666663"/>
  </r>
  <r>
    <d v="2024-07-01T00:00:00"/>
    <x v="6"/>
    <s v="0BH"/>
    <x v="0"/>
    <x v="0"/>
    <x v="28"/>
    <x v="101"/>
    <s v="HK2108"/>
    <x v="0"/>
    <x v="0"/>
    <n v="9"/>
    <n v="1820"/>
    <n v="26"/>
    <n v="2"/>
    <s v="26"/>
    <n v="0"/>
    <n v="1560"/>
    <n v="26"/>
  </r>
  <r>
    <d v="2024-07-01T00:00:00"/>
    <x v="6"/>
    <s v="0BH"/>
    <x v="0"/>
    <x v="0"/>
    <x v="28"/>
    <x v="101"/>
    <s v="HK2171"/>
    <x v="0"/>
    <x v="0"/>
    <n v="1"/>
    <n v="140"/>
    <n v="2"/>
    <n v="1"/>
    <s v="2"/>
    <n v="0"/>
    <n v="120"/>
    <n v="2"/>
  </r>
  <r>
    <d v="2024-07-01T00:00:00"/>
    <x v="6"/>
    <s v="0BH"/>
    <x v="0"/>
    <x v="0"/>
    <x v="28"/>
    <x v="59"/>
    <s v="HK2108"/>
    <x v="0"/>
    <x v="0"/>
    <n v="3"/>
    <n v="910"/>
    <n v="13"/>
    <n v="2"/>
    <s v="13"/>
    <n v="0"/>
    <n v="780"/>
    <n v="13"/>
  </r>
  <r>
    <d v="2024-07-01T00:00:00"/>
    <x v="6"/>
    <s v="0BH"/>
    <x v="0"/>
    <x v="0"/>
    <x v="28"/>
    <x v="59"/>
    <s v="HK2171"/>
    <x v="0"/>
    <x v="0"/>
    <n v="6"/>
    <n v="1750"/>
    <n v="25"/>
    <n v="2"/>
    <s v="25"/>
    <n v="0"/>
    <n v="1500"/>
    <n v="25"/>
  </r>
  <r>
    <d v="2024-07-01T00:00:00"/>
    <x v="6"/>
    <s v="0BH"/>
    <x v="0"/>
    <x v="0"/>
    <x v="28"/>
    <x v="75"/>
    <s v="HK2108"/>
    <x v="0"/>
    <x v="0"/>
    <n v="4"/>
    <n v="1190"/>
    <n v="17"/>
    <n v="2"/>
    <s v="17"/>
    <n v="0"/>
    <n v="1020"/>
    <n v="17"/>
  </r>
  <r>
    <d v="2024-07-01T00:00:00"/>
    <x v="6"/>
    <s v="0BH"/>
    <x v="0"/>
    <x v="0"/>
    <x v="1"/>
    <x v="1"/>
    <s v="HK2171"/>
    <x v="0"/>
    <x v="0"/>
    <n v="1"/>
    <n v="350"/>
    <n v="5"/>
    <n v="1"/>
    <s v="5"/>
    <n v="0"/>
    <n v="300"/>
    <n v="5"/>
  </r>
  <r>
    <d v="2024-07-01T00:00:00"/>
    <x v="6"/>
    <s v="0BH"/>
    <x v="0"/>
    <x v="0"/>
    <x v="2"/>
    <x v="2"/>
    <s v="HK1731"/>
    <x v="0"/>
    <x v="0"/>
    <n v="16"/>
    <n v="3820"/>
    <n v="1866"/>
    <n v="4"/>
    <s v="18"/>
    <s v="66"/>
    <n v="1146"/>
    <n v="19.100000000000001"/>
  </r>
  <r>
    <d v="2024-07-01T00:00:00"/>
    <x v="6"/>
    <s v="0BH"/>
    <x v="0"/>
    <x v="0"/>
    <x v="2"/>
    <x v="2"/>
    <s v="HK2321"/>
    <x v="0"/>
    <x v="0"/>
    <n v="7"/>
    <n v="2030"/>
    <n v="29"/>
    <n v="2"/>
    <s v="29"/>
    <n v="0"/>
    <n v="1740"/>
    <n v="29"/>
  </r>
  <r>
    <d v="2024-07-01T00:00:00"/>
    <x v="6"/>
    <s v="0BH"/>
    <x v="0"/>
    <x v="0"/>
    <x v="2"/>
    <x v="77"/>
    <s v="HK1731"/>
    <x v="0"/>
    <x v="0"/>
    <n v="3"/>
    <n v="840"/>
    <n v="1230"/>
    <n v="4"/>
    <s v="12"/>
    <s v="30"/>
    <n v="750"/>
    <n v="12.5"/>
  </r>
  <r>
    <d v="2024-07-01T00:00:00"/>
    <x v="6"/>
    <s v="0BH"/>
    <x v="0"/>
    <x v="0"/>
    <x v="2"/>
    <x v="78"/>
    <s v="HK1731"/>
    <x v="0"/>
    <x v="0"/>
    <n v="2"/>
    <n v="490"/>
    <n v="7"/>
    <n v="1"/>
    <s v="7"/>
    <n v="0"/>
    <n v="420"/>
    <n v="7"/>
  </r>
  <r>
    <d v="2024-07-01T00:00:00"/>
    <x v="6"/>
    <s v="0BH"/>
    <x v="0"/>
    <x v="0"/>
    <x v="2"/>
    <x v="78"/>
    <s v="HK2321"/>
    <x v="0"/>
    <x v="0"/>
    <n v="2"/>
    <n v="630"/>
    <n v="9"/>
    <n v="1"/>
    <s v="9"/>
    <n v="0"/>
    <n v="540"/>
    <n v="9"/>
  </r>
  <r>
    <d v="2024-07-01T00:00:00"/>
    <x v="6"/>
    <s v="0BM"/>
    <x v="1"/>
    <x v="1"/>
    <x v="3"/>
    <x v="3"/>
    <s v="HK1750"/>
    <x v="0"/>
    <x v="1"/>
    <n v="13"/>
    <n v="464"/>
    <n v="436"/>
    <n v="3"/>
    <s v="43"/>
    <s v="6"/>
    <n v="2586"/>
    <n v="43.1"/>
  </r>
  <r>
    <d v="2024-07-01T00:00:00"/>
    <x v="6"/>
    <s v="0BM"/>
    <x v="1"/>
    <x v="2"/>
    <x v="4"/>
    <x v="4"/>
    <s v="HK1741"/>
    <x v="0"/>
    <x v="1"/>
    <n v="71"/>
    <n v="1687"/>
    <n v="2648"/>
    <n v="4"/>
    <s v="26"/>
    <s v="48"/>
    <n v="1608"/>
    <n v="26.8"/>
  </r>
  <r>
    <d v="2024-07-01T00:00:00"/>
    <x v="6"/>
    <s v="0BM"/>
    <x v="1"/>
    <x v="6"/>
    <x v="4"/>
    <x v="4"/>
    <s v="HK2004"/>
    <x v="0"/>
    <x v="1"/>
    <n v="29"/>
    <n v="702"/>
    <n v="1054"/>
    <n v="4"/>
    <s v="10"/>
    <s v="54"/>
    <n v="654"/>
    <n v="10.9"/>
  </r>
  <r>
    <d v="2024-07-01T00:00:00"/>
    <x v="6"/>
    <s v="0BM"/>
    <x v="1"/>
    <x v="6"/>
    <x v="5"/>
    <x v="5"/>
    <s v="HK2004"/>
    <x v="0"/>
    <x v="1"/>
    <n v="65"/>
    <n v="1614"/>
    <n v="2248"/>
    <n v="4"/>
    <s v="22"/>
    <s v="48"/>
    <n v="1368"/>
    <n v="22.8"/>
  </r>
  <r>
    <d v="2024-07-01T00:00:00"/>
    <x v="6"/>
    <s v="0BM"/>
    <x v="1"/>
    <x v="6"/>
    <x v="6"/>
    <x v="6"/>
    <s v="HK1750"/>
    <x v="0"/>
    <x v="1"/>
    <n v="112"/>
    <n v="4015"/>
    <n v="4848"/>
    <n v="4"/>
    <s v="48"/>
    <s v="48"/>
    <n v="2928"/>
    <n v="48.8"/>
  </r>
  <r>
    <d v="2024-07-01T00:00:00"/>
    <x v="6"/>
    <s v="0BM"/>
    <x v="1"/>
    <x v="6"/>
    <x v="6"/>
    <x v="6"/>
    <s v="HK2095"/>
    <x v="0"/>
    <x v="1"/>
    <n v="120"/>
    <n v="4236"/>
    <n v="4930"/>
    <n v="4"/>
    <s v="49"/>
    <s v="30"/>
    <n v="2970"/>
    <n v="49.5"/>
  </r>
  <r>
    <d v="2024-07-01T00:00:00"/>
    <x v="6"/>
    <s v="0BN"/>
    <x v="24"/>
    <x v="0"/>
    <x v="31"/>
    <x v="61"/>
    <s v="HK1648"/>
    <x v="0"/>
    <x v="0"/>
    <n v="300"/>
    <n v="3200"/>
    <n v="7"/>
    <n v="1"/>
    <s v="7"/>
    <n v="0"/>
    <n v="420"/>
    <n v="7"/>
  </r>
  <r>
    <d v="2024-07-01T00:00:00"/>
    <x v="6"/>
    <s v="0BN"/>
    <x v="24"/>
    <x v="0"/>
    <x v="31"/>
    <x v="61"/>
    <s v="HK1762"/>
    <x v="0"/>
    <x v="0"/>
    <n v="450"/>
    <n v="4760"/>
    <n v="23.36"/>
    <n v="5"/>
    <s v="23"/>
    <s v=",36"/>
    <n v="1380.36"/>
    <n v="23.005999999999997"/>
  </r>
  <r>
    <d v="2024-07-01T00:00:00"/>
    <x v="6"/>
    <s v="0BN"/>
    <x v="24"/>
    <x v="0"/>
    <x v="31"/>
    <x v="61"/>
    <s v="HK1994"/>
    <x v="0"/>
    <x v="0"/>
    <n v="280"/>
    <n v="2860"/>
    <n v="22"/>
    <n v="2"/>
    <s v="22"/>
    <n v="0"/>
    <n v="1320"/>
    <n v="22"/>
  </r>
  <r>
    <d v="2024-07-01T00:00:00"/>
    <x v="6"/>
    <s v="0BP"/>
    <x v="25"/>
    <x v="6"/>
    <x v="0"/>
    <x v="62"/>
    <s v="HK1983"/>
    <x v="0"/>
    <x v="0"/>
    <n v="58"/>
    <n v="725"/>
    <n v="19.2"/>
    <n v="4"/>
    <s v="19"/>
    <s v=",2"/>
    <n v="1140.2"/>
    <n v="19.003333333333334"/>
  </r>
  <r>
    <d v="2024-07-01T00:00:00"/>
    <x v="6"/>
    <s v="0BP"/>
    <x v="25"/>
    <x v="6"/>
    <x v="0"/>
    <x v="62"/>
    <s v="HK4733"/>
    <x v="2"/>
    <x v="0"/>
    <n v="104"/>
    <n v="1300"/>
    <n v="34.6"/>
    <n v="4"/>
    <s v="34"/>
    <s v=",6"/>
    <n v="2040.6"/>
    <n v="34.01"/>
  </r>
  <r>
    <d v="2024-07-01T00:00:00"/>
    <x v="6"/>
    <s v="0BP"/>
    <x v="25"/>
    <x v="6"/>
    <x v="0"/>
    <x v="80"/>
    <s v="HK1983"/>
    <x v="0"/>
    <x v="0"/>
    <n v="7"/>
    <n v="87.5"/>
    <n v="2.2000000000000002"/>
    <n v="3"/>
    <s v="2,"/>
    <s v="2"/>
    <n v="122"/>
    <n v="2.0333333333333332"/>
  </r>
  <r>
    <d v="2024-07-01T00:00:00"/>
    <x v="6"/>
    <s v="0BP"/>
    <x v="25"/>
    <x v="6"/>
    <x v="0"/>
    <x v="80"/>
    <s v="HK4733"/>
    <x v="2"/>
    <x v="0"/>
    <n v="26"/>
    <n v="325"/>
    <n v="8.6"/>
    <n v="3"/>
    <s v="8,"/>
    <s v="6"/>
    <n v="486"/>
    <n v="8.1"/>
  </r>
  <r>
    <d v="2024-07-01T00:00:00"/>
    <x v="6"/>
    <s v="0BP"/>
    <x v="25"/>
    <x v="6"/>
    <x v="54"/>
    <x v="81"/>
    <s v="HK1049"/>
    <x v="2"/>
    <x v="0"/>
    <n v="114"/>
    <n v="1425"/>
    <n v="38.1"/>
    <n v="4"/>
    <s v="38"/>
    <s v=",1"/>
    <n v="2280.1"/>
    <n v="38.001666666666665"/>
  </r>
  <r>
    <d v="2024-07-01T00:00:00"/>
    <x v="6"/>
    <s v="0BP"/>
    <x v="25"/>
    <x v="6"/>
    <x v="54"/>
    <x v="82"/>
    <s v="HK1049"/>
    <x v="2"/>
    <x v="0"/>
    <n v="95"/>
    <n v="1187"/>
    <n v="31.6"/>
    <n v="4"/>
    <s v="31"/>
    <s v=",6"/>
    <n v="1860.6"/>
    <n v="31.009999999999998"/>
  </r>
  <r>
    <d v="2024-07-01T00:00:00"/>
    <x v="6"/>
    <s v="0BR"/>
    <x v="2"/>
    <x v="6"/>
    <x v="7"/>
    <x v="7"/>
    <s v="HK2892"/>
    <x v="1"/>
    <x v="1"/>
    <n v="106"/>
    <n v="7035"/>
    <n v="5236"/>
    <n v="4"/>
    <s v="52"/>
    <s v="36"/>
    <n v="3156"/>
    <n v="52.6"/>
  </r>
  <r>
    <d v="2024-07-01T00:00:00"/>
    <x v="6"/>
    <s v="0BR"/>
    <x v="2"/>
    <x v="4"/>
    <x v="7"/>
    <x v="7"/>
    <s v="HK4336"/>
    <x v="1"/>
    <x v="1"/>
    <n v="14"/>
    <n v="567"/>
    <n v="542"/>
    <n v="3"/>
    <s v="54"/>
    <s v="2"/>
    <n v="3242"/>
    <n v="54.033333333333331"/>
  </r>
  <r>
    <d v="2024-07-01T00:00:00"/>
    <x v="6"/>
    <s v="0BR"/>
    <x v="2"/>
    <x v="4"/>
    <x v="7"/>
    <x v="7"/>
    <s v="HK4416"/>
    <x v="1"/>
    <x v="1"/>
    <n v="95"/>
    <n v="6528"/>
    <n v="4536"/>
    <n v="4"/>
    <s v="45"/>
    <s v="36"/>
    <n v="2736"/>
    <n v="45.6"/>
  </r>
  <r>
    <d v="2024-07-01T00:00:00"/>
    <x v="6"/>
    <s v="0BR"/>
    <x v="2"/>
    <x v="4"/>
    <x v="7"/>
    <x v="7"/>
    <s v="HK4542"/>
    <x v="1"/>
    <x v="1"/>
    <n v="111"/>
    <n v="7019"/>
    <n v="5142"/>
    <n v="4"/>
    <s v="51"/>
    <s v="42"/>
    <n v="3102"/>
    <n v="51.7"/>
  </r>
  <r>
    <d v="2024-07-01T00:00:00"/>
    <x v="6"/>
    <s v="0BR"/>
    <x v="2"/>
    <x v="4"/>
    <x v="7"/>
    <x v="7"/>
    <s v="HK4644"/>
    <x v="1"/>
    <x v="1"/>
    <n v="92"/>
    <n v="5836"/>
    <n v="4306"/>
    <n v="4"/>
    <s v="43"/>
    <s v="06"/>
    <n v="2586"/>
    <n v="43.1"/>
  </r>
  <r>
    <d v="2024-07-01T00:00:00"/>
    <x v="6"/>
    <s v="0BR"/>
    <x v="2"/>
    <x v="4"/>
    <x v="7"/>
    <x v="7"/>
    <s v="HK4704"/>
    <x v="1"/>
    <x v="1"/>
    <n v="99"/>
    <n v="6143"/>
    <n v="4712"/>
    <n v="4"/>
    <s v="47"/>
    <s v="12"/>
    <n v="2832"/>
    <n v="47.2"/>
  </r>
  <r>
    <d v="2024-07-01T00:00:00"/>
    <x v="6"/>
    <s v="0BR"/>
    <x v="2"/>
    <x v="4"/>
    <x v="7"/>
    <x v="7"/>
    <s v="HK4939"/>
    <x v="1"/>
    <x v="1"/>
    <n v="123"/>
    <n v="7780"/>
    <n v="5448"/>
    <n v="4"/>
    <s v="54"/>
    <s v="48"/>
    <n v="3288"/>
    <n v="54.8"/>
  </r>
  <r>
    <d v="2024-07-01T00:00:00"/>
    <x v="6"/>
    <s v="0BR"/>
    <x v="2"/>
    <x v="4"/>
    <x v="7"/>
    <x v="7"/>
    <s v="HK5113"/>
    <x v="1"/>
    <x v="1"/>
    <n v="102"/>
    <n v="6168"/>
    <n v="4718"/>
    <n v="4"/>
    <s v="47"/>
    <s v="18"/>
    <n v="2838"/>
    <n v="47.3"/>
  </r>
  <r>
    <d v="2024-07-01T00:00:00"/>
    <x v="6"/>
    <s v="0BR"/>
    <x v="2"/>
    <x v="4"/>
    <x v="7"/>
    <x v="7"/>
    <s v="HK5167"/>
    <x v="1"/>
    <x v="1"/>
    <n v="100"/>
    <n v="6452"/>
    <n v="4754"/>
    <n v="4"/>
    <s v="47"/>
    <s v="54"/>
    <n v="2874"/>
    <n v="47.9"/>
  </r>
  <r>
    <d v="2024-07-01T00:00:00"/>
    <x v="6"/>
    <s v="0BR"/>
    <x v="2"/>
    <x v="4"/>
    <x v="7"/>
    <x v="7"/>
    <s v="HK5300"/>
    <x v="1"/>
    <x v="1"/>
    <n v="126"/>
    <n v="7300"/>
    <n v="5300"/>
    <n v="4"/>
    <s v="53"/>
    <s v="00"/>
    <n v="3180"/>
    <n v="53"/>
  </r>
  <r>
    <d v="2024-07-01T00:00:00"/>
    <x v="6"/>
    <s v="0BR"/>
    <x v="2"/>
    <x v="4"/>
    <x v="7"/>
    <x v="7"/>
    <s v="HK5428"/>
    <x v="1"/>
    <x v="1"/>
    <n v="99"/>
    <n v="5774"/>
    <n v="4206"/>
    <n v="4"/>
    <s v="42"/>
    <s v="06"/>
    <n v="2526"/>
    <n v="42.1"/>
  </r>
  <r>
    <d v="2024-07-01T00:00:00"/>
    <x v="6"/>
    <s v="0BR"/>
    <x v="2"/>
    <x v="4"/>
    <x v="7"/>
    <x v="7"/>
    <s v="HK4644"/>
    <x v="1"/>
    <x v="2"/>
    <n v="5"/>
    <n v="405"/>
    <n v="542"/>
    <n v="3"/>
    <s v="54"/>
    <s v="2"/>
    <n v="3242"/>
    <n v="54.033333333333331"/>
  </r>
  <r>
    <d v="2024-07-01T00:00:00"/>
    <x v="6"/>
    <s v="0BR"/>
    <x v="2"/>
    <x v="3"/>
    <x v="8"/>
    <x v="8"/>
    <s v="HK1767"/>
    <x v="0"/>
    <x v="1"/>
    <n v="84"/>
    <n v="2161"/>
    <n v="6012"/>
    <n v="4"/>
    <s v="60"/>
    <s v="12"/>
    <n v="3612"/>
    <n v="60.2"/>
  </r>
  <r>
    <d v="2024-07-01T00:00:00"/>
    <x v="6"/>
    <s v="0BR"/>
    <x v="2"/>
    <x v="3"/>
    <x v="8"/>
    <x v="8"/>
    <s v="HK3631"/>
    <x v="0"/>
    <x v="1"/>
    <n v="79"/>
    <n v="1871"/>
    <n v="5342"/>
    <n v="4"/>
    <s v="53"/>
    <s v="42"/>
    <n v="3222"/>
    <n v="53.7"/>
  </r>
  <r>
    <d v="2024-07-01T00:00:00"/>
    <x v="6"/>
    <s v="0BR"/>
    <x v="2"/>
    <x v="3"/>
    <x v="8"/>
    <x v="8"/>
    <s v="HK660"/>
    <x v="0"/>
    <x v="1"/>
    <n v="59"/>
    <n v="1400"/>
    <n v="3330"/>
    <n v="4"/>
    <s v="33"/>
    <s v="30"/>
    <n v="2010"/>
    <n v="33.5"/>
  </r>
  <r>
    <d v="2024-07-01T00:00:00"/>
    <x v="6"/>
    <s v="0BR"/>
    <x v="2"/>
    <x v="3"/>
    <x v="8"/>
    <x v="83"/>
    <s v="HK1767"/>
    <x v="0"/>
    <x v="1"/>
    <n v="32"/>
    <n v="838"/>
    <n v="1400"/>
    <n v="4"/>
    <s v="14"/>
    <s v="00"/>
    <n v="840"/>
    <n v="14"/>
  </r>
  <r>
    <d v="2024-07-01T00:00:00"/>
    <x v="6"/>
    <s v="0BR"/>
    <x v="2"/>
    <x v="3"/>
    <x v="8"/>
    <x v="83"/>
    <s v="HK3631"/>
    <x v="0"/>
    <x v="1"/>
    <n v="37"/>
    <n v="926"/>
    <n v="1536"/>
    <n v="4"/>
    <s v="15"/>
    <s v="36"/>
    <n v="936"/>
    <n v="15.6"/>
  </r>
  <r>
    <d v="2024-07-01T00:00:00"/>
    <x v="6"/>
    <s v="0BR"/>
    <x v="2"/>
    <x v="3"/>
    <x v="8"/>
    <x v="83"/>
    <s v="HK660"/>
    <x v="0"/>
    <x v="1"/>
    <n v="83"/>
    <n v="2146"/>
    <n v="3654"/>
    <n v="4"/>
    <s v="36"/>
    <s v="54"/>
    <n v="2214"/>
    <n v="36.9"/>
  </r>
  <r>
    <d v="2024-07-01T00:00:00"/>
    <x v="6"/>
    <s v="0BR"/>
    <x v="2"/>
    <x v="4"/>
    <x v="9"/>
    <x v="9"/>
    <s v="HK2892"/>
    <x v="1"/>
    <x v="1"/>
    <n v="22"/>
    <n v="1684"/>
    <n v="1054"/>
    <n v="4"/>
    <s v="10"/>
    <s v="54"/>
    <n v="654"/>
    <n v="10.9"/>
  </r>
  <r>
    <d v="2024-07-01T00:00:00"/>
    <x v="6"/>
    <s v="0BR"/>
    <x v="2"/>
    <x v="4"/>
    <x v="9"/>
    <x v="9"/>
    <s v="HK4336"/>
    <x v="1"/>
    <x v="1"/>
    <n v="3"/>
    <n v="140"/>
    <n v="54"/>
    <n v="2"/>
    <s v="54"/>
    <n v="0"/>
    <n v="3240"/>
    <n v="54"/>
  </r>
  <r>
    <d v="2024-07-01T00:00:00"/>
    <x v="6"/>
    <s v="0BR"/>
    <x v="2"/>
    <x v="4"/>
    <x v="9"/>
    <x v="9"/>
    <s v="HK4416"/>
    <x v="1"/>
    <x v="1"/>
    <n v="29"/>
    <n v="2038"/>
    <n v="1200"/>
    <n v="4"/>
    <s v="12"/>
    <s v="00"/>
    <n v="720"/>
    <n v="12"/>
  </r>
  <r>
    <d v="2024-07-01T00:00:00"/>
    <x v="6"/>
    <s v="0BR"/>
    <x v="2"/>
    <x v="4"/>
    <x v="9"/>
    <x v="9"/>
    <s v="HK4542"/>
    <x v="1"/>
    <x v="1"/>
    <n v="29"/>
    <n v="2025"/>
    <n v="1306"/>
    <n v="4"/>
    <s v="13"/>
    <s v="06"/>
    <n v="786"/>
    <n v="13.1"/>
  </r>
  <r>
    <d v="2024-07-01T00:00:00"/>
    <x v="6"/>
    <s v="0BR"/>
    <x v="2"/>
    <x v="4"/>
    <x v="9"/>
    <x v="9"/>
    <s v="HK4644"/>
    <x v="1"/>
    <x v="1"/>
    <n v="19"/>
    <n v="1263"/>
    <n v="824"/>
    <n v="3"/>
    <s v="82"/>
    <s v="4"/>
    <n v="4924"/>
    <n v="82.066666666666663"/>
  </r>
  <r>
    <d v="2024-07-01T00:00:00"/>
    <x v="6"/>
    <s v="0BR"/>
    <x v="2"/>
    <x v="4"/>
    <x v="9"/>
    <x v="9"/>
    <s v="HK4704"/>
    <x v="1"/>
    <x v="1"/>
    <n v="40"/>
    <n v="2585"/>
    <n v="1542"/>
    <n v="4"/>
    <s v="15"/>
    <s v="42"/>
    <n v="942"/>
    <n v="15.7"/>
  </r>
  <r>
    <d v="2024-07-01T00:00:00"/>
    <x v="6"/>
    <s v="0BR"/>
    <x v="2"/>
    <x v="4"/>
    <x v="9"/>
    <x v="9"/>
    <s v="HK4939"/>
    <x v="1"/>
    <x v="1"/>
    <n v="24"/>
    <n v="1552"/>
    <n v="954"/>
    <n v="3"/>
    <s v="95"/>
    <s v="4"/>
    <n v="5704"/>
    <n v="95.066666666666663"/>
  </r>
  <r>
    <d v="2024-07-01T00:00:00"/>
    <x v="6"/>
    <s v="0BR"/>
    <x v="2"/>
    <x v="4"/>
    <x v="9"/>
    <x v="9"/>
    <s v="HK5113"/>
    <x v="1"/>
    <x v="1"/>
    <n v="30"/>
    <n v="2037"/>
    <n v="1312"/>
    <n v="4"/>
    <s v="13"/>
    <s v="12"/>
    <n v="792"/>
    <n v="13.2"/>
  </r>
  <r>
    <d v="2024-07-01T00:00:00"/>
    <x v="6"/>
    <s v="0BR"/>
    <x v="2"/>
    <x v="4"/>
    <x v="9"/>
    <x v="9"/>
    <s v="HK5167"/>
    <x v="1"/>
    <x v="1"/>
    <n v="31"/>
    <n v="2133"/>
    <n v="1424"/>
    <n v="4"/>
    <s v="14"/>
    <s v="24"/>
    <n v="864"/>
    <n v="14.4"/>
  </r>
  <r>
    <d v="2024-07-01T00:00:00"/>
    <x v="6"/>
    <s v="0BR"/>
    <x v="2"/>
    <x v="4"/>
    <x v="9"/>
    <x v="9"/>
    <s v="HK5300"/>
    <x v="1"/>
    <x v="1"/>
    <n v="28"/>
    <n v="1845"/>
    <n v="1112"/>
    <n v="4"/>
    <s v="11"/>
    <s v="12"/>
    <n v="672"/>
    <n v="11.2"/>
  </r>
  <r>
    <d v="2024-07-01T00:00:00"/>
    <x v="6"/>
    <s v="0BR"/>
    <x v="2"/>
    <x v="4"/>
    <x v="9"/>
    <x v="9"/>
    <s v="HK5428"/>
    <x v="1"/>
    <x v="1"/>
    <n v="40"/>
    <n v="2633"/>
    <n v="1600"/>
    <n v="4"/>
    <s v="16"/>
    <s v="00"/>
    <n v="960"/>
    <n v="16"/>
  </r>
  <r>
    <d v="2024-07-01T00:00:00"/>
    <x v="6"/>
    <s v="0BR"/>
    <x v="2"/>
    <x v="4"/>
    <x v="9"/>
    <x v="9"/>
    <s v="HK4644"/>
    <x v="1"/>
    <x v="2"/>
    <n v="8"/>
    <n v="668"/>
    <n v="900"/>
    <n v="3"/>
    <s v="90"/>
    <s v="0"/>
    <n v="5400"/>
    <n v="90"/>
  </r>
  <r>
    <d v="2024-07-01T00:00:00"/>
    <x v="6"/>
    <s v="0BS"/>
    <x v="3"/>
    <x v="1"/>
    <x v="10"/>
    <x v="10"/>
    <s v="HK1198"/>
    <x v="0"/>
    <x v="3"/>
    <n v="48"/>
    <n v="794"/>
    <n v="21"/>
    <n v="2"/>
    <s v="21"/>
    <n v="0"/>
    <n v="1260"/>
    <n v="21"/>
  </r>
  <r>
    <d v="2024-07-01T00:00:00"/>
    <x v="6"/>
    <s v="0BT"/>
    <x v="4"/>
    <x v="4"/>
    <x v="11"/>
    <x v="63"/>
    <s v="HK5224"/>
    <x v="1"/>
    <x v="1"/>
    <n v="9"/>
    <n v="522"/>
    <n v="336"/>
    <n v="3"/>
    <s v="33"/>
    <s v="6"/>
    <n v="1986"/>
    <n v="33.1"/>
  </r>
  <r>
    <d v="2024-07-01T00:00:00"/>
    <x v="6"/>
    <s v="0BT"/>
    <x v="4"/>
    <x v="4"/>
    <x v="11"/>
    <x v="63"/>
    <s v="HK5249"/>
    <x v="1"/>
    <x v="1"/>
    <n v="151"/>
    <n v="8521"/>
    <n v="6012"/>
    <n v="4"/>
    <s v="60"/>
    <s v="12"/>
    <n v="3612"/>
    <n v="60.2"/>
  </r>
  <r>
    <d v="2024-07-01T00:00:00"/>
    <x v="6"/>
    <s v="0BT"/>
    <x v="4"/>
    <x v="4"/>
    <x v="11"/>
    <x v="63"/>
    <s v="HK5269"/>
    <x v="1"/>
    <x v="1"/>
    <n v="143"/>
    <n v="8091"/>
    <n v="6612"/>
    <n v="4"/>
    <s v="66"/>
    <s v="12"/>
    <n v="3972"/>
    <n v="66.2"/>
  </r>
  <r>
    <d v="2024-07-01T00:00:00"/>
    <x v="6"/>
    <s v="0BT"/>
    <x v="4"/>
    <x v="4"/>
    <x v="11"/>
    <x v="63"/>
    <s v="HK5270"/>
    <x v="1"/>
    <x v="1"/>
    <n v="131"/>
    <n v="7561"/>
    <n v="65"/>
    <n v="2"/>
    <s v="65"/>
    <n v="0"/>
    <n v="3900"/>
    <n v="65"/>
  </r>
  <r>
    <d v="2024-07-01T00:00:00"/>
    <x v="6"/>
    <s v="0BT"/>
    <x v="4"/>
    <x v="4"/>
    <x v="11"/>
    <x v="63"/>
    <s v="HK5332"/>
    <x v="1"/>
    <x v="1"/>
    <n v="145"/>
    <n v="7875"/>
    <n v="61"/>
    <n v="2"/>
    <s v="61"/>
    <n v="0"/>
    <n v="3660"/>
    <n v="61"/>
  </r>
  <r>
    <d v="2024-07-01T00:00:00"/>
    <x v="6"/>
    <s v="0CC"/>
    <x v="5"/>
    <x v="5"/>
    <x v="12"/>
    <x v="12"/>
    <s v="HK1723"/>
    <x v="0"/>
    <x v="0"/>
    <n v="24"/>
    <n v="326"/>
    <n v="920"/>
    <n v="3"/>
    <s v="92"/>
    <s v="0"/>
    <n v="5520"/>
    <n v="92"/>
  </r>
  <r>
    <d v="2024-07-01T00:00:00"/>
    <x v="6"/>
    <s v="0CC"/>
    <x v="5"/>
    <x v="5"/>
    <x v="12"/>
    <x v="12"/>
    <s v="HK1723"/>
    <x v="0"/>
    <x v="6"/>
    <n v="3"/>
    <n v="39"/>
    <n v="110"/>
    <n v="3"/>
    <s v="11"/>
    <s v="0"/>
    <n v="660"/>
    <n v="11"/>
  </r>
  <r>
    <d v="2024-07-01T00:00:00"/>
    <x v="6"/>
    <s v="0CC"/>
    <x v="5"/>
    <x v="5"/>
    <x v="12"/>
    <x v="12"/>
    <s v="HK1723"/>
    <x v="0"/>
    <x v="2"/>
    <n v="65"/>
    <n v="687"/>
    <n v="1718"/>
    <n v="4"/>
    <s v="17"/>
    <s v="18"/>
    <n v="1038"/>
    <n v="17.3"/>
  </r>
  <r>
    <d v="2024-07-01T00:00:00"/>
    <x v="6"/>
    <s v="0CC"/>
    <x v="5"/>
    <x v="5"/>
    <x v="12"/>
    <x v="12"/>
    <s v="HK1723"/>
    <x v="0"/>
    <x v="4"/>
    <n v="21"/>
    <n v="209"/>
    <n v="810"/>
    <n v="3"/>
    <s v="81"/>
    <s v="0"/>
    <n v="4860"/>
    <n v="81"/>
  </r>
  <r>
    <d v="2024-07-01T00:00:00"/>
    <x v="6"/>
    <s v="0CK"/>
    <x v="6"/>
    <x v="5"/>
    <x v="13"/>
    <x v="13"/>
    <s v="HK1364"/>
    <x v="0"/>
    <x v="0"/>
    <n v="17"/>
    <n v="2145"/>
    <n v="7130"/>
    <n v="4"/>
    <s v="71"/>
    <s v="30"/>
    <n v="4290"/>
    <n v="71.5"/>
  </r>
  <r>
    <d v="2024-07-01T00:00:00"/>
    <x v="6"/>
    <s v="0CK"/>
    <x v="6"/>
    <x v="5"/>
    <x v="13"/>
    <x v="13"/>
    <s v="HK1766"/>
    <x v="0"/>
    <x v="0"/>
    <n v="11"/>
    <n v="570"/>
    <n v="19"/>
    <n v="2"/>
    <s v="19"/>
    <n v="0"/>
    <n v="1140"/>
    <n v="19"/>
  </r>
  <r>
    <d v="2024-07-01T00:00:00"/>
    <x v="6"/>
    <s v="0CK"/>
    <x v="6"/>
    <x v="5"/>
    <x v="13"/>
    <x v="13"/>
    <s v="HK1817"/>
    <x v="0"/>
    <x v="0"/>
    <n v="16"/>
    <n v="2085"/>
    <n v="6930"/>
    <n v="4"/>
    <s v="69"/>
    <s v="30"/>
    <n v="4170"/>
    <n v="69.5"/>
  </r>
  <r>
    <d v="2024-07-01T00:00:00"/>
    <x v="6"/>
    <s v="0CK"/>
    <x v="6"/>
    <x v="5"/>
    <x v="13"/>
    <x v="13"/>
    <s v="HK2021"/>
    <x v="0"/>
    <x v="0"/>
    <n v="17"/>
    <n v="2145"/>
    <n v="7130"/>
    <n v="4"/>
    <s v="71"/>
    <s v="30"/>
    <n v="4290"/>
    <n v="71.5"/>
  </r>
  <r>
    <d v="2024-07-01T00:00:00"/>
    <x v="6"/>
    <s v="0CK"/>
    <x v="6"/>
    <x v="5"/>
    <x v="13"/>
    <x v="13"/>
    <s v="HK2037"/>
    <x v="0"/>
    <x v="0"/>
    <n v="20"/>
    <n v="2075"/>
    <n v="6910"/>
    <n v="4"/>
    <s v="69"/>
    <s v="10"/>
    <n v="4150"/>
    <n v="69.166666666666671"/>
  </r>
  <r>
    <d v="2024-07-01T00:00:00"/>
    <x v="6"/>
    <s v="0CP"/>
    <x v="7"/>
    <x v="0"/>
    <x v="66"/>
    <x v="104"/>
    <s v="HK383"/>
    <x v="2"/>
    <x v="0"/>
    <n v="160"/>
    <n v="3566"/>
    <n v="3624"/>
    <n v="4"/>
    <s v="36"/>
    <s v="24"/>
    <n v="2184"/>
    <n v="36.4"/>
  </r>
  <r>
    <d v="2024-07-01T00:00:00"/>
    <x v="6"/>
    <s v="0CR"/>
    <x v="26"/>
    <x v="3"/>
    <x v="8"/>
    <x v="105"/>
    <s v="HK4014"/>
    <x v="7"/>
    <x v="1"/>
    <n v="55"/>
    <n v="3020.59"/>
    <n v="5018"/>
    <n v="4"/>
    <s v="50"/>
    <s v="18"/>
    <n v="3018"/>
    <n v="50.3"/>
  </r>
  <r>
    <d v="2024-07-01T00:00:00"/>
    <x v="6"/>
    <s v="0CR"/>
    <x v="26"/>
    <x v="3"/>
    <x v="8"/>
    <x v="105"/>
    <s v="HK4436"/>
    <x v="7"/>
    <x v="1"/>
    <n v="36"/>
    <n v="2519.21"/>
    <n v="3422"/>
    <n v="4"/>
    <s v="34"/>
    <s v="22"/>
    <n v="2062"/>
    <n v="34.366666666666667"/>
  </r>
  <r>
    <d v="2024-07-01T00:00:00"/>
    <x v="6"/>
    <s v="0CR"/>
    <x v="26"/>
    <x v="3"/>
    <x v="8"/>
    <x v="105"/>
    <s v="HK5085"/>
    <x v="7"/>
    <x v="1"/>
    <n v="48"/>
    <n v="2591.7399999999998"/>
    <n v="4408"/>
    <n v="4"/>
    <s v="44"/>
    <s v="08"/>
    <n v="2648"/>
    <n v="44.133333333333333"/>
  </r>
  <r>
    <d v="2024-07-01T00:00:00"/>
    <x v="6"/>
    <s v="0CR"/>
    <x v="26"/>
    <x v="3"/>
    <x v="8"/>
    <x v="105"/>
    <s v="HK5177"/>
    <x v="7"/>
    <x v="1"/>
    <n v="46"/>
    <n v="4159.91"/>
    <n v="4320"/>
    <n v="4"/>
    <s v="43"/>
    <s v="20"/>
    <n v="2600"/>
    <n v="43.333333333333336"/>
  </r>
  <r>
    <d v="2024-07-01T00:00:00"/>
    <x v="6"/>
    <s v="0CT"/>
    <x v="8"/>
    <x v="7"/>
    <x v="15"/>
    <x v="15"/>
    <s v="HK1099"/>
    <x v="2"/>
    <x v="5"/>
    <n v="1"/>
    <n v="30"/>
    <n v="1"/>
    <n v="1"/>
    <s v="1"/>
    <n v="0"/>
    <n v="60"/>
    <n v="1"/>
  </r>
  <r>
    <d v="2024-07-01T00:00:00"/>
    <x v="6"/>
    <s v="0CT"/>
    <x v="8"/>
    <x v="7"/>
    <x v="15"/>
    <x v="15"/>
    <s v="HK1099"/>
    <x v="2"/>
    <x v="6"/>
    <n v="2"/>
    <n v="34"/>
    <n v="118"/>
    <n v="3"/>
    <s v="11"/>
    <s v="8"/>
    <n v="668"/>
    <n v="11.133333333333333"/>
  </r>
  <r>
    <d v="2024-07-01T00:00:00"/>
    <x v="6"/>
    <s v="0CT"/>
    <x v="8"/>
    <x v="7"/>
    <x v="15"/>
    <x v="15"/>
    <s v="HK1099"/>
    <x v="2"/>
    <x v="7"/>
    <n v="27"/>
    <n v="414"/>
    <n v="12"/>
    <n v="2"/>
    <s v="12"/>
    <n v="0"/>
    <n v="720"/>
    <n v="12"/>
  </r>
  <r>
    <d v="2024-07-01T00:00:00"/>
    <x v="6"/>
    <s v="0DD"/>
    <x v="10"/>
    <x v="6"/>
    <x v="17"/>
    <x v="17"/>
    <s v="HK1785"/>
    <x v="2"/>
    <x v="9"/>
    <n v="6"/>
    <n v="37.5"/>
    <n v="130"/>
    <n v="3"/>
    <s v="13"/>
    <s v="0"/>
    <n v="780"/>
    <n v="13"/>
  </r>
  <r>
    <d v="2024-07-01T00:00:00"/>
    <x v="6"/>
    <s v="0DD"/>
    <x v="10"/>
    <x v="6"/>
    <x v="17"/>
    <x v="17"/>
    <s v="HK732"/>
    <x v="2"/>
    <x v="9"/>
    <n v="4"/>
    <n v="25"/>
    <n v="100"/>
    <n v="3"/>
    <s v="10"/>
    <s v="0"/>
    <n v="600"/>
    <n v="10"/>
  </r>
  <r>
    <d v="2024-07-01T00:00:00"/>
    <x v="6"/>
    <s v="0DD"/>
    <x v="10"/>
    <x v="6"/>
    <x v="17"/>
    <x v="17"/>
    <s v="HK1680"/>
    <x v="2"/>
    <x v="0"/>
    <n v="8"/>
    <n v="50"/>
    <n v="200"/>
    <n v="3"/>
    <s v="20"/>
    <s v="0"/>
    <n v="1200"/>
    <n v="20"/>
  </r>
  <r>
    <d v="2024-07-01T00:00:00"/>
    <x v="6"/>
    <s v="0DD"/>
    <x v="10"/>
    <x v="6"/>
    <x v="17"/>
    <x v="17"/>
    <s v="HK1785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17"/>
    <x v="18"/>
    <s v="HK1785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17"/>
    <x v="18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8"/>
    <x v="19"/>
    <x v="20"/>
    <s v="HK1290"/>
    <x v="2"/>
    <x v="0"/>
    <n v="24"/>
    <n v="150"/>
    <n v="600"/>
    <n v="3"/>
    <s v="60"/>
    <s v="0"/>
    <n v="3600"/>
    <n v="60"/>
  </r>
  <r>
    <d v="2024-07-01T00:00:00"/>
    <x v="6"/>
    <s v="0DD"/>
    <x v="10"/>
    <x v="8"/>
    <x v="19"/>
    <x v="21"/>
    <s v="HK1290"/>
    <x v="2"/>
    <x v="0"/>
    <n v="44"/>
    <n v="275"/>
    <n v="1100"/>
    <n v="4"/>
    <s v="11"/>
    <s v="00"/>
    <n v="660"/>
    <n v="11"/>
  </r>
  <r>
    <d v="2024-07-01T00:00:00"/>
    <x v="6"/>
    <s v="0DD"/>
    <x v="10"/>
    <x v="6"/>
    <x v="20"/>
    <x v="22"/>
    <s v="HK1781"/>
    <x v="2"/>
    <x v="0"/>
    <n v="4"/>
    <n v="25"/>
    <n v="100"/>
    <n v="3"/>
    <s v="10"/>
    <s v="0"/>
    <n v="600"/>
    <n v="10"/>
  </r>
  <r>
    <d v="2024-07-01T00:00:00"/>
    <x v="6"/>
    <s v="0DD"/>
    <x v="10"/>
    <x v="6"/>
    <x v="20"/>
    <x v="22"/>
    <s v="HK1785"/>
    <x v="2"/>
    <x v="0"/>
    <n v="6"/>
    <n v="37.5"/>
    <n v="130"/>
    <n v="3"/>
    <s v="13"/>
    <s v="0"/>
    <n v="780"/>
    <n v="13"/>
  </r>
  <r>
    <d v="2024-07-01T00:00:00"/>
    <x v="6"/>
    <s v="0DD"/>
    <x v="10"/>
    <x v="6"/>
    <x v="20"/>
    <x v="22"/>
    <s v="HK622"/>
    <x v="2"/>
    <x v="0"/>
    <n v="4"/>
    <n v="25"/>
    <n v="100"/>
    <n v="3"/>
    <s v="10"/>
    <s v="0"/>
    <n v="600"/>
    <n v="10"/>
  </r>
  <r>
    <d v="2024-07-01T00:00:00"/>
    <x v="6"/>
    <s v="0DD"/>
    <x v="10"/>
    <x v="6"/>
    <x v="20"/>
    <x v="22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0"/>
    <x v="17"/>
    <s v="HK1060"/>
    <x v="2"/>
    <x v="9"/>
    <n v="8"/>
    <n v="50"/>
    <n v="200"/>
    <n v="3"/>
    <s v="20"/>
    <s v="0"/>
    <n v="1200"/>
    <n v="20"/>
  </r>
  <r>
    <d v="2024-07-01T00:00:00"/>
    <x v="6"/>
    <s v="0DD"/>
    <x v="10"/>
    <x v="6"/>
    <x v="20"/>
    <x v="17"/>
    <s v="HK1781"/>
    <x v="2"/>
    <x v="9"/>
    <n v="6"/>
    <n v="37.5"/>
    <n v="130"/>
    <n v="3"/>
    <s v="13"/>
    <s v="0"/>
    <n v="780"/>
    <n v="13"/>
  </r>
  <r>
    <d v="2024-07-01T00:00:00"/>
    <x v="6"/>
    <s v="0DD"/>
    <x v="10"/>
    <x v="6"/>
    <x v="20"/>
    <x v="17"/>
    <s v="HK419"/>
    <x v="2"/>
    <x v="9"/>
    <n v="28"/>
    <n v="175"/>
    <n v="7"/>
    <n v="1"/>
    <s v="7"/>
    <n v="0"/>
    <n v="420"/>
    <n v="7"/>
  </r>
  <r>
    <d v="2024-07-01T00:00:00"/>
    <x v="6"/>
    <s v="0DD"/>
    <x v="10"/>
    <x v="6"/>
    <x v="20"/>
    <x v="17"/>
    <s v="HK1060"/>
    <x v="2"/>
    <x v="0"/>
    <n v="52"/>
    <n v="325"/>
    <n v="1300"/>
    <n v="4"/>
    <s v="13"/>
    <s v="00"/>
    <n v="780"/>
    <n v="13"/>
  </r>
  <r>
    <d v="2024-07-01T00:00:00"/>
    <x v="6"/>
    <s v="0DD"/>
    <x v="10"/>
    <x v="6"/>
    <x v="20"/>
    <x v="17"/>
    <s v="HK1781"/>
    <x v="2"/>
    <x v="0"/>
    <n v="28"/>
    <n v="175"/>
    <n v="700"/>
    <n v="3"/>
    <s v="70"/>
    <s v="0"/>
    <n v="4200"/>
    <n v="70"/>
  </r>
  <r>
    <d v="2024-07-01T00:00:00"/>
    <x v="6"/>
    <s v="0DD"/>
    <x v="10"/>
    <x v="6"/>
    <x v="20"/>
    <x v="17"/>
    <s v="HK419"/>
    <x v="2"/>
    <x v="0"/>
    <n v="56"/>
    <n v="350"/>
    <n v="14"/>
    <n v="2"/>
    <s v="14"/>
    <n v="0"/>
    <n v="840"/>
    <n v="14"/>
  </r>
  <r>
    <d v="2024-07-01T00:00:00"/>
    <x v="6"/>
    <s v="0DD"/>
    <x v="10"/>
    <x v="6"/>
    <x v="20"/>
    <x v="17"/>
    <s v="HK1060"/>
    <x v="2"/>
    <x v="13"/>
    <n v="2"/>
    <n v="12.5"/>
    <n v="30"/>
    <n v="2"/>
    <s v="30"/>
    <n v="0"/>
    <n v="1800"/>
    <n v="30"/>
  </r>
  <r>
    <d v="2024-07-01T00:00:00"/>
    <x v="6"/>
    <s v="0DD"/>
    <x v="10"/>
    <x v="6"/>
    <x v="20"/>
    <x v="23"/>
    <s v="HK419"/>
    <x v="2"/>
    <x v="9"/>
    <n v="14"/>
    <n v="87.5"/>
    <n v="330"/>
    <n v="3"/>
    <s v="33"/>
    <s v="0"/>
    <n v="1980"/>
    <n v="33"/>
  </r>
  <r>
    <d v="2024-07-01T00:00:00"/>
    <x v="6"/>
    <s v="0DD"/>
    <x v="10"/>
    <x v="6"/>
    <x v="20"/>
    <x v="23"/>
    <s v="HK1060"/>
    <x v="2"/>
    <x v="0"/>
    <n v="14"/>
    <n v="87.5"/>
    <n v="330"/>
    <n v="3"/>
    <s v="33"/>
    <s v="0"/>
    <n v="1980"/>
    <n v="33"/>
  </r>
  <r>
    <d v="2024-07-01T00:00:00"/>
    <x v="6"/>
    <s v="0DD"/>
    <x v="10"/>
    <x v="6"/>
    <x v="20"/>
    <x v="23"/>
    <s v="HK419"/>
    <x v="2"/>
    <x v="0"/>
    <n v="36"/>
    <n v="225"/>
    <n v="900"/>
    <n v="3"/>
    <s v="90"/>
    <s v="0"/>
    <n v="5400"/>
    <n v="90"/>
  </r>
  <r>
    <d v="2024-07-01T00:00:00"/>
    <x v="6"/>
    <s v="0DD"/>
    <x v="10"/>
    <x v="6"/>
    <x v="21"/>
    <x v="25"/>
    <s v="HK1060"/>
    <x v="2"/>
    <x v="9"/>
    <n v="8"/>
    <n v="50"/>
    <n v="200"/>
    <n v="3"/>
    <s v="20"/>
    <s v="0"/>
    <n v="1200"/>
    <n v="20"/>
  </r>
  <r>
    <d v="2024-07-01T00:00:00"/>
    <x v="6"/>
    <s v="0DD"/>
    <x v="10"/>
    <x v="6"/>
    <x v="21"/>
    <x v="25"/>
    <s v="HK1781"/>
    <x v="2"/>
    <x v="9"/>
    <n v="6"/>
    <n v="37.5"/>
    <n v="130"/>
    <n v="3"/>
    <s v="13"/>
    <s v="0"/>
    <n v="780"/>
    <n v="13"/>
  </r>
  <r>
    <d v="2024-07-01T00:00:00"/>
    <x v="6"/>
    <s v="0DD"/>
    <x v="10"/>
    <x v="6"/>
    <x v="21"/>
    <x v="25"/>
    <s v="HK419"/>
    <x v="2"/>
    <x v="9"/>
    <n v="18"/>
    <n v="112.5"/>
    <n v="430"/>
    <n v="3"/>
    <s v="43"/>
    <s v="0"/>
    <n v="2580"/>
    <n v="43"/>
  </r>
  <r>
    <d v="2024-07-01T00:00:00"/>
    <x v="6"/>
    <s v="0DD"/>
    <x v="10"/>
    <x v="6"/>
    <x v="21"/>
    <x v="25"/>
    <s v="HK1060"/>
    <x v="2"/>
    <x v="0"/>
    <n v="84"/>
    <n v="525"/>
    <n v="2100"/>
    <n v="4"/>
    <s v="21"/>
    <s v="00"/>
    <n v="1260"/>
    <n v="21"/>
  </r>
  <r>
    <d v="2024-07-01T00:00:00"/>
    <x v="6"/>
    <s v="0DD"/>
    <x v="10"/>
    <x v="6"/>
    <x v="21"/>
    <x v="25"/>
    <s v="HK1781"/>
    <x v="2"/>
    <x v="0"/>
    <n v="72"/>
    <n v="450"/>
    <n v="1800"/>
    <n v="4"/>
    <s v="18"/>
    <s v="00"/>
    <n v="1080"/>
    <n v="18"/>
  </r>
  <r>
    <d v="2024-07-01T00:00:00"/>
    <x v="6"/>
    <s v="0DD"/>
    <x v="10"/>
    <x v="6"/>
    <x v="21"/>
    <x v="25"/>
    <s v="HK419"/>
    <x v="2"/>
    <x v="0"/>
    <n v="38"/>
    <n v="237.5"/>
    <n v="930"/>
    <n v="3"/>
    <s v="93"/>
    <s v="0"/>
    <n v="5580"/>
    <n v="93"/>
  </r>
  <r>
    <d v="2024-07-01T00:00:00"/>
    <x v="6"/>
    <s v="0DD"/>
    <x v="10"/>
    <x v="6"/>
    <x v="22"/>
    <x v="26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2"/>
    <x v="27"/>
    <s v="HK1680"/>
    <x v="2"/>
    <x v="0"/>
    <n v="12"/>
    <n v="75"/>
    <n v="300"/>
    <n v="3"/>
    <s v="30"/>
    <s v="0"/>
    <n v="1800"/>
    <n v="30"/>
  </r>
  <r>
    <d v="2024-07-01T00:00:00"/>
    <x v="6"/>
    <s v="0DD"/>
    <x v="10"/>
    <x v="6"/>
    <x v="22"/>
    <x v="27"/>
    <s v="HK1781"/>
    <x v="2"/>
    <x v="0"/>
    <n v="4"/>
    <n v="25"/>
    <n v="100"/>
    <n v="3"/>
    <s v="10"/>
    <s v="0"/>
    <n v="600"/>
    <n v="10"/>
  </r>
  <r>
    <d v="2024-07-01T00:00:00"/>
    <x v="6"/>
    <s v="0DD"/>
    <x v="10"/>
    <x v="6"/>
    <x v="22"/>
    <x v="27"/>
    <s v="HK1785"/>
    <x v="2"/>
    <x v="0"/>
    <n v="18"/>
    <n v="112.5"/>
    <n v="430"/>
    <n v="3"/>
    <s v="43"/>
    <s v="0"/>
    <n v="2580"/>
    <n v="43"/>
  </r>
  <r>
    <d v="2024-07-01T00:00:00"/>
    <x v="6"/>
    <s v="0DD"/>
    <x v="10"/>
    <x v="6"/>
    <x v="22"/>
    <x v="27"/>
    <s v="HK622"/>
    <x v="2"/>
    <x v="0"/>
    <n v="8"/>
    <n v="50"/>
    <n v="200"/>
    <n v="3"/>
    <s v="20"/>
    <s v="0"/>
    <n v="1200"/>
    <n v="20"/>
  </r>
  <r>
    <d v="2024-07-01T00:00:00"/>
    <x v="6"/>
    <s v="0DD"/>
    <x v="10"/>
    <x v="6"/>
    <x v="22"/>
    <x v="27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2"/>
    <x v="28"/>
    <s v="HK1680"/>
    <x v="2"/>
    <x v="0"/>
    <n v="8"/>
    <n v="50"/>
    <n v="200"/>
    <n v="3"/>
    <s v="20"/>
    <s v="0"/>
    <n v="1200"/>
    <n v="20"/>
  </r>
  <r>
    <d v="2024-07-01T00:00:00"/>
    <x v="6"/>
    <s v="0DD"/>
    <x v="10"/>
    <x v="6"/>
    <x v="22"/>
    <x v="28"/>
    <s v="HK1785"/>
    <x v="2"/>
    <x v="0"/>
    <n v="8"/>
    <n v="50"/>
    <n v="200"/>
    <n v="3"/>
    <s v="20"/>
    <s v="0"/>
    <n v="1200"/>
    <n v="20"/>
  </r>
  <r>
    <d v="2024-07-01T00:00:00"/>
    <x v="6"/>
    <s v="0DD"/>
    <x v="10"/>
    <x v="6"/>
    <x v="22"/>
    <x v="28"/>
    <s v="HK622"/>
    <x v="2"/>
    <x v="0"/>
    <n v="4"/>
    <n v="25"/>
    <n v="100"/>
    <n v="3"/>
    <s v="10"/>
    <s v="0"/>
    <n v="600"/>
    <n v="10"/>
  </r>
  <r>
    <d v="2024-07-01T00:00:00"/>
    <x v="6"/>
    <s v="0DD"/>
    <x v="10"/>
    <x v="6"/>
    <x v="22"/>
    <x v="29"/>
    <s v="HK1785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2"/>
    <x v="29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2"/>
    <x v="30"/>
    <s v="HK1680"/>
    <x v="2"/>
    <x v="0"/>
    <n v="8"/>
    <n v="50"/>
    <n v="200"/>
    <n v="3"/>
    <s v="20"/>
    <s v="0"/>
    <n v="1200"/>
    <n v="20"/>
  </r>
  <r>
    <d v="2024-07-01T00:00:00"/>
    <x v="6"/>
    <s v="0DD"/>
    <x v="10"/>
    <x v="6"/>
    <x v="22"/>
    <x v="30"/>
    <s v="HK1781"/>
    <x v="2"/>
    <x v="0"/>
    <n v="12"/>
    <n v="75"/>
    <n v="300"/>
    <n v="3"/>
    <s v="30"/>
    <s v="0"/>
    <n v="1800"/>
    <n v="30"/>
  </r>
  <r>
    <d v="2024-07-01T00:00:00"/>
    <x v="6"/>
    <s v="0DD"/>
    <x v="10"/>
    <x v="6"/>
    <x v="22"/>
    <x v="30"/>
    <s v="HK1785"/>
    <x v="2"/>
    <x v="0"/>
    <n v="8"/>
    <n v="50"/>
    <n v="200"/>
    <n v="3"/>
    <s v="20"/>
    <s v="0"/>
    <n v="1200"/>
    <n v="20"/>
  </r>
  <r>
    <d v="2024-07-01T00:00:00"/>
    <x v="6"/>
    <s v="0DD"/>
    <x v="10"/>
    <x v="6"/>
    <x v="22"/>
    <x v="30"/>
    <s v="HK622"/>
    <x v="2"/>
    <x v="0"/>
    <n v="6"/>
    <n v="37.5"/>
    <n v="130"/>
    <n v="3"/>
    <s v="13"/>
    <s v="0"/>
    <n v="780"/>
    <n v="13"/>
  </r>
  <r>
    <d v="2024-07-01T00:00:00"/>
    <x v="6"/>
    <s v="0DD"/>
    <x v="10"/>
    <x v="6"/>
    <x v="22"/>
    <x v="30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2"/>
    <x v="31"/>
    <s v="HK1680"/>
    <x v="2"/>
    <x v="0"/>
    <n v="6"/>
    <n v="37.5"/>
    <n v="130"/>
    <n v="3"/>
    <s v="13"/>
    <s v="0"/>
    <n v="780"/>
    <n v="13"/>
  </r>
  <r>
    <d v="2024-07-01T00:00:00"/>
    <x v="6"/>
    <s v="0DD"/>
    <x v="10"/>
    <x v="6"/>
    <x v="22"/>
    <x v="31"/>
    <s v="HK1781"/>
    <x v="2"/>
    <x v="0"/>
    <n v="4"/>
    <n v="25"/>
    <n v="100"/>
    <n v="3"/>
    <s v="10"/>
    <s v="0"/>
    <n v="600"/>
    <n v="10"/>
  </r>
  <r>
    <d v="2024-07-01T00:00:00"/>
    <x v="6"/>
    <s v="0DD"/>
    <x v="10"/>
    <x v="6"/>
    <x v="22"/>
    <x v="31"/>
    <s v="HK1785"/>
    <x v="2"/>
    <x v="0"/>
    <n v="32"/>
    <n v="200"/>
    <n v="800"/>
    <n v="3"/>
    <s v="80"/>
    <s v="0"/>
    <n v="4800"/>
    <n v="80"/>
  </r>
  <r>
    <d v="2024-07-01T00:00:00"/>
    <x v="6"/>
    <s v="0DD"/>
    <x v="10"/>
    <x v="6"/>
    <x v="22"/>
    <x v="31"/>
    <s v="HK622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2"/>
    <x v="31"/>
    <s v="HK732"/>
    <x v="2"/>
    <x v="0"/>
    <n v="6"/>
    <n v="37.5"/>
    <n v="130"/>
    <n v="3"/>
    <s v="13"/>
    <s v="0"/>
    <n v="780"/>
    <n v="13"/>
  </r>
  <r>
    <d v="2024-07-01T00:00:00"/>
    <x v="6"/>
    <s v="0DD"/>
    <x v="10"/>
    <x v="6"/>
    <x v="22"/>
    <x v="31"/>
    <s v="HK1785"/>
    <x v="2"/>
    <x v="14"/>
    <n v="12"/>
    <n v="75"/>
    <n v="300"/>
    <n v="3"/>
    <s v="30"/>
    <s v="0"/>
    <n v="1800"/>
    <n v="30"/>
  </r>
  <r>
    <d v="2024-07-01T00:00:00"/>
    <x v="6"/>
    <s v="0DD"/>
    <x v="10"/>
    <x v="8"/>
    <x v="23"/>
    <x v="32"/>
    <s v="HK1290"/>
    <x v="2"/>
    <x v="0"/>
    <n v="18"/>
    <n v="112.5"/>
    <n v="430"/>
    <n v="3"/>
    <s v="43"/>
    <s v="0"/>
    <n v="2580"/>
    <n v="43"/>
  </r>
  <r>
    <d v="2024-07-01T00:00:00"/>
    <x v="6"/>
    <s v="0DD"/>
    <x v="10"/>
    <x v="8"/>
    <x v="23"/>
    <x v="33"/>
    <s v="HK1290"/>
    <x v="2"/>
    <x v="0"/>
    <n v="16"/>
    <n v="100"/>
    <n v="400"/>
    <n v="3"/>
    <s v="40"/>
    <s v="0"/>
    <n v="2400"/>
    <n v="40"/>
  </r>
  <r>
    <d v="2024-07-01T00:00:00"/>
    <x v="6"/>
    <s v="0DD"/>
    <x v="10"/>
    <x v="6"/>
    <x v="24"/>
    <x v="102"/>
    <s v="HK1785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4"/>
    <x v="102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4"/>
    <x v="34"/>
    <s v="HK1785"/>
    <x v="2"/>
    <x v="0"/>
    <n v="8"/>
    <n v="50"/>
    <n v="200"/>
    <n v="3"/>
    <s v="20"/>
    <s v="0"/>
    <n v="1200"/>
    <n v="20"/>
  </r>
  <r>
    <d v="2024-07-01T00:00:00"/>
    <x v="6"/>
    <s v="0DD"/>
    <x v="10"/>
    <x v="6"/>
    <x v="24"/>
    <x v="35"/>
    <s v="HK1781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4"/>
    <x v="35"/>
    <s v="HK1785"/>
    <x v="2"/>
    <x v="0"/>
    <n v="8"/>
    <n v="50"/>
    <n v="200"/>
    <n v="3"/>
    <s v="20"/>
    <s v="0"/>
    <n v="1200"/>
    <n v="20"/>
  </r>
  <r>
    <d v="2024-07-01T00:00:00"/>
    <x v="6"/>
    <s v="0DD"/>
    <x v="10"/>
    <x v="8"/>
    <x v="25"/>
    <x v="37"/>
    <s v="HK1290"/>
    <x v="2"/>
    <x v="0"/>
    <n v="24"/>
    <n v="150"/>
    <n v="600"/>
    <n v="3"/>
    <s v="60"/>
    <s v="0"/>
    <n v="3600"/>
    <n v="60"/>
  </r>
  <r>
    <d v="2024-07-01T00:00:00"/>
    <x v="6"/>
    <s v="0DD"/>
    <x v="10"/>
    <x v="6"/>
    <x v="27"/>
    <x v="39"/>
    <s v="HK732"/>
    <x v="2"/>
    <x v="0"/>
    <n v="2"/>
    <n v="12.5"/>
    <n v="30"/>
    <n v="2"/>
    <s v="30"/>
    <n v="0"/>
    <n v="1800"/>
    <n v="30"/>
  </r>
  <r>
    <d v="2024-07-01T00:00:00"/>
    <x v="6"/>
    <s v="0DG"/>
    <x v="31"/>
    <x v="0"/>
    <x v="2"/>
    <x v="84"/>
    <s v="HK1471"/>
    <x v="0"/>
    <x v="0"/>
    <n v="7"/>
    <n v="1280"/>
    <n v="2120"/>
    <n v="4"/>
    <s v="21"/>
    <s v="20"/>
    <n v="1280"/>
    <n v="21.333333333333332"/>
  </r>
  <r>
    <d v="2024-07-01T00:00:00"/>
    <x v="6"/>
    <s v="0DG"/>
    <x v="31"/>
    <x v="0"/>
    <x v="2"/>
    <x v="84"/>
    <s v="HK1727"/>
    <x v="0"/>
    <x v="0"/>
    <n v="7"/>
    <n v="1510"/>
    <n v="2510"/>
    <n v="4"/>
    <s v="25"/>
    <s v="10"/>
    <n v="1510"/>
    <n v="25.166666666666668"/>
  </r>
  <r>
    <d v="2024-07-01T00:00:00"/>
    <x v="6"/>
    <s v="0DG"/>
    <x v="31"/>
    <x v="0"/>
    <x v="2"/>
    <x v="84"/>
    <s v="HK2187"/>
    <x v="0"/>
    <x v="0"/>
    <n v="7"/>
    <n v="1410"/>
    <n v="2330"/>
    <n v="4"/>
    <s v="23"/>
    <s v="30"/>
    <n v="1410"/>
    <n v="23.5"/>
  </r>
  <r>
    <d v="2024-07-01T00:00:00"/>
    <x v="6"/>
    <s v="0DH"/>
    <x v="27"/>
    <x v="0"/>
    <x v="34"/>
    <x v="65"/>
    <s v="HK2014"/>
    <x v="0"/>
    <x v="0"/>
    <n v="336"/>
    <n v="5711"/>
    <n v="8430"/>
    <n v="4"/>
    <s v="84"/>
    <s v="30"/>
    <n v="5070"/>
    <n v="84.5"/>
  </r>
  <r>
    <d v="2024-07-01T00:00:00"/>
    <x v="6"/>
    <s v="0DL"/>
    <x v="11"/>
    <x v="0"/>
    <x v="28"/>
    <x v="40"/>
    <s v="HK5203"/>
    <x v="7"/>
    <x v="0"/>
    <n v="10"/>
    <n v="2220"/>
    <n v="37"/>
    <n v="2"/>
    <s v="37"/>
    <n v="0"/>
    <n v="2220"/>
    <n v="37"/>
  </r>
  <r>
    <d v="2024-07-01T00:00:00"/>
    <x v="6"/>
    <s v="0DL"/>
    <x v="11"/>
    <x v="0"/>
    <x v="28"/>
    <x v="40"/>
    <s v="HK1425"/>
    <x v="0"/>
    <x v="0"/>
    <n v="17"/>
    <n v="3900"/>
    <n v="65"/>
    <n v="2"/>
    <s v="65"/>
    <n v="0"/>
    <n v="3900"/>
    <n v="65"/>
  </r>
  <r>
    <d v="2024-07-01T00:00:00"/>
    <x v="6"/>
    <s v="0DL"/>
    <x v="11"/>
    <x v="0"/>
    <x v="28"/>
    <x v="40"/>
    <s v="HK1970"/>
    <x v="0"/>
    <x v="0"/>
    <n v="12"/>
    <n v="1770"/>
    <n v="2930"/>
    <n v="4"/>
    <s v="29"/>
    <s v="30"/>
    <n v="1770"/>
    <n v="29.5"/>
  </r>
  <r>
    <d v="2024-07-01T00:00:00"/>
    <x v="6"/>
    <s v="0DL"/>
    <x v="11"/>
    <x v="0"/>
    <x v="28"/>
    <x v="40"/>
    <s v="HK3419"/>
    <x v="3"/>
    <x v="0"/>
    <n v="11"/>
    <n v="1830"/>
    <n v="3030"/>
    <n v="4"/>
    <s v="30"/>
    <s v="30"/>
    <n v="1830"/>
    <n v="30.5"/>
  </r>
  <r>
    <d v="2024-07-01T00:00:00"/>
    <x v="6"/>
    <s v="0DL"/>
    <x v="11"/>
    <x v="0"/>
    <x v="28"/>
    <x v="40"/>
    <s v="HK5403"/>
    <x v="3"/>
    <x v="0"/>
    <n v="6"/>
    <n v="1140"/>
    <n v="19"/>
    <n v="2"/>
    <s v="19"/>
    <n v="0"/>
    <n v="1140"/>
    <n v="19"/>
  </r>
  <r>
    <d v="2024-07-01T00:00:00"/>
    <x v="6"/>
    <s v="0DL"/>
    <x v="11"/>
    <x v="5"/>
    <x v="13"/>
    <x v="40"/>
    <s v="HK1839"/>
    <x v="0"/>
    <x v="0"/>
    <n v="18"/>
    <n v="4500"/>
    <n v="75"/>
    <n v="2"/>
    <s v="75"/>
    <n v="0"/>
    <n v="4500"/>
    <n v="75"/>
  </r>
  <r>
    <d v="2024-07-01T00:00:00"/>
    <x v="6"/>
    <s v="0DL"/>
    <x v="11"/>
    <x v="5"/>
    <x v="13"/>
    <x v="41"/>
    <s v="HK1535"/>
    <x v="0"/>
    <x v="0"/>
    <n v="13"/>
    <n v="3390"/>
    <n v="5630"/>
    <n v="4"/>
    <s v="56"/>
    <s v="30"/>
    <n v="3390"/>
    <n v="56.5"/>
  </r>
  <r>
    <d v="2024-07-01T00:00:00"/>
    <x v="6"/>
    <s v="0DL"/>
    <x v="11"/>
    <x v="5"/>
    <x v="13"/>
    <x v="41"/>
    <s v="HK1639"/>
    <x v="0"/>
    <x v="0"/>
    <n v="8"/>
    <n v="1960"/>
    <n v="3240"/>
    <n v="4"/>
    <s v="32"/>
    <s v="40"/>
    <n v="1960"/>
    <n v="32.666666666666664"/>
  </r>
  <r>
    <d v="2024-07-01T00:00:00"/>
    <x v="6"/>
    <s v="0DP"/>
    <x v="12"/>
    <x v="9"/>
    <x v="29"/>
    <x v="42"/>
    <s v="HK2466"/>
    <x v="0"/>
    <x v="0"/>
    <n v="7"/>
    <n v="1410"/>
    <n v="2330"/>
    <n v="4"/>
    <s v="23"/>
    <s v="30"/>
    <n v="1410"/>
    <n v="23.5"/>
  </r>
  <r>
    <d v="2024-07-01T00:00:00"/>
    <x v="6"/>
    <s v="0DR"/>
    <x v="13"/>
    <x v="0"/>
    <x v="54"/>
    <x v="85"/>
    <s v="HK647"/>
    <x v="0"/>
    <x v="0"/>
    <n v="416"/>
    <n v="8320"/>
    <n v="75"/>
    <n v="2"/>
    <s v="75"/>
    <n v="0"/>
    <n v="4500"/>
    <n v="75"/>
  </r>
  <r>
    <d v="2024-07-01T00:00:00"/>
    <x v="6"/>
    <s v="0DR"/>
    <x v="13"/>
    <x v="0"/>
    <x v="54"/>
    <x v="85"/>
    <s v="HK1042"/>
    <x v="2"/>
    <x v="0"/>
    <n v="425"/>
    <n v="8490"/>
    <n v="75"/>
    <n v="2"/>
    <s v="75"/>
    <n v="0"/>
    <n v="4500"/>
    <n v="75"/>
  </r>
  <r>
    <d v="2024-07-01T00:00:00"/>
    <x v="6"/>
    <s v="0DR"/>
    <x v="13"/>
    <x v="0"/>
    <x v="54"/>
    <x v="85"/>
    <s v="HK1054"/>
    <x v="2"/>
    <x v="0"/>
    <n v="212"/>
    <n v="3420"/>
    <n v="27"/>
    <n v="2"/>
    <s v="27"/>
    <n v="0"/>
    <n v="1620"/>
    <n v="27"/>
  </r>
  <r>
    <d v="2024-07-01T00:00:00"/>
    <x v="6"/>
    <s v="0DR"/>
    <x v="13"/>
    <x v="0"/>
    <x v="54"/>
    <x v="85"/>
    <s v="HK1684"/>
    <x v="2"/>
    <x v="0"/>
    <n v="428"/>
    <n v="8560"/>
    <n v="75"/>
    <n v="2"/>
    <s v="75"/>
    <n v="0"/>
    <n v="4500"/>
    <n v="75"/>
  </r>
  <r>
    <d v="2024-07-01T00:00:00"/>
    <x v="6"/>
    <s v="0DR"/>
    <x v="13"/>
    <x v="5"/>
    <x v="30"/>
    <x v="43"/>
    <s v="HK1054"/>
    <x v="2"/>
    <x v="0"/>
    <n v="244"/>
    <n v="3665"/>
    <n v="48"/>
    <n v="2"/>
    <s v="48"/>
    <n v="0"/>
    <n v="2880"/>
    <n v="48"/>
  </r>
  <r>
    <d v="2024-07-01T00:00:00"/>
    <x v="6"/>
    <s v="0DS"/>
    <x v="32"/>
    <x v="5"/>
    <x v="55"/>
    <x v="86"/>
    <s v="HK1627"/>
    <x v="0"/>
    <x v="0"/>
    <n v="48"/>
    <n v="1643"/>
    <n v="20"/>
    <n v="2"/>
    <s v="20"/>
    <n v="0"/>
    <n v="1200"/>
    <n v="20"/>
  </r>
  <r>
    <d v="2024-07-01T00:00:00"/>
    <x v="6"/>
    <s v="0DS"/>
    <x v="32"/>
    <x v="5"/>
    <x v="13"/>
    <x v="87"/>
    <s v="HK1627"/>
    <x v="0"/>
    <x v="0"/>
    <n v="112"/>
    <n v="4192"/>
    <n v="47"/>
    <n v="2"/>
    <s v="47"/>
    <n v="0"/>
    <n v="2820"/>
    <n v="47"/>
  </r>
  <r>
    <d v="2024-07-01T00:00:00"/>
    <x v="6"/>
    <s v="0DT"/>
    <x v="28"/>
    <x v="0"/>
    <x v="0"/>
    <x v="93"/>
    <s v="HK1652"/>
    <x v="0"/>
    <x v="0"/>
    <n v="7"/>
    <n v="200"/>
    <n v="5"/>
    <n v="1"/>
    <s v="5"/>
    <n v="0"/>
    <n v="300"/>
    <n v="5"/>
  </r>
  <r>
    <d v="2024-07-01T00:00:00"/>
    <x v="6"/>
    <s v="0DT"/>
    <x v="28"/>
    <x v="0"/>
    <x v="2"/>
    <x v="77"/>
    <s v="HK1840"/>
    <x v="0"/>
    <x v="0"/>
    <n v="41"/>
    <n v="1240"/>
    <n v="31"/>
    <n v="2"/>
    <s v="31"/>
    <n v="0"/>
    <n v="1860"/>
    <n v="31"/>
  </r>
  <r>
    <d v="2024-07-01T00:00:00"/>
    <x v="6"/>
    <s v="0DT"/>
    <x v="28"/>
    <x v="5"/>
    <x v="61"/>
    <x v="103"/>
    <s v="HK1652"/>
    <x v="0"/>
    <x v="0"/>
    <n v="4"/>
    <n v="120"/>
    <n v="3"/>
    <n v="1"/>
    <s v="3"/>
    <n v="0"/>
    <n v="180"/>
    <n v="3"/>
  </r>
  <r>
    <d v="2024-07-01T00:00:00"/>
    <x v="6"/>
    <s v="0DU"/>
    <x v="14"/>
    <x v="16"/>
    <x v="60"/>
    <x v="96"/>
    <s v="HK1729"/>
    <x v="0"/>
    <x v="0"/>
    <n v="95"/>
    <n v="1120"/>
    <n v="32"/>
    <n v="2"/>
    <s v="32"/>
    <n v="0"/>
    <n v="1920"/>
    <n v="32"/>
  </r>
  <r>
    <d v="2024-07-01T00:00:00"/>
    <x v="6"/>
    <s v="0DU"/>
    <x v="14"/>
    <x v="16"/>
    <x v="60"/>
    <x v="96"/>
    <s v="HK745"/>
    <x v="0"/>
    <x v="0"/>
    <n v="109"/>
    <n v="1400"/>
    <n v="37"/>
    <n v="2"/>
    <s v="37"/>
    <n v="0"/>
    <n v="2220"/>
    <n v="37"/>
  </r>
  <r>
    <d v="2024-07-01T00:00:00"/>
    <x v="6"/>
    <s v="0DU"/>
    <x v="14"/>
    <x v="0"/>
    <x v="28"/>
    <x v="89"/>
    <s v="HK806"/>
    <x v="0"/>
    <x v="0"/>
    <n v="140"/>
    <n v="1884"/>
    <n v="4850"/>
    <n v="4"/>
    <s v="48"/>
    <s v="50"/>
    <n v="2930"/>
    <n v="48.833333333333336"/>
  </r>
  <r>
    <d v="2024-07-01T00:00:00"/>
    <x v="6"/>
    <s v="0DU"/>
    <x v="14"/>
    <x v="5"/>
    <x v="61"/>
    <x v="97"/>
    <s v="HK1971"/>
    <x v="0"/>
    <x v="0"/>
    <n v="160"/>
    <n v="2301"/>
    <n v="56"/>
    <n v="2"/>
    <s v="56"/>
    <n v="0"/>
    <n v="3360"/>
    <n v="56"/>
  </r>
  <r>
    <d v="2024-07-01T00:00:00"/>
    <x v="6"/>
    <s v="0DU"/>
    <x v="14"/>
    <x v="5"/>
    <x v="30"/>
    <x v="44"/>
    <s v="HK1739"/>
    <x v="0"/>
    <x v="0"/>
    <n v="64"/>
    <n v="1151"/>
    <n v="22"/>
    <n v="2"/>
    <s v="22"/>
    <n v="0"/>
    <n v="1320"/>
    <n v="22"/>
  </r>
  <r>
    <d v="2024-07-01T00:00:00"/>
    <x v="6"/>
    <s v="0DU"/>
    <x v="14"/>
    <x v="5"/>
    <x v="30"/>
    <x v="44"/>
    <s v="HK2319"/>
    <x v="0"/>
    <x v="0"/>
    <n v="151"/>
    <n v="2091"/>
    <n v="51"/>
    <n v="2"/>
    <s v="51"/>
    <n v="0"/>
    <n v="3060"/>
    <n v="51"/>
  </r>
  <r>
    <d v="2024-07-01T00:00:00"/>
    <x v="6"/>
    <s v="0DX"/>
    <x v="15"/>
    <x v="0"/>
    <x v="2"/>
    <x v="46"/>
    <s v="HK1380"/>
    <x v="2"/>
    <x v="0"/>
    <n v="181"/>
    <n v="2720"/>
    <n v="68"/>
    <n v="2"/>
    <s v="68"/>
    <n v="0"/>
    <n v="4080"/>
    <n v="68"/>
  </r>
  <r>
    <d v="2024-07-01T00:00:00"/>
    <x v="6"/>
    <s v="0DX"/>
    <x v="15"/>
    <x v="0"/>
    <x v="2"/>
    <x v="46"/>
    <s v="HK1784"/>
    <x v="2"/>
    <x v="0"/>
    <n v="178"/>
    <n v="2680"/>
    <n v="67"/>
    <n v="2"/>
    <s v="67"/>
    <n v="0"/>
    <n v="4020"/>
    <n v="67"/>
  </r>
  <r>
    <d v="2024-07-01T00:00:00"/>
    <x v="6"/>
    <s v="0DX"/>
    <x v="15"/>
    <x v="0"/>
    <x v="2"/>
    <x v="46"/>
    <s v="HK531"/>
    <x v="2"/>
    <x v="0"/>
    <n v="93"/>
    <n v="1400"/>
    <n v="35"/>
    <n v="2"/>
    <s v="35"/>
    <n v="0"/>
    <n v="2100"/>
    <n v="35"/>
  </r>
  <r>
    <d v="2024-07-01T00:00:00"/>
    <x v="6"/>
    <s v="0DX"/>
    <x v="15"/>
    <x v="0"/>
    <x v="31"/>
    <x v="47"/>
    <s v="HK1136"/>
    <x v="2"/>
    <x v="0"/>
    <n v="80"/>
    <n v="1200"/>
    <n v="30"/>
    <n v="2"/>
    <s v="30"/>
    <n v="0"/>
    <n v="1800"/>
    <n v="30"/>
  </r>
  <r>
    <d v="2024-07-01T00:00:00"/>
    <x v="6"/>
    <s v="0DX"/>
    <x v="15"/>
    <x v="0"/>
    <x v="31"/>
    <x v="47"/>
    <s v="HK370"/>
    <x v="2"/>
    <x v="0"/>
    <n v="64"/>
    <n v="960"/>
    <n v="24"/>
    <n v="2"/>
    <s v="24"/>
    <n v="0"/>
    <n v="1440"/>
    <n v="24"/>
  </r>
  <r>
    <d v="2024-07-01T00:00:00"/>
    <x v="6"/>
    <s v="0DX"/>
    <x v="15"/>
    <x v="0"/>
    <x v="31"/>
    <x v="47"/>
    <s v="HK673"/>
    <x v="2"/>
    <x v="0"/>
    <n v="110"/>
    <n v="1652"/>
    <n v="4130"/>
    <n v="4"/>
    <s v="41"/>
    <s v="30"/>
    <n v="2490"/>
    <n v="41.5"/>
  </r>
  <r>
    <d v="2024-07-01T00:00:00"/>
    <x v="6"/>
    <s v="0DX"/>
    <x v="15"/>
    <x v="0"/>
    <x v="31"/>
    <x v="47"/>
    <s v="HK946"/>
    <x v="2"/>
    <x v="0"/>
    <n v="120"/>
    <n v="1800"/>
    <n v="45"/>
    <n v="2"/>
    <s v="45"/>
    <n v="0"/>
    <n v="2700"/>
    <n v="45"/>
  </r>
  <r>
    <d v="2024-07-01T00:00:00"/>
    <x v="6"/>
    <s v="0DX"/>
    <x v="15"/>
    <x v="0"/>
    <x v="34"/>
    <x v="67"/>
    <s v="HK1160"/>
    <x v="2"/>
    <x v="0"/>
    <n v="109"/>
    <n v="1640"/>
    <n v="41"/>
    <n v="2"/>
    <s v="41"/>
    <n v="0"/>
    <n v="2460"/>
    <n v="41"/>
  </r>
  <r>
    <d v="2024-07-01T00:00:00"/>
    <x v="6"/>
    <s v="0DY"/>
    <x v="16"/>
    <x v="6"/>
    <x v="32"/>
    <x v="48"/>
    <s v="HK1674"/>
    <x v="2"/>
    <x v="0"/>
    <n v="78"/>
    <n v="775"/>
    <n v="31"/>
    <n v="2"/>
    <s v="31"/>
    <n v="0"/>
    <n v="1860"/>
    <n v="31"/>
  </r>
  <r>
    <d v="2024-07-01T00:00:00"/>
    <x v="6"/>
    <s v="0EN"/>
    <x v="17"/>
    <x v="0"/>
    <x v="33"/>
    <x v="49"/>
    <s v="HK1837"/>
    <x v="0"/>
    <x v="0"/>
    <n v="100"/>
    <n v="3000"/>
    <n v="50"/>
    <n v="2"/>
    <s v="50"/>
    <n v="0"/>
    <n v="3000"/>
    <n v="50"/>
  </r>
  <r>
    <d v="2024-07-01T00:00:00"/>
    <x v="6"/>
    <s v="0ER"/>
    <x v="18"/>
    <x v="0"/>
    <x v="34"/>
    <x v="50"/>
    <s v="HK1628"/>
    <x v="0"/>
    <x v="0"/>
    <n v="12"/>
    <n v="2030"/>
    <n v="3350"/>
    <n v="4"/>
    <s v="33"/>
    <s v="50"/>
    <n v="2030"/>
    <n v="33.833333333333336"/>
  </r>
  <r>
    <d v="2024-07-01T00:00:00"/>
    <x v="6"/>
    <s v="0ER"/>
    <x v="18"/>
    <x v="0"/>
    <x v="34"/>
    <x v="50"/>
    <s v="HK1824"/>
    <x v="0"/>
    <x v="0"/>
    <n v="8"/>
    <n v="1080"/>
    <n v="1803"/>
    <n v="4"/>
    <s v="18"/>
    <s v="03"/>
    <n v="1083"/>
    <n v="18.05"/>
  </r>
  <r>
    <d v="2024-07-01T00:00:00"/>
    <x v="6"/>
    <s v="0ER"/>
    <x v="18"/>
    <x v="0"/>
    <x v="34"/>
    <x v="50"/>
    <s v="HK1914"/>
    <x v="0"/>
    <x v="0"/>
    <n v="6"/>
    <n v="1050"/>
    <n v="1730"/>
    <n v="4"/>
    <s v="17"/>
    <s v="30"/>
    <n v="1050"/>
    <n v="17.5"/>
  </r>
  <r>
    <d v="2024-07-01T00:00:00"/>
    <x v="6"/>
    <s v="0ET"/>
    <x v="19"/>
    <x v="10"/>
    <x v="35"/>
    <x v="51"/>
    <s v="HK5218"/>
    <x v="4"/>
    <x v="5"/>
    <n v="16"/>
    <n v="565"/>
    <n v="22"/>
    <n v="2"/>
    <s v="22"/>
    <n v="0"/>
    <n v="1320"/>
    <n v="22"/>
  </r>
  <r>
    <d v="2024-07-01T00:00:00"/>
    <x v="6"/>
    <s v="0ET"/>
    <x v="19"/>
    <x v="10"/>
    <x v="35"/>
    <x v="51"/>
    <s v="HK5336"/>
    <x v="4"/>
    <x v="5"/>
    <n v="43"/>
    <n v="2107"/>
    <n v="6124"/>
    <n v="4"/>
    <s v="61"/>
    <s v="24"/>
    <n v="3684"/>
    <n v="61.4"/>
  </r>
  <r>
    <d v="2024-07-01T00:00:00"/>
    <x v="6"/>
    <s v="0ET"/>
    <x v="19"/>
    <x v="10"/>
    <x v="35"/>
    <x v="51"/>
    <s v="HK5440"/>
    <x v="4"/>
    <x v="5"/>
    <n v="22"/>
    <n v="373"/>
    <n v="1130"/>
    <n v="4"/>
    <s v="11"/>
    <s v="30"/>
    <n v="690"/>
    <n v="11.5"/>
  </r>
  <r>
    <d v="2024-07-01T00:00:00"/>
    <x v="6"/>
    <s v="0EV"/>
    <x v="20"/>
    <x v="4"/>
    <x v="7"/>
    <x v="52"/>
    <s v="HK5381"/>
    <x v="5"/>
    <x v="1"/>
    <n v="107"/>
    <n v="7326"/>
    <n v="50.8"/>
    <n v="4"/>
    <s v="50"/>
    <s v=",8"/>
    <n v="3000.8"/>
    <n v="50.013333333333335"/>
  </r>
  <r>
    <d v="2024-07-01T00:00:00"/>
    <x v="6"/>
    <s v="0EV"/>
    <x v="20"/>
    <x v="4"/>
    <x v="7"/>
    <x v="52"/>
    <s v="HK5384"/>
    <x v="5"/>
    <x v="1"/>
    <n v="142"/>
    <n v="10523"/>
    <n v="75.5"/>
    <n v="4"/>
    <s v="75"/>
    <s v=",5"/>
    <n v="4500.5"/>
    <n v="75.00833333333334"/>
  </r>
  <r>
    <d v="2024-07-01T00:00:00"/>
    <x v="6"/>
    <s v="0EV"/>
    <x v="20"/>
    <x v="4"/>
    <x v="7"/>
    <x v="52"/>
    <s v="HK5386"/>
    <x v="5"/>
    <x v="1"/>
    <n v="126"/>
    <n v="9476"/>
    <n v="59.8"/>
    <n v="4"/>
    <s v="59"/>
    <s v=",8"/>
    <n v="3540.8"/>
    <n v="59.013333333333335"/>
  </r>
  <r>
    <d v="2024-07-01T00:00:00"/>
    <x v="6"/>
    <s v="0EV"/>
    <x v="20"/>
    <x v="4"/>
    <x v="7"/>
    <x v="52"/>
    <s v="HK5387"/>
    <x v="5"/>
    <x v="1"/>
    <n v="116"/>
    <n v="8516"/>
    <n v="55.9"/>
    <n v="4"/>
    <s v="55"/>
    <s v=",9"/>
    <n v="3300.9"/>
    <n v="55.015000000000001"/>
  </r>
  <r>
    <d v="2024-07-01T00:00:00"/>
    <x v="6"/>
    <s v="0EW"/>
    <x v="29"/>
    <x v="7"/>
    <x v="41"/>
    <x v="68"/>
    <s v="HK5359"/>
    <x v="8"/>
    <x v="5"/>
    <n v="2"/>
    <n v="40.46"/>
    <n v="0.92"/>
    <n v="4"/>
    <s v="0,"/>
    <s v="92"/>
    <n v="92"/>
    <n v="1.5333333333333334"/>
  </r>
  <r>
    <d v="2024-07-01T00:00:00"/>
    <x v="6"/>
    <s v="0EW"/>
    <x v="29"/>
    <x v="7"/>
    <x v="41"/>
    <x v="69"/>
    <s v="HK5356"/>
    <x v="8"/>
    <x v="5"/>
    <n v="2"/>
    <n v="75.099999999999994"/>
    <n v="2.2000000000000002"/>
    <n v="3"/>
    <s v="2,"/>
    <s v="2"/>
    <n v="122"/>
    <n v="2.0333333333333332"/>
  </r>
  <r>
    <d v="2024-07-01T00:00:00"/>
    <x v="6"/>
    <s v="0EW"/>
    <x v="29"/>
    <x v="7"/>
    <x v="41"/>
    <x v="69"/>
    <s v="HK5359"/>
    <x v="8"/>
    <x v="5"/>
    <n v="6"/>
    <n v="102"/>
    <n v="4"/>
    <n v="1"/>
    <s v="4"/>
    <n v="0"/>
    <n v="240"/>
    <n v="4"/>
  </r>
  <r>
    <d v="2024-07-01T00:00:00"/>
    <x v="6"/>
    <s v="0EW"/>
    <x v="29"/>
    <x v="11"/>
    <x v="42"/>
    <x v="68"/>
    <s v="HK5356"/>
    <x v="8"/>
    <x v="5"/>
    <n v="6"/>
    <n v="262.06"/>
    <n v="5.08"/>
    <n v="4"/>
    <s v="5,"/>
    <s v="08"/>
    <n v="308"/>
    <n v="5.1333333333333337"/>
  </r>
  <r>
    <d v="2024-07-01T00:00:00"/>
    <x v="6"/>
    <s v="0EW"/>
    <x v="29"/>
    <x v="11"/>
    <x v="42"/>
    <x v="68"/>
    <s v="HK5359"/>
    <x v="8"/>
    <x v="5"/>
    <n v="4"/>
    <n v="79.34"/>
    <n v="1.34"/>
    <n v="4"/>
    <s v="1,"/>
    <s v="34"/>
    <n v="94"/>
    <n v="1.5666666666666667"/>
  </r>
  <r>
    <d v="2024-07-01T00:00:00"/>
    <x v="6"/>
    <s v="0EW"/>
    <x v="29"/>
    <x v="11"/>
    <x v="42"/>
    <x v="69"/>
    <s v="HK5356"/>
    <x v="8"/>
    <x v="5"/>
    <n v="2"/>
    <n v="55.8"/>
    <n v="1.1000000000000001"/>
    <n v="3"/>
    <s v="1,"/>
    <s v="1"/>
    <n v="61"/>
    <n v="1.0166666666666666"/>
  </r>
  <r>
    <d v="2024-07-01T00:00:00"/>
    <x v="6"/>
    <s v="0EW"/>
    <x v="29"/>
    <x v="11"/>
    <x v="67"/>
    <x v="69"/>
    <s v="HK5207"/>
    <x v="8"/>
    <x v="5"/>
    <n v="6"/>
    <n v="108"/>
    <n v="5.18"/>
    <n v="4"/>
    <s v="5,"/>
    <s v="18"/>
    <n v="318"/>
    <n v="5.3"/>
  </r>
  <r>
    <d v="2024-07-01T00:00:00"/>
    <x v="6"/>
    <s v="0EW"/>
    <x v="29"/>
    <x v="7"/>
    <x v="15"/>
    <x v="68"/>
    <s v="HK5359"/>
    <x v="8"/>
    <x v="5"/>
    <n v="4"/>
    <n v="193.92"/>
    <n v="2.2999999999999998"/>
    <n v="3"/>
    <s v="2,"/>
    <s v="3"/>
    <n v="123"/>
    <n v="2.0499999999999998"/>
  </r>
  <r>
    <d v="2024-07-01T00:00:00"/>
    <x v="6"/>
    <s v="0EW"/>
    <x v="29"/>
    <x v="7"/>
    <x v="15"/>
    <x v="69"/>
    <s v="HK5207"/>
    <x v="8"/>
    <x v="5"/>
    <n v="2"/>
    <n v="34"/>
    <n v="0.4"/>
    <n v="3"/>
    <s v="0,"/>
    <s v="4"/>
    <n v="4"/>
    <n v="6.6666666666666666E-2"/>
  </r>
  <r>
    <d v="2024-07-01T00:00:00"/>
    <x v="6"/>
    <s v="0EW"/>
    <x v="29"/>
    <x v="7"/>
    <x v="15"/>
    <x v="69"/>
    <s v="HK5356"/>
    <x v="8"/>
    <x v="5"/>
    <n v="10"/>
    <n v="255.92"/>
    <n v="6.14"/>
    <n v="4"/>
    <s v="6,"/>
    <s v="14"/>
    <n v="374"/>
    <n v="6.2333333333333334"/>
  </r>
  <r>
    <d v="2024-07-01T00:00:00"/>
    <x v="6"/>
    <s v="0EW"/>
    <x v="29"/>
    <x v="7"/>
    <x v="15"/>
    <x v="69"/>
    <s v="HK5359"/>
    <x v="8"/>
    <x v="5"/>
    <n v="18"/>
    <n v="355.2"/>
    <n v="11.14"/>
    <n v="5"/>
    <s v="11"/>
    <s v=",14"/>
    <n v="660.14"/>
    <n v="11.002333333333333"/>
  </r>
  <r>
    <d v="2024-07-01T00:00:00"/>
    <x v="6"/>
    <s v="0EW"/>
    <x v="29"/>
    <x v="7"/>
    <x v="15"/>
    <x v="69"/>
    <s v="HK5207"/>
    <x v="8"/>
    <x v="7"/>
    <n v="2"/>
    <n v="25"/>
    <n v="0.78"/>
    <n v="4"/>
    <s v="0,"/>
    <s v="78"/>
    <n v="78"/>
    <n v="1.3"/>
  </r>
  <r>
    <d v="2024-07-01T00:00:00"/>
    <x v="6"/>
    <s v="0EW"/>
    <x v="29"/>
    <x v="7"/>
    <x v="15"/>
    <x v="69"/>
    <s v="HK5359"/>
    <x v="8"/>
    <x v="7"/>
    <n v="12"/>
    <n v="224"/>
    <n v="6.08"/>
    <n v="4"/>
    <s v="6,"/>
    <s v="08"/>
    <n v="368"/>
    <n v="6.1333333333333337"/>
  </r>
  <r>
    <d v="2024-07-01T00:00:00"/>
    <x v="6"/>
    <s v="0EW"/>
    <x v="29"/>
    <x v="4"/>
    <x v="58"/>
    <x v="69"/>
    <s v="HK5207"/>
    <x v="8"/>
    <x v="5"/>
    <n v="4"/>
    <n v="79.5"/>
    <n v="2.06"/>
    <n v="4"/>
    <s v="2,"/>
    <s v="06"/>
    <n v="126"/>
    <n v="2.1"/>
  </r>
  <r>
    <d v="2024-07-01T00:00:00"/>
    <x v="6"/>
    <s v="0EW"/>
    <x v="29"/>
    <x v="14"/>
    <x v="52"/>
    <x v="69"/>
    <s v="HK5207"/>
    <x v="8"/>
    <x v="5"/>
    <n v="32"/>
    <n v="562.08000000000004"/>
    <n v="17"/>
    <n v="2"/>
    <s v="17"/>
    <n v="0"/>
    <n v="1020"/>
    <n v="17"/>
  </r>
  <r>
    <d v="2024-07-01T00:00:00"/>
    <x v="6"/>
    <s v="0EW"/>
    <x v="29"/>
    <x v="14"/>
    <x v="52"/>
    <x v="69"/>
    <s v="HK5359"/>
    <x v="8"/>
    <x v="5"/>
    <n v="4"/>
    <n v="76.34"/>
    <n v="1.76"/>
    <n v="4"/>
    <s v="1,"/>
    <s v="76"/>
    <n v="136"/>
    <n v="2.2666666666666666"/>
  </r>
  <r>
    <d v="2024-07-01T00:00:00"/>
    <x v="6"/>
    <s v="0EW"/>
    <x v="29"/>
    <x v="12"/>
    <x v="44"/>
    <x v="69"/>
    <s v="HK5356"/>
    <x v="8"/>
    <x v="5"/>
    <n v="2"/>
    <n v="79.8"/>
    <n v="2.2599999999999998"/>
    <n v="4"/>
    <s v="2,"/>
    <s v="26"/>
    <n v="146"/>
    <n v="2.4333333333333331"/>
  </r>
  <r>
    <d v="2024-07-01T00:00:00"/>
    <x v="6"/>
    <s v="0EW"/>
    <x v="29"/>
    <x v="7"/>
    <x v="45"/>
    <x v="69"/>
    <s v="HK5207"/>
    <x v="8"/>
    <x v="5"/>
    <n v="36"/>
    <n v="621.41999999999996"/>
    <n v="14.5"/>
    <n v="4"/>
    <s v="14"/>
    <s v=",5"/>
    <n v="840.5"/>
    <n v="14.008333333333333"/>
  </r>
  <r>
    <d v="2024-07-01T00:00:00"/>
    <x v="6"/>
    <s v="0EW"/>
    <x v="29"/>
    <x v="7"/>
    <x v="45"/>
    <x v="69"/>
    <s v="HK5356"/>
    <x v="8"/>
    <x v="5"/>
    <n v="24"/>
    <n v="651.44000000000005"/>
    <n v="12.68"/>
    <n v="5"/>
    <s v="12"/>
    <s v=",68"/>
    <n v="720.68"/>
    <n v="12.011333333333333"/>
  </r>
  <r>
    <d v="2024-07-01T00:00:00"/>
    <x v="6"/>
    <s v="0EW"/>
    <x v="29"/>
    <x v="7"/>
    <x v="45"/>
    <x v="69"/>
    <s v="HK5359"/>
    <x v="8"/>
    <x v="5"/>
    <n v="56"/>
    <n v="1046.22"/>
    <n v="23.7"/>
    <n v="4"/>
    <s v="23"/>
    <s v=",7"/>
    <n v="1380.7"/>
    <n v="23.011666666666667"/>
  </r>
  <r>
    <d v="2024-07-01T00:00:00"/>
    <x v="6"/>
    <s v="0EW"/>
    <x v="29"/>
    <x v="12"/>
    <x v="46"/>
    <x v="69"/>
    <s v="HK5207"/>
    <x v="8"/>
    <x v="7"/>
    <n v="4"/>
    <n v="60"/>
    <n v="1.62"/>
    <n v="4"/>
    <s v="1,"/>
    <s v="62"/>
    <n v="122"/>
    <n v="2.0333333333333332"/>
  </r>
  <r>
    <d v="2024-07-01T00:00:00"/>
    <x v="6"/>
    <s v="0EW"/>
    <x v="29"/>
    <x v="7"/>
    <x v="47"/>
    <x v="69"/>
    <s v="HK5207"/>
    <x v="8"/>
    <x v="5"/>
    <n v="4"/>
    <n v="49.68"/>
    <n v="2.62"/>
    <n v="4"/>
    <s v="2,"/>
    <s v="62"/>
    <n v="182"/>
    <n v="3.0333333333333332"/>
  </r>
  <r>
    <d v="2024-07-01T00:00:00"/>
    <x v="6"/>
    <s v="0EW"/>
    <x v="29"/>
    <x v="12"/>
    <x v="48"/>
    <x v="68"/>
    <s v="HK5359"/>
    <x v="8"/>
    <x v="5"/>
    <n v="2"/>
    <n v="52.54"/>
    <n v="0.86"/>
    <n v="4"/>
    <s v="0,"/>
    <s v="86"/>
    <n v="86"/>
    <n v="1.4333333333333333"/>
  </r>
  <r>
    <d v="2024-07-01T00:00:00"/>
    <x v="6"/>
    <s v="0EW"/>
    <x v="29"/>
    <x v="7"/>
    <x v="49"/>
    <x v="69"/>
    <s v="HK5207"/>
    <x v="8"/>
    <x v="5"/>
    <n v="10"/>
    <n v="121.3"/>
    <n v="41.96"/>
    <n v="5"/>
    <s v="41"/>
    <s v=",96"/>
    <n v="2460.96"/>
    <n v="41.015999999999998"/>
  </r>
  <r>
    <d v="2024-07-01T00:00:00"/>
    <x v="6"/>
    <s v="0EW"/>
    <x v="29"/>
    <x v="7"/>
    <x v="49"/>
    <x v="69"/>
    <s v="HK5356"/>
    <x v="8"/>
    <x v="5"/>
    <n v="4"/>
    <n v="83.2"/>
    <n v="2.2599999999999998"/>
    <n v="4"/>
    <s v="2,"/>
    <s v="26"/>
    <n v="146"/>
    <n v="2.4333333333333331"/>
  </r>
  <r>
    <d v="2024-07-01T00:00:00"/>
    <x v="6"/>
    <s v="0EW"/>
    <x v="29"/>
    <x v="7"/>
    <x v="49"/>
    <x v="69"/>
    <s v="HK5359"/>
    <x v="8"/>
    <x v="5"/>
    <n v="6"/>
    <n v="125.2"/>
    <n v="3.84"/>
    <n v="4"/>
    <s v="3,"/>
    <s v="84"/>
    <n v="264"/>
    <n v="4.4000000000000004"/>
  </r>
  <r>
    <d v="2024-07-01T00:00:00"/>
    <x v="6"/>
    <s v="0EW"/>
    <x v="29"/>
    <x v="13"/>
    <x v="50"/>
    <x v="68"/>
    <s v="HK5359"/>
    <x v="8"/>
    <x v="5"/>
    <n v="8"/>
    <n v="275.44"/>
    <n v="6.5"/>
    <n v="3"/>
    <s v="6,"/>
    <s v="5"/>
    <n v="365"/>
    <n v="6.083333333333333"/>
  </r>
  <r>
    <d v="2024-07-01T00:00:00"/>
    <x v="6"/>
    <s v="0EW"/>
    <x v="29"/>
    <x v="13"/>
    <x v="50"/>
    <x v="69"/>
    <s v="HK5356"/>
    <x v="8"/>
    <x v="5"/>
    <n v="2"/>
    <n v="71.099999999999994"/>
    <n v="2.7"/>
    <n v="3"/>
    <s v="2,"/>
    <s v="7"/>
    <n v="127"/>
    <n v="2.1166666666666667"/>
  </r>
  <r>
    <d v="2024-07-01T00:00:00"/>
    <x v="6"/>
    <s v="0EX"/>
    <x v="21"/>
    <x v="7"/>
    <x v="36"/>
    <x v="53"/>
    <s v="HK5416"/>
    <x v="6"/>
    <x v="5"/>
    <n v="10"/>
    <n v="118"/>
    <n v="536"/>
    <n v="3"/>
    <s v="53"/>
    <s v="6"/>
    <n v="3186"/>
    <n v="53.1"/>
  </r>
  <r>
    <d v="2024-07-01T00:00:00"/>
    <x v="6"/>
    <s v="0EX"/>
    <x v="21"/>
    <x v="7"/>
    <x v="37"/>
    <x v="54"/>
    <s v="HK5416"/>
    <x v="6"/>
    <x v="5"/>
    <n v="122"/>
    <n v="2088"/>
    <n v="6542"/>
    <n v="4"/>
    <s v="65"/>
    <s v="42"/>
    <n v="3942"/>
    <n v="65.7"/>
  </r>
  <r>
    <d v="2024-07-01T00:00:00"/>
    <x v="6"/>
    <s v="ODV"/>
    <x v="22"/>
    <x v="5"/>
    <x v="12"/>
    <x v="55"/>
    <s v="HK1738"/>
    <x v="0"/>
    <x v="0"/>
    <n v="197"/>
    <n v="3026"/>
    <n v="7120"/>
    <n v="4"/>
    <s v="71"/>
    <s v="20"/>
    <n v="4280"/>
    <n v="71.333333333333329"/>
  </r>
  <r>
    <d v="2024-07-01T00:00:00"/>
    <x v="6"/>
    <s v="ODV"/>
    <x v="22"/>
    <x v="5"/>
    <x v="12"/>
    <x v="55"/>
    <s v="HK1738"/>
    <x v="0"/>
    <x v="6"/>
    <n v="2"/>
    <n v="32"/>
    <n v="6"/>
    <n v="1"/>
    <s v="6"/>
    <n v="0"/>
    <n v="360"/>
    <n v="6"/>
  </r>
  <r>
    <d v="2024-07-01T00:00:00"/>
    <x v="6"/>
    <s v="ODV"/>
    <x v="22"/>
    <x v="5"/>
    <x v="12"/>
    <x v="55"/>
    <s v="HK1738"/>
    <x v="0"/>
    <x v="2"/>
    <n v="39"/>
    <n v="454"/>
    <n v="1330"/>
    <n v="4"/>
    <s v="13"/>
    <s v="30"/>
    <n v="810"/>
    <n v="13.5"/>
  </r>
  <r>
    <d v="2024-07-01T00:00:00"/>
    <x v="6"/>
    <s v="ODV"/>
    <x v="22"/>
    <x v="5"/>
    <x v="12"/>
    <x v="55"/>
    <s v="HK1738"/>
    <x v="0"/>
    <x v="4"/>
    <n v="14"/>
    <n v="198"/>
    <n v="6"/>
    <n v="1"/>
    <s v="6"/>
    <n v="0"/>
    <n v="360"/>
    <n v="6"/>
  </r>
  <r>
    <d v="2024-07-01T00:00:00"/>
    <x v="6"/>
    <s v="OEY"/>
    <x v="23"/>
    <x v="7"/>
    <x v="38"/>
    <x v="56"/>
    <s v="HK5371"/>
    <x v="4"/>
    <x v="5"/>
    <n v="87"/>
    <n v="1078"/>
    <n v="47.9"/>
    <n v="4"/>
    <s v="47"/>
    <s v=",9"/>
    <n v="2820.9"/>
    <n v="47.015000000000001"/>
  </r>
  <r>
    <d v="2024-07-01T00:00:00"/>
    <x v="6"/>
    <s v="OEY"/>
    <x v="23"/>
    <x v="7"/>
    <x v="39"/>
    <x v="57"/>
    <s v="HK5371"/>
    <x v="4"/>
    <x v="5"/>
    <n v="47"/>
    <n v="1023"/>
    <n v="31.7"/>
    <n v="4"/>
    <s v="31"/>
    <s v=",7"/>
    <n v="1860.7"/>
    <n v="31.011666666666667"/>
  </r>
  <r>
    <d v="2024-07-01T00:00:00"/>
    <x v="6"/>
    <s v="OEY"/>
    <x v="23"/>
    <x v="7"/>
    <x v="40"/>
    <x v="58"/>
    <s v="HK5371"/>
    <x v="6"/>
    <x v="5"/>
    <n v="135"/>
    <n v="1662"/>
    <n v="82.1"/>
    <n v="4"/>
    <s v="82"/>
    <s v=",1"/>
    <n v="4920.1000000000004"/>
    <n v="82.001666666666679"/>
  </r>
  <r>
    <d v="2024-08-01T00:00:00"/>
    <x v="7"/>
    <s v="0BE"/>
    <x v="30"/>
    <x v="17"/>
    <x v="64"/>
    <x v="99"/>
    <s v="HK1468"/>
    <x v="0"/>
    <x v="1"/>
    <n v="31"/>
    <n v="826"/>
    <n v="20.059999999999999"/>
    <n v="5"/>
    <s v="20"/>
    <s v=",06"/>
    <n v="1200.06"/>
    <n v="20.000999999999998"/>
  </r>
  <r>
    <d v="2024-08-01T00:00:00"/>
    <x v="7"/>
    <s v="0BE"/>
    <x v="30"/>
    <x v="0"/>
    <x v="65"/>
    <x v="100"/>
    <s v="HK2066"/>
    <x v="0"/>
    <x v="0"/>
    <n v="67"/>
    <n v="1"/>
    <n v="27.42"/>
    <n v="5"/>
    <s v="27"/>
    <s v=",42"/>
    <n v="1620.42"/>
    <n v="27.007000000000001"/>
  </r>
  <r>
    <d v="2024-08-01T00:00:00"/>
    <x v="7"/>
    <s v="0BE"/>
    <x v="30"/>
    <x v="0"/>
    <x v="65"/>
    <x v="100"/>
    <s v="HK1671"/>
    <x v="2"/>
    <x v="0"/>
    <n v="34"/>
    <n v="511"/>
    <n v="14"/>
    <n v="2"/>
    <s v="14"/>
    <n v="0"/>
    <n v="840"/>
    <n v="14"/>
  </r>
  <r>
    <d v="2024-08-01T00:00:00"/>
    <x v="7"/>
    <s v="0BE"/>
    <x v="30"/>
    <x v="0"/>
    <x v="65"/>
    <x v="100"/>
    <s v="HK638"/>
    <x v="2"/>
    <x v="0"/>
    <n v="122"/>
    <n v="2"/>
    <n v="37"/>
    <n v="2"/>
    <s v="37"/>
    <n v="0"/>
    <n v="2220"/>
    <n v="37"/>
  </r>
  <r>
    <d v="2024-08-01T00:00:00"/>
    <x v="7"/>
    <s v="0BE"/>
    <x v="30"/>
    <x v="3"/>
    <x v="6"/>
    <x v="71"/>
    <s v="HK2210"/>
    <x v="12"/>
    <x v="1"/>
    <n v="102"/>
    <n v="3241"/>
    <n v="38.36"/>
    <n v="5"/>
    <s v="38"/>
    <s v=",36"/>
    <n v="2280.36"/>
    <n v="38.006"/>
  </r>
  <r>
    <d v="2024-08-01T00:00:00"/>
    <x v="7"/>
    <s v="0BE"/>
    <x v="30"/>
    <x v="3"/>
    <x v="6"/>
    <x v="71"/>
    <s v="HK4457"/>
    <x v="9"/>
    <x v="1"/>
    <n v="30"/>
    <n v="3530"/>
    <n v="99.54"/>
    <n v="5"/>
    <s v="99"/>
    <s v=",54"/>
    <n v="5940.54"/>
    <n v="99.009"/>
  </r>
  <r>
    <d v="2024-08-01T00:00:00"/>
    <x v="7"/>
    <s v="0BE"/>
    <x v="30"/>
    <x v="3"/>
    <x v="6"/>
    <x v="71"/>
    <s v="HK5172"/>
    <x v="9"/>
    <x v="1"/>
    <n v="105"/>
    <n v="1115"/>
    <n v="23"/>
    <n v="2"/>
    <s v="23"/>
    <n v="0"/>
    <n v="1380"/>
    <n v="23"/>
  </r>
  <r>
    <d v="2024-08-01T00:00:00"/>
    <x v="7"/>
    <s v="0BE"/>
    <x v="30"/>
    <x v="3"/>
    <x v="6"/>
    <x v="71"/>
    <s v="HK5253"/>
    <x v="9"/>
    <x v="1"/>
    <n v="48"/>
    <n v="6285"/>
    <n v="82"/>
    <n v="2"/>
    <s v="82"/>
    <n v="0"/>
    <n v="4920"/>
    <n v="82"/>
  </r>
  <r>
    <d v="2024-08-01T00:00:00"/>
    <x v="7"/>
    <s v="0BH"/>
    <x v="0"/>
    <x v="0"/>
    <x v="28"/>
    <x v="101"/>
    <s v="HK2108"/>
    <x v="0"/>
    <x v="0"/>
    <n v="2"/>
    <n v="420"/>
    <n v="6"/>
    <n v="1"/>
    <s v="6"/>
    <n v="0"/>
    <n v="360"/>
    <n v="6"/>
  </r>
  <r>
    <d v="2024-08-01T00:00:00"/>
    <x v="7"/>
    <s v="0BH"/>
    <x v="0"/>
    <x v="0"/>
    <x v="28"/>
    <x v="59"/>
    <s v="HK2108"/>
    <x v="0"/>
    <x v="0"/>
    <n v="6"/>
    <n v="770"/>
    <n v="11"/>
    <n v="2"/>
    <s v="11"/>
    <n v="0"/>
    <n v="660"/>
    <n v="11"/>
  </r>
  <r>
    <d v="2024-08-01T00:00:00"/>
    <x v="7"/>
    <s v="0BH"/>
    <x v="0"/>
    <x v="0"/>
    <x v="28"/>
    <x v="59"/>
    <s v="HK2171"/>
    <x v="0"/>
    <x v="0"/>
    <n v="1"/>
    <n v="280"/>
    <n v="4"/>
    <n v="1"/>
    <s v="4"/>
    <n v="0"/>
    <n v="240"/>
    <n v="4"/>
  </r>
  <r>
    <d v="2024-08-01T00:00:00"/>
    <x v="7"/>
    <s v="0BH"/>
    <x v="0"/>
    <x v="0"/>
    <x v="28"/>
    <x v="75"/>
    <s v="HK2108"/>
    <x v="0"/>
    <x v="0"/>
    <n v="1"/>
    <n v="90"/>
    <n v="1.3"/>
    <n v="3"/>
    <s v="1,"/>
    <s v="3"/>
    <n v="63"/>
    <n v="1.05"/>
  </r>
  <r>
    <d v="2024-08-01T00:00:00"/>
    <x v="7"/>
    <s v="0BH"/>
    <x v="0"/>
    <x v="0"/>
    <x v="28"/>
    <x v="75"/>
    <s v="HK2171"/>
    <x v="0"/>
    <x v="0"/>
    <n v="1"/>
    <n v="210"/>
    <n v="3"/>
    <n v="1"/>
    <s v="3"/>
    <n v="0"/>
    <n v="180"/>
    <n v="3"/>
  </r>
  <r>
    <d v="2024-08-01T00:00:00"/>
    <x v="7"/>
    <s v="0BH"/>
    <x v="0"/>
    <x v="0"/>
    <x v="1"/>
    <x v="1"/>
    <s v="HK2171"/>
    <x v="0"/>
    <x v="0"/>
    <n v="4"/>
    <n v="910"/>
    <n v="1.3"/>
    <n v="3"/>
    <s v="1,"/>
    <s v="3"/>
    <n v="63"/>
    <n v="1.05"/>
  </r>
  <r>
    <d v="2024-08-01T00:00:00"/>
    <x v="7"/>
    <s v="0BH"/>
    <x v="0"/>
    <x v="0"/>
    <x v="2"/>
    <x v="2"/>
    <s v="HK1731"/>
    <x v="0"/>
    <x v="0"/>
    <n v="15"/>
    <n v="3460"/>
    <n v="49.3"/>
    <n v="4"/>
    <s v="49"/>
    <s v=",3"/>
    <n v="2940.3"/>
    <n v="49.005000000000003"/>
  </r>
  <r>
    <d v="2024-08-01T00:00:00"/>
    <x v="7"/>
    <s v="0BH"/>
    <x v="0"/>
    <x v="0"/>
    <x v="2"/>
    <x v="2"/>
    <s v="HK2321"/>
    <x v="0"/>
    <x v="0"/>
    <n v="14"/>
    <n v="1290"/>
    <n v="18.3"/>
    <n v="4"/>
    <s v="18"/>
    <s v=",3"/>
    <n v="1080.3"/>
    <n v="18.004999999999999"/>
  </r>
  <r>
    <d v="2024-08-01T00:00:00"/>
    <x v="7"/>
    <s v="0BH"/>
    <x v="0"/>
    <x v="0"/>
    <x v="2"/>
    <x v="78"/>
    <s v="HK2321"/>
    <x v="0"/>
    <x v="0"/>
    <n v="3"/>
    <n v="420"/>
    <n v="6"/>
    <n v="1"/>
    <s v="6"/>
    <n v="0"/>
    <n v="360"/>
    <n v="6"/>
  </r>
  <r>
    <d v="2024-08-01T00:00:00"/>
    <x v="7"/>
    <s v="0BM"/>
    <x v="1"/>
    <x v="1"/>
    <x v="3"/>
    <x v="3"/>
    <s v="HK1750"/>
    <x v="0"/>
    <x v="1"/>
    <n v="21"/>
    <n v="696"/>
    <n v="7.06"/>
    <n v="4"/>
    <s v="7,"/>
    <s v="06"/>
    <n v="426"/>
    <n v="7.1"/>
  </r>
  <r>
    <d v="2024-08-01T00:00:00"/>
    <x v="7"/>
    <s v="0BM"/>
    <x v="1"/>
    <x v="2"/>
    <x v="4"/>
    <x v="4"/>
    <s v="HK1741"/>
    <x v="0"/>
    <x v="1"/>
    <n v="106"/>
    <n v="2360"/>
    <n v="39.24"/>
    <n v="5"/>
    <s v="39"/>
    <s v=",24"/>
    <n v="2340.2399999999998"/>
    <n v="39.003999999999998"/>
  </r>
  <r>
    <d v="2024-08-01T00:00:00"/>
    <x v="7"/>
    <s v="0BM"/>
    <x v="1"/>
    <x v="2"/>
    <x v="4"/>
    <x v="4"/>
    <s v="HK2004"/>
    <x v="0"/>
    <x v="1"/>
    <n v="11"/>
    <n v="310"/>
    <n v="2.48"/>
    <n v="4"/>
    <s v="2,"/>
    <s v="48"/>
    <n v="168"/>
    <n v="2.8"/>
  </r>
  <r>
    <d v="2024-08-01T00:00:00"/>
    <x v="7"/>
    <s v="0BM"/>
    <x v="1"/>
    <x v="3"/>
    <x v="5"/>
    <x v="5"/>
    <s v="HK2004"/>
    <x v="0"/>
    <x v="1"/>
    <n v="77"/>
    <n v="2096"/>
    <n v="22"/>
    <n v="2"/>
    <s v="22"/>
    <n v="0"/>
    <n v="1320"/>
    <n v="22"/>
  </r>
  <r>
    <d v="2024-08-01T00:00:00"/>
    <x v="7"/>
    <s v="0BM"/>
    <x v="1"/>
    <x v="3"/>
    <x v="6"/>
    <x v="6"/>
    <s v="HK1750"/>
    <x v="0"/>
    <x v="1"/>
    <n v="97"/>
    <n v="2908"/>
    <n v="41"/>
    <n v="2"/>
    <s v="41"/>
    <n v="0"/>
    <n v="2460"/>
    <n v="41"/>
  </r>
  <r>
    <d v="2024-08-01T00:00:00"/>
    <x v="7"/>
    <s v="0BM"/>
    <x v="1"/>
    <x v="3"/>
    <x v="6"/>
    <x v="6"/>
    <s v="HK2095"/>
    <x v="0"/>
    <x v="1"/>
    <n v="128"/>
    <n v="3944"/>
    <n v="53.24"/>
    <n v="5"/>
    <s v="53"/>
    <s v=",24"/>
    <n v="3180.24"/>
    <n v="53.003999999999998"/>
  </r>
  <r>
    <d v="2024-08-01T00:00:00"/>
    <x v="7"/>
    <s v="0BN"/>
    <x v="24"/>
    <x v="0"/>
    <x v="31"/>
    <x v="61"/>
    <s v="HK1648"/>
    <x v="0"/>
    <x v="0"/>
    <n v="18"/>
    <n v="320"/>
    <n v="4"/>
    <n v="1"/>
    <s v="4"/>
    <n v="0"/>
    <n v="240"/>
    <n v="4"/>
  </r>
  <r>
    <d v="2024-08-01T00:00:00"/>
    <x v="7"/>
    <s v="0BN"/>
    <x v="24"/>
    <x v="0"/>
    <x v="31"/>
    <x v="61"/>
    <s v="HK1762"/>
    <x v="0"/>
    <x v="0"/>
    <n v="100"/>
    <n v="3920"/>
    <n v="49"/>
    <n v="2"/>
    <s v="49"/>
    <n v="0"/>
    <n v="2940"/>
    <n v="49"/>
  </r>
  <r>
    <d v="2024-08-01T00:00:00"/>
    <x v="7"/>
    <s v="0BN"/>
    <x v="24"/>
    <x v="0"/>
    <x v="31"/>
    <x v="61"/>
    <s v="HK1994"/>
    <x v="0"/>
    <x v="0"/>
    <n v="160"/>
    <n v="5000"/>
    <n v="75"/>
    <n v="2"/>
    <s v="75"/>
    <n v="0"/>
    <n v="4500"/>
    <n v="75"/>
  </r>
  <r>
    <d v="2024-08-01T00:00:00"/>
    <x v="7"/>
    <s v="0BP"/>
    <x v="25"/>
    <x v="0"/>
    <x v="0"/>
    <x v="62"/>
    <s v="HK1983"/>
    <x v="0"/>
    <x v="0"/>
    <n v="46"/>
    <n v="575"/>
    <n v="15.3"/>
    <n v="4"/>
    <s v="15"/>
    <s v=",3"/>
    <n v="900.3"/>
    <n v="15.004999999999999"/>
  </r>
  <r>
    <d v="2024-08-01T00:00:00"/>
    <x v="7"/>
    <s v="0BP"/>
    <x v="25"/>
    <x v="0"/>
    <x v="0"/>
    <x v="80"/>
    <s v="HK1983"/>
    <x v="0"/>
    <x v="0"/>
    <n v="11"/>
    <n v="138"/>
    <n v="3.6"/>
    <n v="3"/>
    <s v="3,"/>
    <s v="6"/>
    <n v="186"/>
    <n v="3.1"/>
  </r>
  <r>
    <d v="2024-08-01T00:00:00"/>
    <x v="7"/>
    <s v="0BP"/>
    <x v="25"/>
    <x v="0"/>
    <x v="54"/>
    <x v="81"/>
    <s v="HK1049"/>
    <x v="2"/>
    <x v="0"/>
    <n v="50"/>
    <n v="625"/>
    <n v="16.5"/>
    <n v="4"/>
    <s v="16"/>
    <s v=",5"/>
    <n v="960.5"/>
    <n v="16.008333333333333"/>
  </r>
  <r>
    <d v="2024-08-01T00:00:00"/>
    <x v="7"/>
    <s v="0BP"/>
    <x v="25"/>
    <x v="0"/>
    <x v="54"/>
    <x v="82"/>
    <s v="HK1049"/>
    <x v="2"/>
    <x v="0"/>
    <n v="66"/>
    <n v="825"/>
    <n v="21.9"/>
    <n v="4"/>
    <s v="21"/>
    <s v=",9"/>
    <n v="1260.9000000000001"/>
    <n v="21.015000000000001"/>
  </r>
  <r>
    <d v="2024-08-01T00:00:00"/>
    <x v="7"/>
    <s v="0BR"/>
    <x v="2"/>
    <x v="4"/>
    <x v="7"/>
    <x v="7"/>
    <s v="HK2892"/>
    <x v="1"/>
    <x v="1"/>
    <n v="124"/>
    <n v="6005"/>
    <n v="48.42"/>
    <n v="5"/>
    <s v="48"/>
    <s v=",42"/>
    <n v="2880.42"/>
    <n v="48.006999999999998"/>
  </r>
  <r>
    <d v="2024-08-01T00:00:00"/>
    <x v="7"/>
    <s v="0BR"/>
    <x v="2"/>
    <x v="4"/>
    <x v="7"/>
    <x v="7"/>
    <s v="HK4336"/>
    <x v="1"/>
    <x v="1"/>
    <n v="124"/>
    <n v="5932"/>
    <n v="47.06"/>
    <n v="5"/>
    <s v="47"/>
    <s v=",06"/>
    <n v="2820.06"/>
    <n v="47.000999999999998"/>
  </r>
  <r>
    <d v="2024-08-01T00:00:00"/>
    <x v="7"/>
    <s v="0BR"/>
    <x v="2"/>
    <x v="4"/>
    <x v="7"/>
    <x v="7"/>
    <s v="HK4416"/>
    <x v="1"/>
    <x v="1"/>
    <n v="111"/>
    <n v="5345"/>
    <n v="39.24"/>
    <n v="5"/>
    <s v="39"/>
    <s v=",24"/>
    <n v="2340.2399999999998"/>
    <n v="39.003999999999998"/>
  </r>
  <r>
    <d v="2024-08-01T00:00:00"/>
    <x v="7"/>
    <s v="0BR"/>
    <x v="2"/>
    <x v="4"/>
    <x v="7"/>
    <x v="7"/>
    <s v="HK4542"/>
    <x v="1"/>
    <x v="1"/>
    <n v="100"/>
    <n v="4881"/>
    <n v="40.06"/>
    <n v="5"/>
    <s v="40"/>
    <s v=",06"/>
    <n v="2400.06"/>
    <n v="40.000999999999998"/>
  </r>
  <r>
    <d v="2024-08-01T00:00:00"/>
    <x v="7"/>
    <s v="0BR"/>
    <x v="2"/>
    <x v="4"/>
    <x v="7"/>
    <x v="7"/>
    <s v="HK4644"/>
    <x v="1"/>
    <x v="1"/>
    <n v="110"/>
    <n v="5122"/>
    <n v="41.18"/>
    <n v="5"/>
    <s v="41"/>
    <s v=",18"/>
    <n v="2460.1799999999998"/>
    <n v="41.003"/>
  </r>
  <r>
    <d v="2024-08-01T00:00:00"/>
    <x v="7"/>
    <s v="0BR"/>
    <x v="2"/>
    <x v="4"/>
    <x v="7"/>
    <x v="7"/>
    <s v="HK4704"/>
    <x v="1"/>
    <x v="1"/>
    <n v="101"/>
    <n v="4824"/>
    <n v="40"/>
    <n v="2"/>
    <s v="40"/>
    <n v="0"/>
    <n v="2400"/>
    <n v="40"/>
  </r>
  <r>
    <d v="2024-08-01T00:00:00"/>
    <x v="7"/>
    <s v="0BR"/>
    <x v="2"/>
    <x v="4"/>
    <x v="7"/>
    <x v="7"/>
    <s v="HK4939"/>
    <x v="1"/>
    <x v="1"/>
    <n v="125"/>
    <n v="5872"/>
    <n v="45.48"/>
    <n v="5"/>
    <s v="45"/>
    <s v=",48"/>
    <n v="2700.48"/>
    <n v="45.008000000000003"/>
  </r>
  <r>
    <d v="2024-08-01T00:00:00"/>
    <x v="7"/>
    <s v="0BR"/>
    <x v="2"/>
    <x v="4"/>
    <x v="7"/>
    <x v="7"/>
    <s v="HK5113"/>
    <x v="1"/>
    <x v="1"/>
    <n v="112"/>
    <n v="5272"/>
    <n v="43"/>
    <n v="2"/>
    <s v="43"/>
    <n v="0"/>
    <n v="2580"/>
    <n v="43"/>
  </r>
  <r>
    <d v="2024-08-01T00:00:00"/>
    <x v="7"/>
    <s v="0BR"/>
    <x v="2"/>
    <x v="4"/>
    <x v="7"/>
    <x v="7"/>
    <s v="HK5167"/>
    <x v="1"/>
    <x v="1"/>
    <n v="146"/>
    <n v="5626"/>
    <n v="46"/>
    <n v="2"/>
    <s v="46"/>
    <n v="0"/>
    <n v="2760"/>
    <n v="46"/>
  </r>
  <r>
    <d v="2024-08-01T00:00:00"/>
    <x v="7"/>
    <s v="0BR"/>
    <x v="2"/>
    <x v="4"/>
    <x v="7"/>
    <x v="7"/>
    <s v="HK5300"/>
    <x v="1"/>
    <x v="1"/>
    <n v="99"/>
    <n v="4573"/>
    <n v="37.06"/>
    <n v="5"/>
    <s v="37"/>
    <s v=",06"/>
    <n v="2220.06"/>
    <n v="37.000999999999998"/>
  </r>
  <r>
    <d v="2024-08-01T00:00:00"/>
    <x v="7"/>
    <s v="0BR"/>
    <x v="2"/>
    <x v="4"/>
    <x v="7"/>
    <x v="7"/>
    <s v="HK5428"/>
    <x v="1"/>
    <x v="1"/>
    <n v="127"/>
    <n v="6038"/>
    <n v="47.18"/>
    <n v="5"/>
    <s v="47"/>
    <s v=",18"/>
    <n v="2820.18"/>
    <n v="47.003"/>
  </r>
  <r>
    <d v="2024-08-01T00:00:00"/>
    <x v="7"/>
    <s v="0BR"/>
    <x v="2"/>
    <x v="4"/>
    <x v="7"/>
    <x v="7"/>
    <s v="HK4644"/>
    <x v="1"/>
    <x v="2"/>
    <n v="1"/>
    <n v="80"/>
    <n v="0.54"/>
    <n v="4"/>
    <s v="0,"/>
    <s v="54"/>
    <n v="54"/>
    <n v="0.9"/>
  </r>
  <r>
    <d v="2024-08-01T00:00:00"/>
    <x v="7"/>
    <s v="0BR"/>
    <x v="2"/>
    <x v="4"/>
    <x v="7"/>
    <x v="7"/>
    <s v="HK660"/>
    <x v="1"/>
    <x v="2"/>
    <n v="13"/>
    <n v="389"/>
    <n v="12.2"/>
    <n v="4"/>
    <s v="12"/>
    <s v=",2"/>
    <n v="720.2"/>
    <n v="12.003333333333334"/>
  </r>
  <r>
    <d v="2024-08-01T00:00:00"/>
    <x v="7"/>
    <s v="0BR"/>
    <x v="2"/>
    <x v="3"/>
    <x v="8"/>
    <x v="8"/>
    <s v="HK1767"/>
    <x v="0"/>
    <x v="1"/>
    <n v="89"/>
    <n v="2296"/>
    <n v="63.54"/>
    <n v="5"/>
    <s v="63"/>
    <s v=",54"/>
    <n v="3780.54"/>
    <n v="63.009"/>
  </r>
  <r>
    <d v="2024-08-01T00:00:00"/>
    <x v="7"/>
    <s v="0BR"/>
    <x v="2"/>
    <x v="3"/>
    <x v="8"/>
    <x v="8"/>
    <s v="HK3631"/>
    <x v="0"/>
    <x v="1"/>
    <n v="62"/>
    <n v="1552"/>
    <n v="46.54"/>
    <n v="5"/>
    <s v="46"/>
    <s v=",54"/>
    <n v="2760.54"/>
    <n v="46.009"/>
  </r>
  <r>
    <d v="2024-08-01T00:00:00"/>
    <x v="7"/>
    <s v="0BR"/>
    <x v="2"/>
    <x v="3"/>
    <x v="8"/>
    <x v="8"/>
    <s v="HK660"/>
    <x v="0"/>
    <x v="1"/>
    <n v="28"/>
    <n v="697"/>
    <n v="21.3"/>
    <n v="4"/>
    <s v="21"/>
    <s v=",3"/>
    <n v="1260.3"/>
    <n v="21.004999999999999"/>
  </r>
  <r>
    <d v="2024-08-01T00:00:00"/>
    <x v="7"/>
    <s v="0BR"/>
    <x v="2"/>
    <x v="3"/>
    <x v="8"/>
    <x v="83"/>
    <s v="HK1767"/>
    <x v="0"/>
    <x v="1"/>
    <n v="18"/>
    <n v="480"/>
    <n v="8.24"/>
    <n v="4"/>
    <s v="8,"/>
    <s v="24"/>
    <n v="504"/>
    <n v="8.4"/>
  </r>
  <r>
    <d v="2024-08-01T00:00:00"/>
    <x v="7"/>
    <s v="0BR"/>
    <x v="2"/>
    <x v="3"/>
    <x v="8"/>
    <x v="83"/>
    <s v="HK3631"/>
    <x v="0"/>
    <x v="1"/>
    <n v="50"/>
    <n v="1218"/>
    <n v="11.42"/>
    <n v="5"/>
    <s v="11"/>
    <s v=",42"/>
    <n v="660.42"/>
    <n v="11.007"/>
  </r>
  <r>
    <d v="2024-08-01T00:00:00"/>
    <x v="7"/>
    <s v="0BR"/>
    <x v="2"/>
    <x v="3"/>
    <x v="8"/>
    <x v="83"/>
    <s v="HK660"/>
    <x v="0"/>
    <x v="1"/>
    <n v="6"/>
    <n v="138"/>
    <n v="3.36"/>
    <n v="4"/>
    <s v="3,"/>
    <s v="36"/>
    <n v="216"/>
    <n v="3.6"/>
  </r>
  <r>
    <d v="2024-08-01T00:00:00"/>
    <x v="7"/>
    <s v="0BR"/>
    <x v="2"/>
    <x v="4"/>
    <x v="9"/>
    <x v="9"/>
    <s v="HK2892"/>
    <x v="1"/>
    <x v="1"/>
    <n v="27"/>
    <n v="1248"/>
    <n v="9.24"/>
    <n v="4"/>
    <s v="9,"/>
    <s v="24"/>
    <n v="564"/>
    <n v="9.4"/>
  </r>
  <r>
    <d v="2024-08-01T00:00:00"/>
    <x v="7"/>
    <s v="0BR"/>
    <x v="2"/>
    <x v="4"/>
    <x v="9"/>
    <x v="9"/>
    <s v="HK4336"/>
    <x v="1"/>
    <x v="1"/>
    <n v="38"/>
    <n v="1871"/>
    <n v="14"/>
    <n v="2"/>
    <s v="14"/>
    <n v="0"/>
    <n v="840"/>
    <n v="14"/>
  </r>
  <r>
    <d v="2024-08-01T00:00:00"/>
    <x v="7"/>
    <s v="0BR"/>
    <x v="2"/>
    <x v="4"/>
    <x v="9"/>
    <x v="9"/>
    <s v="HK4416"/>
    <x v="1"/>
    <x v="1"/>
    <n v="58"/>
    <n v="2824"/>
    <n v="18.3"/>
    <n v="4"/>
    <s v="18"/>
    <s v=",3"/>
    <n v="1080.3"/>
    <n v="18.004999999999999"/>
  </r>
  <r>
    <d v="2024-08-01T00:00:00"/>
    <x v="7"/>
    <s v="0BR"/>
    <x v="2"/>
    <x v="4"/>
    <x v="9"/>
    <x v="9"/>
    <s v="HK4542"/>
    <x v="1"/>
    <x v="1"/>
    <n v="58"/>
    <n v="2779"/>
    <n v="20.36"/>
    <n v="5"/>
    <s v="20"/>
    <s v=",36"/>
    <n v="1200.3599999999999"/>
    <n v="20.005999999999997"/>
  </r>
  <r>
    <d v="2024-08-01T00:00:00"/>
    <x v="7"/>
    <s v="0BR"/>
    <x v="2"/>
    <x v="4"/>
    <x v="9"/>
    <x v="9"/>
    <s v="HK4644"/>
    <x v="1"/>
    <x v="1"/>
    <n v="51"/>
    <n v="2482"/>
    <n v="20"/>
    <n v="2"/>
    <s v="20"/>
    <n v="0"/>
    <n v="1200"/>
    <n v="20"/>
  </r>
  <r>
    <d v="2024-08-01T00:00:00"/>
    <x v="7"/>
    <s v="0BR"/>
    <x v="2"/>
    <x v="4"/>
    <x v="9"/>
    <x v="9"/>
    <s v="HK4704"/>
    <x v="1"/>
    <x v="1"/>
    <n v="63"/>
    <n v="3102"/>
    <n v="20"/>
    <n v="2"/>
    <s v="20"/>
    <n v="0"/>
    <n v="1200"/>
    <n v="20"/>
  </r>
  <r>
    <d v="2024-08-01T00:00:00"/>
    <x v="7"/>
    <s v="0BR"/>
    <x v="2"/>
    <x v="4"/>
    <x v="9"/>
    <x v="9"/>
    <s v="HK4939"/>
    <x v="1"/>
    <x v="1"/>
    <n v="40"/>
    <n v="1992"/>
    <n v="14.42"/>
    <n v="5"/>
    <s v="14"/>
    <s v=",42"/>
    <n v="840.42"/>
    <n v="14.007"/>
  </r>
  <r>
    <d v="2024-08-01T00:00:00"/>
    <x v="7"/>
    <s v="0BR"/>
    <x v="2"/>
    <x v="4"/>
    <x v="9"/>
    <x v="9"/>
    <s v="HK5113"/>
    <x v="1"/>
    <x v="1"/>
    <n v="41"/>
    <n v="1989"/>
    <n v="13.54"/>
    <n v="5"/>
    <s v="13"/>
    <s v=",54"/>
    <n v="780.54"/>
    <n v="13.008999999999999"/>
  </r>
  <r>
    <d v="2024-08-01T00:00:00"/>
    <x v="7"/>
    <s v="0BR"/>
    <x v="2"/>
    <x v="4"/>
    <x v="9"/>
    <x v="9"/>
    <s v="HK5167"/>
    <x v="1"/>
    <x v="1"/>
    <n v="32"/>
    <n v="1496"/>
    <n v="10.18"/>
    <n v="5"/>
    <s v="10"/>
    <s v=",18"/>
    <n v="600.17999999999995"/>
    <n v="10.002999999999998"/>
  </r>
  <r>
    <d v="2024-08-01T00:00:00"/>
    <x v="7"/>
    <s v="0BR"/>
    <x v="2"/>
    <x v="4"/>
    <x v="9"/>
    <x v="9"/>
    <s v="HK5300"/>
    <x v="1"/>
    <x v="1"/>
    <n v="63"/>
    <n v="3155"/>
    <n v="19"/>
    <n v="2"/>
    <s v="19"/>
    <n v="0"/>
    <n v="1140"/>
    <n v="19"/>
  </r>
  <r>
    <d v="2024-08-01T00:00:00"/>
    <x v="7"/>
    <s v="0BR"/>
    <x v="2"/>
    <x v="4"/>
    <x v="9"/>
    <x v="9"/>
    <s v="HK5428"/>
    <x v="1"/>
    <x v="1"/>
    <n v="32"/>
    <n v="1477"/>
    <n v="10.42"/>
    <n v="5"/>
    <s v="10"/>
    <s v=",42"/>
    <n v="600.41999999999996"/>
    <n v="10.007"/>
  </r>
  <r>
    <d v="2024-08-01T00:00:00"/>
    <x v="7"/>
    <s v="0BR"/>
    <x v="2"/>
    <x v="4"/>
    <x v="9"/>
    <x v="9"/>
    <s v="HK4644"/>
    <x v="1"/>
    <x v="2"/>
    <n v="1"/>
    <n v="80"/>
    <n v="42"/>
    <n v="2"/>
    <s v="42"/>
    <n v="0"/>
    <n v="2520"/>
    <n v="42"/>
  </r>
  <r>
    <d v="2024-08-01T00:00:00"/>
    <x v="7"/>
    <s v="0BR"/>
    <x v="2"/>
    <x v="4"/>
    <x v="9"/>
    <x v="9"/>
    <s v="HK660"/>
    <x v="1"/>
    <x v="2"/>
    <n v="13"/>
    <n v="360"/>
    <n v="10.54"/>
    <n v="5"/>
    <s v="10"/>
    <s v=",54"/>
    <n v="600.54"/>
    <n v="10.008999999999999"/>
  </r>
  <r>
    <d v="2024-08-01T00:00:00"/>
    <x v="7"/>
    <s v="0BS"/>
    <x v="3"/>
    <x v="1"/>
    <x v="10"/>
    <x v="10"/>
    <s v="HK1198"/>
    <x v="0"/>
    <x v="3"/>
    <n v="130"/>
    <n v="2100"/>
    <n v="42"/>
    <n v="2"/>
    <s v="42"/>
    <n v="0"/>
    <n v="2520"/>
    <n v="42"/>
  </r>
  <r>
    <d v="2024-08-01T00:00:00"/>
    <x v="7"/>
    <s v="0BT"/>
    <x v="4"/>
    <x v="4"/>
    <x v="11"/>
    <x v="63"/>
    <s v="HK5224"/>
    <x v="1"/>
    <x v="1"/>
    <n v="25"/>
    <n v="1429"/>
    <n v="11.48"/>
    <n v="5"/>
    <s v="11"/>
    <s v=",48"/>
    <n v="660.48"/>
    <n v="11.008000000000001"/>
  </r>
  <r>
    <d v="2024-08-01T00:00:00"/>
    <x v="7"/>
    <s v="0BT"/>
    <x v="4"/>
    <x v="4"/>
    <x v="11"/>
    <x v="63"/>
    <s v="HK5249"/>
    <x v="1"/>
    <x v="1"/>
    <n v="141"/>
    <n v="8446"/>
    <n v="57.18"/>
    <n v="5"/>
    <s v="57"/>
    <s v=",18"/>
    <n v="3420.18"/>
    <n v="57.003"/>
  </r>
  <r>
    <d v="2024-08-01T00:00:00"/>
    <x v="7"/>
    <s v="0BT"/>
    <x v="4"/>
    <x v="4"/>
    <x v="11"/>
    <x v="63"/>
    <s v="HK5269"/>
    <x v="1"/>
    <x v="1"/>
    <n v="118"/>
    <n v="6758"/>
    <n v="61.3"/>
    <n v="4"/>
    <s v="61"/>
    <s v=",3"/>
    <n v="3660.3"/>
    <n v="61.005000000000003"/>
  </r>
  <r>
    <d v="2024-08-01T00:00:00"/>
    <x v="7"/>
    <s v="0BT"/>
    <x v="4"/>
    <x v="4"/>
    <x v="11"/>
    <x v="63"/>
    <s v="HK5270"/>
    <x v="1"/>
    <x v="1"/>
    <n v="141"/>
    <n v="8270"/>
    <n v="59.54"/>
    <n v="5"/>
    <s v="59"/>
    <s v=",54"/>
    <n v="3540.54"/>
    <n v="59.009"/>
  </r>
  <r>
    <d v="2024-08-01T00:00:00"/>
    <x v="7"/>
    <s v="0BT"/>
    <x v="4"/>
    <x v="4"/>
    <x v="11"/>
    <x v="63"/>
    <s v="HK5332"/>
    <x v="1"/>
    <x v="1"/>
    <n v="113"/>
    <n v="6241"/>
    <n v="49"/>
    <n v="2"/>
    <s v="49"/>
    <n v="0"/>
    <n v="2940"/>
    <n v="49"/>
  </r>
  <r>
    <d v="2024-08-01T00:00:00"/>
    <x v="7"/>
    <s v="0CC"/>
    <x v="5"/>
    <x v="5"/>
    <x v="12"/>
    <x v="12"/>
    <s v="HK1724"/>
    <x v="0"/>
    <x v="12"/>
    <n v="1"/>
    <n v="9"/>
    <n v="8.58"/>
    <n v="4"/>
    <s v="8,"/>
    <s v="58"/>
    <n v="538"/>
    <n v="8.9666666666666668"/>
  </r>
  <r>
    <d v="2024-08-01T00:00:00"/>
    <x v="7"/>
    <s v="0CC"/>
    <x v="5"/>
    <x v="5"/>
    <x v="12"/>
    <x v="12"/>
    <s v="HK1723"/>
    <x v="0"/>
    <x v="0"/>
    <n v="21"/>
    <n v="219"/>
    <n v="20.29"/>
    <n v="5"/>
    <s v="20"/>
    <s v=",29"/>
    <n v="1200.29"/>
    <n v="20.004833333333334"/>
  </r>
  <r>
    <d v="2024-08-01T00:00:00"/>
    <x v="7"/>
    <s v="0CC"/>
    <x v="5"/>
    <x v="5"/>
    <x v="12"/>
    <x v="12"/>
    <s v="HK1723"/>
    <x v="0"/>
    <x v="6"/>
    <n v="4"/>
    <n v="40"/>
    <n v="11.54"/>
    <n v="5"/>
    <s v="11"/>
    <s v=",54"/>
    <n v="660.54"/>
    <n v="11.008999999999999"/>
  </r>
  <r>
    <d v="2024-08-01T00:00:00"/>
    <x v="7"/>
    <s v="0CC"/>
    <x v="5"/>
    <x v="5"/>
    <x v="12"/>
    <x v="12"/>
    <s v="HK1723"/>
    <x v="0"/>
    <x v="2"/>
    <n v="76"/>
    <n v="832"/>
    <n v="10.08"/>
    <n v="5"/>
    <s v="10"/>
    <s v=",08"/>
    <n v="600.08000000000004"/>
    <n v="10.001333333333333"/>
  </r>
  <r>
    <d v="2024-08-01T00:00:00"/>
    <x v="7"/>
    <s v="0CC"/>
    <x v="5"/>
    <x v="5"/>
    <x v="12"/>
    <x v="12"/>
    <s v="HK1723"/>
    <x v="0"/>
    <x v="4"/>
    <n v="21"/>
    <n v="201"/>
    <n v="20.29"/>
    <n v="5"/>
    <s v="20"/>
    <s v=",29"/>
    <n v="1200.29"/>
    <n v="20.004833333333334"/>
  </r>
  <r>
    <d v="2024-08-01T00:00:00"/>
    <x v="7"/>
    <s v="0CK"/>
    <x v="6"/>
    <x v="5"/>
    <x v="13"/>
    <x v="13"/>
    <s v="HK1364"/>
    <x v="0"/>
    <x v="0"/>
    <n v="9"/>
    <n v="1110"/>
    <n v="37"/>
    <n v="2"/>
    <s v="37"/>
    <n v="0"/>
    <n v="2220"/>
    <n v="37"/>
  </r>
  <r>
    <d v="2024-08-01T00:00:00"/>
    <x v="7"/>
    <s v="0CK"/>
    <x v="6"/>
    <x v="5"/>
    <x v="13"/>
    <x v="13"/>
    <s v="HK1766"/>
    <x v="0"/>
    <x v="0"/>
    <n v="8"/>
    <n v="300"/>
    <n v="10"/>
    <n v="2"/>
    <s v="10"/>
    <n v="0"/>
    <n v="600"/>
    <n v="10"/>
  </r>
  <r>
    <d v="2024-08-01T00:00:00"/>
    <x v="7"/>
    <s v="0CK"/>
    <x v="6"/>
    <x v="5"/>
    <x v="13"/>
    <x v="13"/>
    <s v="HK2021"/>
    <x v="0"/>
    <x v="0"/>
    <n v="11"/>
    <n v="1500"/>
    <n v="50"/>
    <n v="2"/>
    <s v="50"/>
    <n v="0"/>
    <n v="3000"/>
    <n v="50"/>
  </r>
  <r>
    <d v="2024-08-01T00:00:00"/>
    <x v="7"/>
    <s v="0CK"/>
    <x v="6"/>
    <x v="5"/>
    <x v="13"/>
    <x v="13"/>
    <s v="HK2037"/>
    <x v="0"/>
    <x v="0"/>
    <n v="13"/>
    <n v="1710"/>
    <n v="57"/>
    <n v="2"/>
    <s v="57"/>
    <n v="0"/>
    <n v="3420"/>
    <n v="57"/>
  </r>
  <r>
    <d v="2024-08-01T00:00:00"/>
    <x v="7"/>
    <s v="0CR"/>
    <x v="26"/>
    <x v="3"/>
    <x v="8"/>
    <x v="64"/>
    <s v="HK4014"/>
    <x v="7"/>
    <x v="1"/>
    <n v="47"/>
    <n v="4040"/>
    <n v="43.22"/>
    <n v="5"/>
    <s v="43"/>
    <s v=",22"/>
    <n v="2580.2199999999998"/>
    <n v="43.00366666666666"/>
  </r>
  <r>
    <d v="2024-08-01T00:00:00"/>
    <x v="7"/>
    <s v="0CR"/>
    <x v="26"/>
    <x v="3"/>
    <x v="8"/>
    <x v="64"/>
    <s v="HK4436"/>
    <x v="7"/>
    <x v="1"/>
    <n v="60"/>
    <n v="3699"/>
    <n v="56.24"/>
    <n v="5"/>
    <s v="56"/>
    <s v=",24"/>
    <n v="3360.24"/>
    <n v="56.003999999999998"/>
  </r>
  <r>
    <d v="2024-08-01T00:00:00"/>
    <x v="7"/>
    <s v="0CR"/>
    <x v="26"/>
    <x v="3"/>
    <x v="8"/>
    <x v="64"/>
    <s v="HK5085"/>
    <x v="7"/>
    <x v="1"/>
    <n v="61"/>
    <n v="2891"/>
    <n v="58.04"/>
    <n v="5"/>
    <s v="58"/>
    <s v=",04"/>
    <n v="3480.04"/>
    <n v="58.000666666666667"/>
  </r>
  <r>
    <d v="2024-08-01T00:00:00"/>
    <x v="7"/>
    <s v="0CR"/>
    <x v="26"/>
    <x v="3"/>
    <x v="8"/>
    <x v="64"/>
    <s v="HK5177"/>
    <x v="7"/>
    <x v="1"/>
    <n v="64"/>
    <n v="4885"/>
    <n v="59"/>
    <n v="2"/>
    <s v="59"/>
    <n v="0"/>
    <n v="3540"/>
    <n v="59"/>
  </r>
  <r>
    <d v="2024-08-01T00:00:00"/>
    <x v="7"/>
    <s v="0DD"/>
    <x v="10"/>
    <x v="6"/>
    <x v="17"/>
    <x v="17"/>
    <s v="HK1680"/>
    <x v="2"/>
    <x v="0"/>
    <n v="16"/>
    <n v="100"/>
    <n v="4"/>
    <n v="1"/>
    <s v="4"/>
    <n v="0"/>
    <n v="240"/>
    <n v="4"/>
  </r>
  <r>
    <d v="2024-08-01T00:00:00"/>
    <x v="7"/>
    <s v="0DD"/>
    <x v="10"/>
    <x v="8"/>
    <x v="19"/>
    <x v="20"/>
    <s v="HK1290"/>
    <x v="2"/>
    <x v="0"/>
    <n v="16"/>
    <n v="100"/>
    <n v="4"/>
    <n v="1"/>
    <s v="4"/>
    <n v="0"/>
    <n v="240"/>
    <n v="4"/>
  </r>
  <r>
    <d v="2024-08-01T00:00:00"/>
    <x v="7"/>
    <s v="0DD"/>
    <x v="10"/>
    <x v="8"/>
    <x v="19"/>
    <x v="21"/>
    <s v="HK1290"/>
    <x v="2"/>
    <x v="0"/>
    <n v="32"/>
    <n v="200"/>
    <n v="8"/>
    <n v="1"/>
    <s v="8"/>
    <n v="0"/>
    <n v="480"/>
    <n v="8"/>
  </r>
  <r>
    <d v="2024-08-01T00:00:00"/>
    <x v="7"/>
    <s v="0DD"/>
    <x v="10"/>
    <x v="6"/>
    <x v="20"/>
    <x v="22"/>
    <s v="HK622"/>
    <x v="2"/>
    <x v="0"/>
    <n v="12"/>
    <n v="75"/>
    <n v="3"/>
    <n v="1"/>
    <s v="3"/>
    <n v="0"/>
    <n v="180"/>
    <n v="3"/>
  </r>
  <r>
    <d v="2024-08-01T00:00:00"/>
    <x v="7"/>
    <s v="0DD"/>
    <x v="10"/>
    <x v="6"/>
    <x v="20"/>
    <x v="17"/>
    <s v="HK1060"/>
    <x v="2"/>
    <x v="9"/>
    <n v="24"/>
    <n v="150"/>
    <n v="6"/>
    <n v="1"/>
    <s v="6"/>
    <n v="0"/>
    <n v="360"/>
    <n v="6"/>
  </r>
  <r>
    <d v="2024-08-01T00:00:00"/>
    <x v="7"/>
    <s v="0DD"/>
    <x v="10"/>
    <x v="6"/>
    <x v="20"/>
    <x v="17"/>
    <s v="HK1781"/>
    <x v="2"/>
    <x v="9"/>
    <n v="32"/>
    <n v="200"/>
    <n v="8"/>
    <n v="1"/>
    <s v="8"/>
    <n v="0"/>
    <n v="480"/>
    <n v="8"/>
  </r>
  <r>
    <d v="2024-08-01T00:00:00"/>
    <x v="7"/>
    <s v="0DD"/>
    <x v="10"/>
    <x v="6"/>
    <x v="20"/>
    <x v="17"/>
    <s v="HK419"/>
    <x v="2"/>
    <x v="9"/>
    <n v="32"/>
    <n v="200"/>
    <n v="8"/>
    <n v="1"/>
    <s v="8"/>
    <n v="0"/>
    <n v="480"/>
    <n v="8"/>
  </r>
  <r>
    <d v="2024-08-01T00:00:00"/>
    <x v="7"/>
    <s v="0DD"/>
    <x v="10"/>
    <x v="6"/>
    <x v="20"/>
    <x v="17"/>
    <s v="HK1060"/>
    <x v="2"/>
    <x v="0"/>
    <n v="40"/>
    <n v="250"/>
    <n v="10"/>
    <n v="2"/>
    <s v="10"/>
    <n v="0"/>
    <n v="600"/>
    <n v="10"/>
  </r>
  <r>
    <d v="2024-08-01T00:00:00"/>
    <x v="7"/>
    <s v="0DD"/>
    <x v="10"/>
    <x v="6"/>
    <x v="20"/>
    <x v="17"/>
    <s v="HK1781"/>
    <x v="2"/>
    <x v="0"/>
    <n v="24"/>
    <n v="150"/>
    <n v="6"/>
    <n v="1"/>
    <s v="6"/>
    <n v="0"/>
    <n v="360"/>
    <n v="6"/>
  </r>
  <r>
    <d v="2024-08-01T00:00:00"/>
    <x v="7"/>
    <s v="0DD"/>
    <x v="10"/>
    <x v="6"/>
    <x v="20"/>
    <x v="17"/>
    <s v="HK419"/>
    <x v="2"/>
    <x v="0"/>
    <n v="64"/>
    <n v="400"/>
    <n v="16"/>
    <n v="2"/>
    <s v="16"/>
    <n v="0"/>
    <n v="960"/>
    <n v="16"/>
  </r>
  <r>
    <d v="2024-08-01T00:00:00"/>
    <x v="7"/>
    <s v="0DD"/>
    <x v="10"/>
    <x v="6"/>
    <x v="20"/>
    <x v="17"/>
    <s v="HK732"/>
    <x v="2"/>
    <x v="0"/>
    <n v="8"/>
    <n v="50"/>
    <n v="2"/>
    <n v="1"/>
    <s v="2"/>
    <n v="0"/>
    <n v="120"/>
    <n v="2"/>
  </r>
  <r>
    <d v="2024-08-01T00:00:00"/>
    <x v="7"/>
    <s v="0DD"/>
    <x v="10"/>
    <x v="6"/>
    <x v="20"/>
    <x v="17"/>
    <s v="HK1060"/>
    <x v="2"/>
    <x v="13"/>
    <n v="32"/>
    <n v="200"/>
    <n v="8"/>
    <n v="1"/>
    <s v="8"/>
    <n v="0"/>
    <n v="480"/>
    <n v="8"/>
  </r>
  <r>
    <d v="2024-08-01T00:00:00"/>
    <x v="7"/>
    <s v="0DD"/>
    <x v="10"/>
    <x v="6"/>
    <x v="20"/>
    <x v="23"/>
    <s v="HK419"/>
    <x v="2"/>
    <x v="9"/>
    <n v="24"/>
    <n v="150"/>
    <n v="6"/>
    <n v="1"/>
    <s v="6"/>
    <n v="0"/>
    <n v="360"/>
    <n v="6"/>
  </r>
  <r>
    <d v="2024-08-01T00:00:00"/>
    <x v="7"/>
    <s v="0DD"/>
    <x v="10"/>
    <x v="6"/>
    <x v="20"/>
    <x v="23"/>
    <s v="HK1060"/>
    <x v="2"/>
    <x v="0"/>
    <n v="34"/>
    <n v="212.5"/>
    <n v="8.3000000000000007"/>
    <n v="3"/>
    <s v="8,"/>
    <s v="3"/>
    <n v="483"/>
    <n v="8.0500000000000007"/>
  </r>
  <r>
    <d v="2024-08-01T00:00:00"/>
    <x v="7"/>
    <s v="0DD"/>
    <x v="10"/>
    <x v="6"/>
    <x v="20"/>
    <x v="23"/>
    <s v="HK419"/>
    <x v="2"/>
    <x v="0"/>
    <n v="10"/>
    <n v="62.5"/>
    <n v="2.2999999999999998"/>
    <n v="3"/>
    <s v="2,"/>
    <s v="3"/>
    <n v="123"/>
    <n v="2.0499999999999998"/>
  </r>
  <r>
    <d v="2024-08-01T00:00:00"/>
    <x v="7"/>
    <s v="0DD"/>
    <x v="10"/>
    <x v="6"/>
    <x v="21"/>
    <x v="25"/>
    <s v="HK1060"/>
    <x v="2"/>
    <x v="9"/>
    <n v="24"/>
    <n v="150"/>
    <n v="6"/>
    <n v="1"/>
    <s v="6"/>
    <n v="0"/>
    <n v="360"/>
    <n v="6"/>
  </r>
  <r>
    <d v="2024-08-01T00:00:00"/>
    <x v="7"/>
    <s v="0DD"/>
    <x v="10"/>
    <x v="6"/>
    <x v="21"/>
    <x v="25"/>
    <s v="HK1781"/>
    <x v="2"/>
    <x v="9"/>
    <n v="6"/>
    <n v="37.5"/>
    <n v="1.3"/>
    <n v="3"/>
    <s v="1,"/>
    <s v="3"/>
    <n v="63"/>
    <n v="1.05"/>
  </r>
  <r>
    <d v="2024-08-01T00:00:00"/>
    <x v="7"/>
    <s v="0DD"/>
    <x v="10"/>
    <x v="6"/>
    <x v="21"/>
    <x v="25"/>
    <s v="HK419"/>
    <x v="2"/>
    <x v="9"/>
    <n v="16"/>
    <n v="100"/>
    <n v="4"/>
    <n v="1"/>
    <s v="4"/>
    <n v="0"/>
    <n v="240"/>
    <n v="4"/>
  </r>
  <r>
    <d v="2024-08-01T00:00:00"/>
    <x v="7"/>
    <s v="0DD"/>
    <x v="10"/>
    <x v="6"/>
    <x v="21"/>
    <x v="25"/>
    <s v="HK1060"/>
    <x v="2"/>
    <x v="0"/>
    <n v="36"/>
    <n v="225"/>
    <n v="9"/>
    <n v="1"/>
    <s v="9"/>
    <n v="0"/>
    <n v="540"/>
    <n v="9"/>
  </r>
  <r>
    <d v="2024-08-01T00:00:00"/>
    <x v="7"/>
    <s v="0DD"/>
    <x v="10"/>
    <x v="6"/>
    <x v="21"/>
    <x v="25"/>
    <s v="HK1781"/>
    <x v="2"/>
    <x v="0"/>
    <n v="24"/>
    <n v="150"/>
    <n v="6"/>
    <n v="1"/>
    <s v="6"/>
    <n v="0"/>
    <n v="360"/>
    <n v="6"/>
  </r>
  <r>
    <d v="2024-08-01T00:00:00"/>
    <x v="7"/>
    <s v="0DD"/>
    <x v="10"/>
    <x v="6"/>
    <x v="21"/>
    <x v="25"/>
    <s v="HK419"/>
    <x v="2"/>
    <x v="0"/>
    <n v="32"/>
    <n v="200"/>
    <n v="8"/>
    <n v="1"/>
    <s v="8"/>
    <n v="0"/>
    <n v="480"/>
    <n v="8"/>
  </r>
  <r>
    <d v="2024-08-01T00:00:00"/>
    <x v="7"/>
    <s v="0DD"/>
    <x v="10"/>
    <x v="6"/>
    <x v="22"/>
    <x v="27"/>
    <s v="HK1680"/>
    <x v="2"/>
    <x v="0"/>
    <n v="36"/>
    <n v="225"/>
    <n v="9"/>
    <n v="1"/>
    <s v="9"/>
    <n v="0"/>
    <n v="540"/>
    <n v="9"/>
  </r>
  <r>
    <d v="2024-08-01T00:00:00"/>
    <x v="7"/>
    <s v="0DD"/>
    <x v="10"/>
    <x v="6"/>
    <x v="22"/>
    <x v="27"/>
    <s v="HK622"/>
    <x v="2"/>
    <x v="0"/>
    <n v="10"/>
    <n v="62.5"/>
    <n v="2.2999999999999998"/>
    <n v="3"/>
    <s v="2,"/>
    <s v="3"/>
    <n v="123"/>
    <n v="2.0499999999999998"/>
  </r>
  <r>
    <d v="2024-08-01T00:00:00"/>
    <x v="7"/>
    <s v="0DD"/>
    <x v="10"/>
    <x v="6"/>
    <x v="22"/>
    <x v="28"/>
    <s v="HK1680"/>
    <x v="2"/>
    <x v="0"/>
    <n v="16"/>
    <n v="100"/>
    <n v="4"/>
    <n v="1"/>
    <s v="4"/>
    <n v="0"/>
    <n v="240"/>
    <n v="4"/>
  </r>
  <r>
    <d v="2024-08-01T00:00:00"/>
    <x v="7"/>
    <s v="0DD"/>
    <x v="10"/>
    <x v="6"/>
    <x v="22"/>
    <x v="28"/>
    <s v="HK622"/>
    <x v="2"/>
    <x v="0"/>
    <n v="16"/>
    <n v="100"/>
    <n v="4"/>
    <n v="1"/>
    <s v="4"/>
    <n v="0"/>
    <n v="240"/>
    <n v="4"/>
  </r>
  <r>
    <d v="2024-08-01T00:00:00"/>
    <x v="7"/>
    <s v="0DD"/>
    <x v="10"/>
    <x v="6"/>
    <x v="22"/>
    <x v="30"/>
    <s v="HK1680"/>
    <x v="2"/>
    <x v="0"/>
    <n v="8"/>
    <n v="50"/>
    <n v="2"/>
    <n v="1"/>
    <s v="2"/>
    <n v="0"/>
    <n v="120"/>
    <n v="2"/>
  </r>
  <r>
    <d v="2024-08-01T00:00:00"/>
    <x v="7"/>
    <s v="0DD"/>
    <x v="10"/>
    <x v="6"/>
    <x v="22"/>
    <x v="30"/>
    <s v="HK622"/>
    <x v="2"/>
    <x v="0"/>
    <n v="8"/>
    <n v="50"/>
    <n v="2"/>
    <n v="1"/>
    <s v="2"/>
    <n v="0"/>
    <n v="120"/>
    <n v="2"/>
  </r>
  <r>
    <d v="2024-08-01T00:00:00"/>
    <x v="7"/>
    <s v="0DD"/>
    <x v="10"/>
    <x v="6"/>
    <x v="22"/>
    <x v="31"/>
    <s v="HK1680"/>
    <x v="2"/>
    <x v="0"/>
    <n v="16"/>
    <n v="100"/>
    <n v="4"/>
    <n v="1"/>
    <s v="4"/>
    <n v="0"/>
    <n v="240"/>
    <n v="4"/>
  </r>
  <r>
    <d v="2024-08-01T00:00:00"/>
    <x v="7"/>
    <s v="0DD"/>
    <x v="10"/>
    <x v="6"/>
    <x v="22"/>
    <x v="31"/>
    <s v="HK622"/>
    <x v="2"/>
    <x v="0"/>
    <n v="32"/>
    <n v="200"/>
    <n v="8"/>
    <n v="1"/>
    <s v="8"/>
    <n v="0"/>
    <n v="480"/>
    <n v="8"/>
  </r>
  <r>
    <d v="2024-08-01T00:00:00"/>
    <x v="7"/>
    <s v="0DD"/>
    <x v="10"/>
    <x v="8"/>
    <x v="23"/>
    <x v="32"/>
    <s v="HK1290"/>
    <x v="2"/>
    <x v="0"/>
    <n v="12"/>
    <n v="75"/>
    <n v="3"/>
    <n v="1"/>
    <s v="3"/>
    <n v="0"/>
    <n v="180"/>
    <n v="3"/>
  </r>
  <r>
    <d v="2024-08-01T00:00:00"/>
    <x v="7"/>
    <s v="0DD"/>
    <x v="10"/>
    <x v="8"/>
    <x v="23"/>
    <x v="33"/>
    <s v="HK1290"/>
    <x v="2"/>
    <x v="0"/>
    <n v="32"/>
    <n v="200"/>
    <n v="8"/>
    <n v="1"/>
    <s v="8"/>
    <n v="0"/>
    <n v="480"/>
    <n v="8"/>
  </r>
  <r>
    <d v="2024-08-01T00:00:00"/>
    <x v="7"/>
    <s v="0DD"/>
    <x v="10"/>
    <x v="8"/>
    <x v="25"/>
    <x v="37"/>
    <s v="HK1290"/>
    <x v="2"/>
    <x v="0"/>
    <n v="32"/>
    <n v="200"/>
    <n v="8"/>
    <n v="1"/>
    <s v="8"/>
    <n v="0"/>
    <n v="480"/>
    <n v="8"/>
  </r>
  <r>
    <d v="2024-08-01T00:00:00"/>
    <x v="7"/>
    <s v="0DG"/>
    <x v="31"/>
    <x v="0"/>
    <x v="2"/>
    <x v="84"/>
    <s v="HK1471"/>
    <x v="0"/>
    <x v="0"/>
    <n v="7"/>
    <n v="1460"/>
    <n v="24.2"/>
    <n v="4"/>
    <s v="24"/>
    <s v=",2"/>
    <n v="1440.2"/>
    <n v="24.003333333333334"/>
  </r>
  <r>
    <d v="2024-08-01T00:00:00"/>
    <x v="7"/>
    <s v="0DG"/>
    <x v="31"/>
    <x v="0"/>
    <x v="2"/>
    <x v="84"/>
    <s v="HK1727"/>
    <x v="0"/>
    <x v="0"/>
    <n v="7"/>
    <n v="540"/>
    <n v="9"/>
    <n v="1"/>
    <s v="9"/>
    <n v="0"/>
    <n v="540"/>
    <n v="9"/>
  </r>
  <r>
    <d v="2024-08-01T00:00:00"/>
    <x v="7"/>
    <s v="0DG"/>
    <x v="31"/>
    <x v="0"/>
    <x v="2"/>
    <x v="84"/>
    <s v="HK2187"/>
    <x v="0"/>
    <x v="0"/>
    <n v="7"/>
    <n v="1520"/>
    <n v="25.2"/>
    <n v="4"/>
    <s v="25"/>
    <s v=",2"/>
    <n v="1500.2"/>
    <n v="25.003333333333334"/>
  </r>
  <r>
    <d v="2024-08-01T00:00:00"/>
    <x v="7"/>
    <s v="0DH"/>
    <x v="27"/>
    <x v="0"/>
    <x v="34"/>
    <x v="65"/>
    <s v="HK2014"/>
    <x v="0"/>
    <x v="0"/>
    <n v="336"/>
    <n v="1641"/>
    <n v="20.54"/>
    <n v="5"/>
    <s v="20"/>
    <s v=",54"/>
    <n v="1200.54"/>
    <n v="20.009"/>
  </r>
  <r>
    <d v="2024-08-01T00:00:00"/>
    <x v="7"/>
    <s v="0DL"/>
    <x v="11"/>
    <x v="0"/>
    <x v="28"/>
    <x v="40"/>
    <s v="HK5203"/>
    <x v="7"/>
    <x v="0"/>
    <n v="5"/>
    <n v="825"/>
    <n v="13.45"/>
    <n v="5"/>
    <s v="13"/>
    <s v=",45"/>
    <n v="780.45"/>
    <n v="13.0075"/>
  </r>
  <r>
    <d v="2024-08-01T00:00:00"/>
    <x v="7"/>
    <s v="0DL"/>
    <x v="11"/>
    <x v="0"/>
    <x v="28"/>
    <x v="40"/>
    <s v="HK1425"/>
    <x v="0"/>
    <x v="0"/>
    <n v="13"/>
    <n v="2580"/>
    <n v="43"/>
    <n v="2"/>
    <s v="43"/>
    <n v="0"/>
    <n v="2580"/>
    <n v="43"/>
  </r>
  <r>
    <d v="2024-08-01T00:00:00"/>
    <x v="7"/>
    <s v="0DL"/>
    <x v="11"/>
    <x v="0"/>
    <x v="28"/>
    <x v="40"/>
    <s v="HK3419"/>
    <x v="3"/>
    <x v="0"/>
    <n v="4"/>
    <n v="930"/>
    <n v="15.3"/>
    <n v="4"/>
    <s v="15"/>
    <s v=",3"/>
    <n v="900.3"/>
    <n v="15.004999999999999"/>
  </r>
  <r>
    <d v="2024-08-01T00:00:00"/>
    <x v="7"/>
    <s v="0DL"/>
    <x v="11"/>
    <x v="0"/>
    <x v="28"/>
    <x v="40"/>
    <s v="HK5403"/>
    <x v="3"/>
    <x v="0"/>
    <n v="7"/>
    <n v="1560"/>
    <n v="26"/>
    <n v="2"/>
    <s v="26"/>
    <n v="0"/>
    <n v="1560"/>
    <n v="26"/>
  </r>
  <r>
    <d v="2024-08-01T00:00:00"/>
    <x v="7"/>
    <s v="0DL"/>
    <x v="11"/>
    <x v="5"/>
    <x v="13"/>
    <x v="40"/>
    <s v="HK1839"/>
    <x v="0"/>
    <x v="0"/>
    <n v="4"/>
    <n v="840"/>
    <n v="14"/>
    <n v="2"/>
    <s v="14"/>
    <n v="0"/>
    <n v="840"/>
    <n v="14"/>
  </r>
  <r>
    <d v="2024-08-01T00:00:00"/>
    <x v="7"/>
    <s v="0DL"/>
    <x v="11"/>
    <x v="5"/>
    <x v="13"/>
    <x v="41"/>
    <s v="HK1535"/>
    <x v="0"/>
    <x v="0"/>
    <n v="15"/>
    <n v="3720"/>
    <n v="62"/>
    <n v="2"/>
    <s v="62"/>
    <n v="0"/>
    <n v="3720"/>
    <n v="62"/>
  </r>
  <r>
    <d v="2024-08-01T00:00:00"/>
    <x v="7"/>
    <s v="0DL"/>
    <x v="11"/>
    <x v="5"/>
    <x v="13"/>
    <x v="41"/>
    <s v="HK1639"/>
    <x v="0"/>
    <x v="0"/>
    <n v="14"/>
    <n v="2250"/>
    <n v="37.299999999999997"/>
    <n v="4"/>
    <s v="37"/>
    <s v=",3"/>
    <n v="2220.3000000000002"/>
    <n v="37.005000000000003"/>
  </r>
  <r>
    <d v="2024-08-01T00:00:00"/>
    <x v="7"/>
    <s v="0DP"/>
    <x v="12"/>
    <x v="9"/>
    <x v="29"/>
    <x v="42"/>
    <s v="HK2466"/>
    <x v="0"/>
    <x v="0"/>
    <n v="7"/>
    <n v="1590"/>
    <n v="26.3"/>
    <n v="4"/>
    <s v="26"/>
    <s v=",3"/>
    <n v="1560.3"/>
    <n v="26.004999999999999"/>
  </r>
  <r>
    <d v="2024-08-01T00:00:00"/>
    <x v="7"/>
    <s v="0DR"/>
    <x v="13"/>
    <x v="0"/>
    <x v="54"/>
    <x v="85"/>
    <s v="HK647"/>
    <x v="0"/>
    <x v="0"/>
    <n v="270"/>
    <n v="4039"/>
    <n v="68"/>
    <n v="2"/>
    <s v="68"/>
    <n v="0"/>
    <n v="4080"/>
    <n v="68"/>
  </r>
  <r>
    <d v="2024-08-01T00:00:00"/>
    <x v="7"/>
    <s v="0DR"/>
    <x v="13"/>
    <x v="0"/>
    <x v="54"/>
    <x v="85"/>
    <s v="HK1054"/>
    <x v="2"/>
    <x v="0"/>
    <n v="49"/>
    <n v="727"/>
    <n v="13"/>
    <n v="2"/>
    <s v="13"/>
    <n v="0"/>
    <n v="780"/>
    <n v="13"/>
  </r>
  <r>
    <d v="2024-08-01T00:00:00"/>
    <x v="7"/>
    <s v="0DR"/>
    <x v="13"/>
    <x v="0"/>
    <x v="54"/>
    <x v="85"/>
    <s v="HK1684"/>
    <x v="2"/>
    <x v="0"/>
    <n v="428"/>
    <n v="8566"/>
    <n v="75"/>
    <n v="2"/>
    <s v="75"/>
    <n v="0"/>
    <n v="4500"/>
    <n v="75"/>
  </r>
  <r>
    <d v="2024-08-01T00:00:00"/>
    <x v="7"/>
    <s v="0DR"/>
    <x v="13"/>
    <x v="5"/>
    <x v="30"/>
    <x v="43"/>
    <s v="HK647"/>
    <x v="0"/>
    <x v="0"/>
    <n v="9"/>
    <n v="131"/>
    <n v="3"/>
    <n v="1"/>
    <s v="3"/>
    <n v="0"/>
    <n v="180"/>
    <n v="3"/>
  </r>
  <r>
    <d v="2024-08-01T00:00:00"/>
    <x v="7"/>
    <s v="0DR"/>
    <x v="13"/>
    <x v="5"/>
    <x v="30"/>
    <x v="43"/>
    <s v="HK1054"/>
    <x v="2"/>
    <x v="0"/>
    <n v="175"/>
    <n v="2616"/>
    <n v="44"/>
    <n v="2"/>
    <s v="44"/>
    <n v="0"/>
    <n v="2640"/>
    <n v="44"/>
  </r>
  <r>
    <d v="2024-08-01T00:00:00"/>
    <x v="7"/>
    <s v="0DS"/>
    <x v="32"/>
    <x v="5"/>
    <x v="55"/>
    <x v="86"/>
    <s v="HK1627"/>
    <x v="0"/>
    <x v="0"/>
    <n v="16"/>
    <n v="333"/>
    <n v="7"/>
    <n v="1"/>
    <s v="7"/>
    <n v="0"/>
    <n v="420"/>
    <n v="7"/>
  </r>
  <r>
    <d v="2024-08-01T00:00:00"/>
    <x v="7"/>
    <s v="0DS"/>
    <x v="32"/>
    <x v="5"/>
    <x v="13"/>
    <x v="87"/>
    <s v="HK1627"/>
    <x v="0"/>
    <x v="0"/>
    <n v="67"/>
    <n v="2991"/>
    <n v="28"/>
    <n v="2"/>
    <s v="28"/>
    <n v="0"/>
    <n v="1680"/>
    <n v="28"/>
  </r>
  <r>
    <d v="2024-08-01T00:00:00"/>
    <x v="7"/>
    <s v="0DU"/>
    <x v="14"/>
    <x v="16"/>
    <x v="60"/>
    <x v="96"/>
    <s v="HK1729"/>
    <x v="0"/>
    <x v="0"/>
    <n v="174"/>
    <n v="2700"/>
    <n v="59"/>
    <n v="2"/>
    <s v="59"/>
    <n v="0"/>
    <n v="3540"/>
    <n v="59"/>
  </r>
  <r>
    <d v="2024-08-01T00:00:00"/>
    <x v="7"/>
    <s v="0DU"/>
    <x v="14"/>
    <x v="0"/>
    <x v="28"/>
    <x v="89"/>
    <s v="HK806"/>
    <x v="0"/>
    <x v="0"/>
    <n v="29"/>
    <n v="425"/>
    <n v="10"/>
    <n v="2"/>
    <s v="10"/>
    <n v="0"/>
    <n v="600"/>
    <n v="10"/>
  </r>
  <r>
    <d v="2024-08-01T00:00:00"/>
    <x v="7"/>
    <s v="0DU"/>
    <x v="14"/>
    <x v="5"/>
    <x v="61"/>
    <x v="97"/>
    <s v="HK1971"/>
    <x v="0"/>
    <x v="6"/>
    <n v="70"/>
    <n v="1130"/>
    <n v="23"/>
    <n v="2"/>
    <s v="23"/>
    <n v="0"/>
    <n v="1380"/>
    <n v="23"/>
  </r>
  <r>
    <d v="2024-08-01T00:00:00"/>
    <x v="7"/>
    <s v="0DU"/>
    <x v="14"/>
    <x v="5"/>
    <x v="30"/>
    <x v="44"/>
    <s v="HK1739"/>
    <x v="0"/>
    <x v="0"/>
    <n v="50"/>
    <n v="649"/>
    <n v="18"/>
    <n v="2"/>
    <s v="18"/>
    <n v="0"/>
    <n v="1080"/>
    <n v="18"/>
  </r>
  <r>
    <d v="2024-08-01T00:00:00"/>
    <x v="7"/>
    <s v="0DU"/>
    <x v="14"/>
    <x v="5"/>
    <x v="30"/>
    <x v="44"/>
    <s v="HK2319"/>
    <x v="0"/>
    <x v="0"/>
    <n v="71"/>
    <n v="1100"/>
    <n v="25.5"/>
    <n v="4"/>
    <s v="25"/>
    <s v=",5"/>
    <n v="1500.5"/>
    <n v="25.008333333333333"/>
  </r>
  <r>
    <d v="2024-08-01T00:00:00"/>
    <x v="7"/>
    <s v="0DX"/>
    <x v="15"/>
    <x v="0"/>
    <x v="2"/>
    <x v="46"/>
    <s v="HK1784"/>
    <x v="2"/>
    <x v="0"/>
    <n v="90"/>
    <n v="1360"/>
    <n v="34"/>
    <n v="2"/>
    <s v="34"/>
    <n v="0"/>
    <n v="2040"/>
    <n v="34"/>
  </r>
  <r>
    <d v="2024-08-01T00:00:00"/>
    <x v="7"/>
    <s v="0DX"/>
    <x v="15"/>
    <x v="0"/>
    <x v="2"/>
    <x v="46"/>
    <s v="HK531"/>
    <x v="2"/>
    <x v="0"/>
    <n v="166"/>
    <n v="2492"/>
    <n v="62.3"/>
    <n v="4"/>
    <s v="62"/>
    <s v=",3"/>
    <n v="3720.3"/>
    <n v="62.005000000000003"/>
  </r>
  <r>
    <d v="2024-08-01T00:00:00"/>
    <x v="7"/>
    <s v="0DX"/>
    <x v="15"/>
    <x v="0"/>
    <x v="31"/>
    <x v="47"/>
    <s v="HK1136"/>
    <x v="2"/>
    <x v="0"/>
    <n v="120"/>
    <n v="1800"/>
    <n v="45"/>
    <n v="2"/>
    <s v="45"/>
    <n v="0"/>
    <n v="2700"/>
    <n v="45"/>
  </r>
  <r>
    <d v="2024-08-01T00:00:00"/>
    <x v="7"/>
    <s v="0DX"/>
    <x v="15"/>
    <x v="0"/>
    <x v="31"/>
    <x v="47"/>
    <s v="HK370"/>
    <x v="2"/>
    <x v="0"/>
    <n v="85"/>
    <n v="1280"/>
    <n v="32"/>
    <n v="2"/>
    <s v="32"/>
    <n v="0"/>
    <n v="1920"/>
    <n v="32"/>
  </r>
  <r>
    <d v="2024-08-01T00:00:00"/>
    <x v="7"/>
    <s v="0DX"/>
    <x v="15"/>
    <x v="0"/>
    <x v="31"/>
    <x v="47"/>
    <s v="HK673"/>
    <x v="2"/>
    <x v="0"/>
    <n v="35"/>
    <n v="532"/>
    <n v="1330"/>
    <n v="4"/>
    <s v="13"/>
    <s v="30"/>
    <n v="810"/>
    <n v="13.5"/>
  </r>
  <r>
    <d v="2024-08-01T00:00:00"/>
    <x v="7"/>
    <s v="0DX"/>
    <x v="15"/>
    <x v="0"/>
    <x v="34"/>
    <x v="67"/>
    <s v="HK1160"/>
    <x v="2"/>
    <x v="0"/>
    <n v="54"/>
    <n v="812"/>
    <n v="20.3"/>
    <n v="4"/>
    <s v="20"/>
    <s v=",3"/>
    <n v="1200.3"/>
    <n v="20.004999999999999"/>
  </r>
  <r>
    <d v="2024-08-01T00:00:00"/>
    <x v="7"/>
    <s v="0DY"/>
    <x v="16"/>
    <x v="6"/>
    <x v="32"/>
    <x v="48"/>
    <s v="HK1674"/>
    <x v="2"/>
    <x v="0"/>
    <n v="61"/>
    <n v="625"/>
    <n v="25"/>
    <n v="2"/>
    <s v="25"/>
    <n v="0"/>
    <n v="1500"/>
    <n v="25"/>
  </r>
  <r>
    <d v="2024-08-01T00:00:00"/>
    <x v="7"/>
    <s v="0DY"/>
    <x v="16"/>
    <x v="6"/>
    <x v="32"/>
    <x v="48"/>
    <s v="HK389"/>
    <x v="2"/>
    <x v="0"/>
    <n v="31"/>
    <n v="305"/>
    <n v="1220"/>
    <n v="4"/>
    <s v="12"/>
    <s v="20"/>
    <n v="740"/>
    <n v="12.333333333333334"/>
  </r>
  <r>
    <d v="2024-08-01T00:00:00"/>
    <x v="7"/>
    <s v="0EN"/>
    <x v="17"/>
    <x v="0"/>
    <x v="33"/>
    <x v="49"/>
    <s v="HK1837"/>
    <x v="0"/>
    <x v="0"/>
    <n v="47"/>
    <n v="1410"/>
    <n v="22.55"/>
    <n v="5"/>
    <s v="22"/>
    <s v=",55"/>
    <n v="1320.55"/>
    <n v="22.009166666666665"/>
  </r>
  <r>
    <d v="2024-08-01T00:00:00"/>
    <x v="7"/>
    <s v="0ER"/>
    <x v="18"/>
    <x v="0"/>
    <x v="34"/>
    <x v="50"/>
    <s v="HK1628"/>
    <x v="0"/>
    <x v="0"/>
    <n v="6"/>
    <n v="1190"/>
    <n v="19.5"/>
    <n v="4"/>
    <s v="19"/>
    <s v=",5"/>
    <n v="1140.5"/>
    <n v="19.008333333333333"/>
  </r>
  <r>
    <d v="2024-08-01T00:00:00"/>
    <x v="7"/>
    <s v="0ER"/>
    <x v="18"/>
    <x v="0"/>
    <x v="34"/>
    <x v="50"/>
    <s v="HK1733"/>
    <x v="0"/>
    <x v="0"/>
    <n v="9"/>
    <n v="1920"/>
    <n v="32"/>
    <n v="2"/>
    <s v="32"/>
    <n v="0"/>
    <n v="1920"/>
    <n v="32"/>
  </r>
  <r>
    <d v="2024-08-01T00:00:00"/>
    <x v="7"/>
    <s v="0ER"/>
    <x v="18"/>
    <x v="0"/>
    <x v="34"/>
    <x v="50"/>
    <s v="HK1914"/>
    <x v="0"/>
    <x v="0"/>
    <n v="14"/>
    <n v="2600"/>
    <n v="43.2"/>
    <n v="4"/>
    <s v="43"/>
    <s v=",2"/>
    <n v="2580.1999999999998"/>
    <n v="43.00333333333333"/>
  </r>
  <r>
    <d v="2024-08-01T00:00:00"/>
    <x v="7"/>
    <s v="0ET"/>
    <x v="19"/>
    <x v="10"/>
    <x v="35"/>
    <x v="51"/>
    <s v="HK5218"/>
    <x v="4"/>
    <x v="5"/>
    <n v="41"/>
    <n v="974"/>
    <n v="29"/>
    <n v="2"/>
    <s v="29"/>
    <n v="0"/>
    <n v="1740"/>
    <n v="29"/>
  </r>
  <r>
    <d v="2024-08-01T00:00:00"/>
    <x v="7"/>
    <s v="0ET"/>
    <x v="19"/>
    <x v="10"/>
    <x v="35"/>
    <x v="51"/>
    <s v="HK5336"/>
    <x v="4"/>
    <x v="5"/>
    <n v="92"/>
    <n v="1702"/>
    <n v="57.24"/>
    <n v="5"/>
    <s v="57"/>
    <s v=",24"/>
    <n v="3420.24"/>
    <n v="57.003999999999998"/>
  </r>
  <r>
    <d v="2024-08-01T00:00:00"/>
    <x v="7"/>
    <s v="0ET"/>
    <x v="19"/>
    <x v="10"/>
    <x v="35"/>
    <x v="51"/>
    <s v="HK5440"/>
    <x v="4"/>
    <x v="5"/>
    <n v="26"/>
    <n v="437"/>
    <n v="21.42"/>
    <n v="5"/>
    <s v="21"/>
    <s v=",42"/>
    <n v="1260.42"/>
    <n v="21.007000000000001"/>
  </r>
  <r>
    <d v="2024-08-01T00:00:00"/>
    <x v="7"/>
    <s v="0EV"/>
    <x v="20"/>
    <x v="4"/>
    <x v="7"/>
    <x v="52"/>
    <s v="HK5381"/>
    <x v="5"/>
    <x v="1"/>
    <n v="106"/>
    <n v="7615"/>
    <n v="51.1"/>
    <n v="4"/>
    <s v="51"/>
    <s v=",1"/>
    <n v="3060.1"/>
    <n v="51.001666666666665"/>
  </r>
  <r>
    <d v="2024-08-01T00:00:00"/>
    <x v="7"/>
    <s v="0EV"/>
    <x v="20"/>
    <x v="4"/>
    <x v="7"/>
    <x v="52"/>
    <s v="HK5384"/>
    <x v="5"/>
    <x v="1"/>
    <n v="121"/>
    <n v="8670"/>
    <n v="60.1"/>
    <n v="4"/>
    <s v="60"/>
    <s v=",1"/>
    <n v="3600.1"/>
    <n v="60.001666666666665"/>
  </r>
  <r>
    <d v="2024-08-01T00:00:00"/>
    <x v="7"/>
    <s v="0EV"/>
    <x v="20"/>
    <x v="4"/>
    <x v="7"/>
    <x v="52"/>
    <s v="HK5386"/>
    <x v="5"/>
    <x v="1"/>
    <n v="120"/>
    <n v="8672"/>
    <n v="59.4"/>
    <n v="4"/>
    <s v="59"/>
    <s v=",4"/>
    <n v="3540.4"/>
    <n v="59.006666666666668"/>
  </r>
  <r>
    <d v="2024-08-01T00:00:00"/>
    <x v="7"/>
    <s v="0EV"/>
    <x v="20"/>
    <x v="4"/>
    <x v="7"/>
    <x v="52"/>
    <s v="HK5387"/>
    <x v="5"/>
    <x v="1"/>
    <n v="123"/>
    <n v="9205"/>
    <n v="59.7"/>
    <n v="4"/>
    <s v="59"/>
    <s v=",7"/>
    <n v="3540.7"/>
    <n v="59.011666666666663"/>
  </r>
  <r>
    <d v="2024-08-01T00:00:00"/>
    <x v="7"/>
    <s v="0EW"/>
    <x v="29"/>
    <x v="7"/>
    <x v="41"/>
    <x v="68"/>
    <s v="HK5356"/>
    <x v="8"/>
    <x v="5"/>
    <n v="3"/>
    <n v="113"/>
    <n v="2.5299999999999998"/>
    <n v="4"/>
    <s v="2,"/>
    <s v="53"/>
    <n v="173"/>
    <n v="2.8833333333333333"/>
  </r>
  <r>
    <d v="2024-08-01T00:00:00"/>
    <x v="7"/>
    <s v="0EW"/>
    <x v="29"/>
    <x v="7"/>
    <x v="41"/>
    <x v="68"/>
    <s v="HK5359"/>
    <x v="8"/>
    <x v="5"/>
    <n v="3"/>
    <n v="98"/>
    <n v="1.53"/>
    <n v="4"/>
    <s v="1,"/>
    <s v="53"/>
    <n v="113"/>
    <n v="1.8833333333333333"/>
  </r>
  <r>
    <d v="2024-08-01T00:00:00"/>
    <x v="7"/>
    <s v="0EW"/>
    <x v="29"/>
    <x v="7"/>
    <x v="41"/>
    <x v="69"/>
    <s v="HK5356"/>
    <x v="8"/>
    <x v="5"/>
    <n v="3"/>
    <n v="118"/>
    <n v="2.97"/>
    <n v="4"/>
    <s v="2,"/>
    <s v="97"/>
    <n v="217"/>
    <n v="3.6166666666666667"/>
  </r>
  <r>
    <d v="2024-08-01T00:00:00"/>
    <x v="7"/>
    <s v="0EW"/>
    <x v="29"/>
    <x v="11"/>
    <x v="42"/>
    <x v="68"/>
    <s v="HK5359"/>
    <x v="8"/>
    <x v="5"/>
    <n v="2"/>
    <n v="42"/>
    <n v="1.2"/>
    <n v="3"/>
    <s v="1,"/>
    <s v="2"/>
    <n v="62"/>
    <n v="1.0333333333333334"/>
  </r>
  <r>
    <d v="2024-08-01T00:00:00"/>
    <x v="7"/>
    <s v="0EW"/>
    <x v="29"/>
    <x v="11"/>
    <x v="42"/>
    <x v="69"/>
    <s v="HK5356"/>
    <x v="8"/>
    <x v="5"/>
    <n v="1"/>
    <n v="48"/>
    <n v="1.3"/>
    <n v="3"/>
    <s v="1,"/>
    <s v="3"/>
    <n v="63"/>
    <n v="1.05"/>
  </r>
  <r>
    <d v="2024-08-01T00:00:00"/>
    <x v="7"/>
    <s v="0EW"/>
    <x v="29"/>
    <x v="11"/>
    <x v="67"/>
    <x v="69"/>
    <s v="HK5359"/>
    <x v="8"/>
    <x v="5"/>
    <n v="1"/>
    <n v="20"/>
    <n v="0.57999999999999996"/>
    <n v="4"/>
    <s v="0,"/>
    <s v="58"/>
    <n v="58"/>
    <n v="0.96666666666666667"/>
  </r>
  <r>
    <d v="2024-08-01T00:00:00"/>
    <x v="7"/>
    <s v="0EW"/>
    <x v="29"/>
    <x v="7"/>
    <x v="15"/>
    <x v="68"/>
    <s v="HK5207"/>
    <x v="8"/>
    <x v="5"/>
    <n v="1"/>
    <n v="42"/>
    <n v="0.53"/>
    <n v="4"/>
    <s v="0,"/>
    <s v="53"/>
    <n v="53"/>
    <n v="0.8833333333333333"/>
  </r>
  <r>
    <d v="2024-08-01T00:00:00"/>
    <x v="7"/>
    <s v="0EW"/>
    <x v="29"/>
    <x v="7"/>
    <x v="15"/>
    <x v="69"/>
    <s v="HK5207"/>
    <x v="8"/>
    <x v="5"/>
    <n v="3"/>
    <n v="88"/>
    <n v="2.0499999999999998"/>
    <n v="4"/>
    <s v="2,"/>
    <s v="05"/>
    <n v="125"/>
    <n v="2.0833333333333335"/>
  </r>
  <r>
    <d v="2024-08-01T00:00:00"/>
    <x v="7"/>
    <s v="0EW"/>
    <x v="29"/>
    <x v="7"/>
    <x v="15"/>
    <x v="69"/>
    <s v="HK5356"/>
    <x v="8"/>
    <x v="5"/>
    <n v="2"/>
    <n v="84"/>
    <n v="1.46"/>
    <n v="4"/>
    <s v="1,"/>
    <s v="46"/>
    <n v="106"/>
    <n v="1.7666666666666666"/>
  </r>
  <r>
    <d v="2024-08-01T00:00:00"/>
    <x v="7"/>
    <s v="0EW"/>
    <x v="29"/>
    <x v="7"/>
    <x v="15"/>
    <x v="69"/>
    <s v="HK5359"/>
    <x v="8"/>
    <x v="5"/>
    <n v="11"/>
    <n v="230"/>
    <n v="7.15"/>
    <n v="4"/>
    <s v="7,"/>
    <s v="15"/>
    <n v="435"/>
    <n v="7.25"/>
  </r>
  <r>
    <d v="2024-08-01T00:00:00"/>
    <x v="7"/>
    <s v="0EW"/>
    <x v="29"/>
    <x v="12"/>
    <x v="44"/>
    <x v="69"/>
    <s v="HK5359"/>
    <x v="8"/>
    <x v="5"/>
    <n v="1"/>
    <n v="21"/>
    <n v="1"/>
    <n v="1"/>
    <s v="1"/>
    <n v="0"/>
    <n v="60"/>
    <n v="1"/>
  </r>
  <r>
    <d v="2024-08-01T00:00:00"/>
    <x v="7"/>
    <s v="0EW"/>
    <x v="29"/>
    <x v="7"/>
    <x v="45"/>
    <x v="68"/>
    <s v="HK5359"/>
    <x v="8"/>
    <x v="5"/>
    <n v="1"/>
    <n v="29"/>
    <n v="0.5"/>
    <n v="3"/>
    <s v="0,"/>
    <s v="5"/>
    <n v="5"/>
    <n v="8.3333333333333329E-2"/>
  </r>
  <r>
    <d v="2024-08-01T00:00:00"/>
    <x v="7"/>
    <s v="0EW"/>
    <x v="29"/>
    <x v="7"/>
    <x v="45"/>
    <x v="69"/>
    <s v="HK5356"/>
    <x v="8"/>
    <x v="5"/>
    <n v="7"/>
    <n v="211"/>
    <n v="3.6"/>
    <n v="3"/>
    <s v="3,"/>
    <s v="6"/>
    <n v="186"/>
    <n v="3.1"/>
  </r>
  <r>
    <d v="2024-08-01T00:00:00"/>
    <x v="7"/>
    <s v="0EW"/>
    <x v="29"/>
    <x v="7"/>
    <x v="45"/>
    <x v="69"/>
    <s v="HK5359"/>
    <x v="8"/>
    <x v="5"/>
    <n v="23"/>
    <n v="437"/>
    <n v="9.98"/>
    <n v="4"/>
    <s v="9,"/>
    <s v="98"/>
    <n v="638"/>
    <n v="10.633333333333333"/>
  </r>
  <r>
    <d v="2024-08-01T00:00:00"/>
    <x v="7"/>
    <s v="0EW"/>
    <x v="29"/>
    <x v="7"/>
    <x v="47"/>
    <x v="69"/>
    <s v="HK5359"/>
    <x v="8"/>
    <x v="5"/>
    <n v="4"/>
    <n v="83"/>
    <n v="2.73"/>
    <n v="4"/>
    <s v="2,"/>
    <s v="73"/>
    <n v="193"/>
    <n v="3.2166666666666668"/>
  </r>
  <r>
    <d v="2024-08-01T00:00:00"/>
    <x v="7"/>
    <s v="0EW"/>
    <x v="29"/>
    <x v="7"/>
    <x v="49"/>
    <x v="69"/>
    <s v="HK5356"/>
    <x v="8"/>
    <x v="5"/>
    <n v="1"/>
    <n v="24"/>
    <n v="0.42"/>
    <n v="4"/>
    <s v="0,"/>
    <s v="42"/>
    <n v="42"/>
    <n v="0.7"/>
  </r>
  <r>
    <d v="2024-08-01T00:00:00"/>
    <x v="7"/>
    <s v="0EW"/>
    <x v="29"/>
    <x v="7"/>
    <x v="49"/>
    <x v="69"/>
    <s v="HK5359"/>
    <x v="8"/>
    <x v="5"/>
    <n v="4"/>
    <n v="84"/>
    <n v="1.85"/>
    <n v="4"/>
    <s v="1,"/>
    <s v="85"/>
    <n v="145"/>
    <n v="2.4166666666666665"/>
  </r>
  <r>
    <d v="2024-08-01T00:00:00"/>
    <x v="7"/>
    <s v="0EW"/>
    <x v="29"/>
    <x v="13"/>
    <x v="50"/>
    <x v="68"/>
    <s v="HK5207"/>
    <x v="8"/>
    <x v="5"/>
    <n v="2"/>
    <n v="43"/>
    <n v="2.06"/>
    <n v="4"/>
    <s v="2,"/>
    <s v="06"/>
    <n v="126"/>
    <n v="2.1"/>
  </r>
  <r>
    <d v="2024-08-01T00:00:00"/>
    <x v="7"/>
    <s v="0EW"/>
    <x v="29"/>
    <x v="13"/>
    <x v="50"/>
    <x v="68"/>
    <s v="HK5356"/>
    <x v="8"/>
    <x v="5"/>
    <n v="4"/>
    <n v="125"/>
    <n v="2.83"/>
    <n v="4"/>
    <s v="2,"/>
    <s v="83"/>
    <n v="203"/>
    <n v="3.3833333333333333"/>
  </r>
  <r>
    <d v="2024-08-01T00:00:00"/>
    <x v="7"/>
    <s v="0EW"/>
    <x v="29"/>
    <x v="13"/>
    <x v="50"/>
    <x v="68"/>
    <s v="HK5359"/>
    <x v="8"/>
    <x v="5"/>
    <n v="4"/>
    <n v="77"/>
    <n v="2.61"/>
    <n v="4"/>
    <s v="2,"/>
    <s v="61"/>
    <n v="181"/>
    <n v="3.0166666666666666"/>
  </r>
  <r>
    <d v="2024-08-01T00:00:00"/>
    <x v="7"/>
    <s v="0EW"/>
    <x v="29"/>
    <x v="7"/>
    <x v="37"/>
    <x v="69"/>
    <s v="HK5359"/>
    <x v="8"/>
    <x v="5"/>
    <n v="16"/>
    <n v="327"/>
    <n v="15.2"/>
    <n v="4"/>
    <s v="15"/>
    <s v=",2"/>
    <n v="900.2"/>
    <n v="15.003333333333334"/>
  </r>
  <r>
    <d v="2024-08-01T00:00:00"/>
    <x v="7"/>
    <s v="0EX"/>
    <x v="21"/>
    <x v="7"/>
    <x v="36"/>
    <x v="53"/>
    <s v="HK5416"/>
    <x v="6"/>
    <x v="5"/>
    <n v="39"/>
    <n v="454"/>
    <n v="2154"/>
    <n v="4"/>
    <s v="21"/>
    <s v="54"/>
    <n v="1314"/>
    <n v="21.9"/>
  </r>
  <r>
    <d v="2024-08-01T00:00:00"/>
    <x v="7"/>
    <s v="0EX"/>
    <x v="21"/>
    <x v="7"/>
    <x v="37"/>
    <x v="54"/>
    <s v="HK5416"/>
    <x v="6"/>
    <x v="5"/>
    <n v="75"/>
    <n v="1226"/>
    <n v="4100"/>
    <n v="4"/>
    <s v="41"/>
    <s v="00"/>
    <n v="2460"/>
    <n v="41"/>
  </r>
  <r>
    <d v="2024-08-01T00:00:00"/>
    <x v="7"/>
    <s v="ODV"/>
    <x v="22"/>
    <x v="5"/>
    <x v="12"/>
    <x v="55"/>
    <s v="HK1738"/>
    <x v="0"/>
    <x v="0"/>
    <n v="60"/>
    <n v="784"/>
    <n v="21.3"/>
    <n v="4"/>
    <s v="21"/>
    <s v=",3"/>
    <n v="1260.3"/>
    <n v="21.004999999999999"/>
  </r>
  <r>
    <d v="2024-08-01T00:00:00"/>
    <x v="7"/>
    <s v="ODV"/>
    <x v="22"/>
    <x v="5"/>
    <x v="12"/>
    <x v="55"/>
    <s v="HK1738"/>
    <x v="0"/>
    <x v="6"/>
    <n v="1"/>
    <n v="20"/>
    <n v="1"/>
    <n v="1"/>
    <s v="1"/>
    <n v="0"/>
    <n v="60"/>
    <n v="1"/>
  </r>
  <r>
    <d v="2024-08-01T00:00:00"/>
    <x v="7"/>
    <s v="ODV"/>
    <x v="22"/>
    <x v="5"/>
    <x v="12"/>
    <x v="55"/>
    <s v="HK1738"/>
    <x v="0"/>
    <x v="2"/>
    <n v="39"/>
    <n v="507"/>
    <n v="13.3"/>
    <n v="4"/>
    <s v="13"/>
    <s v=",3"/>
    <n v="780.3"/>
    <n v="13.004999999999999"/>
  </r>
  <r>
    <d v="2024-08-01T00:00:00"/>
    <x v="7"/>
    <s v="ODV"/>
    <x v="22"/>
    <x v="5"/>
    <x v="12"/>
    <x v="55"/>
    <s v="HK1738"/>
    <x v="0"/>
    <x v="4"/>
    <n v="9"/>
    <n v="104"/>
    <n v="3.45"/>
    <n v="4"/>
    <s v="3,"/>
    <s v="45"/>
    <n v="225"/>
    <n v="3.75"/>
  </r>
  <r>
    <d v="2024-08-01T00:00:00"/>
    <x v="7"/>
    <s v="OEY"/>
    <x v="23"/>
    <x v="7"/>
    <x v="38"/>
    <x v="56"/>
    <s v="HK5371"/>
    <x v="4"/>
    <x v="5"/>
    <n v="76"/>
    <n v="891"/>
    <n v="47.3"/>
    <n v="4"/>
    <s v="47"/>
    <s v=",3"/>
    <n v="2820.3"/>
    <n v="47.005000000000003"/>
  </r>
  <r>
    <d v="2024-08-01T00:00:00"/>
    <x v="7"/>
    <s v="OEY"/>
    <x v="23"/>
    <x v="7"/>
    <x v="39"/>
    <x v="57"/>
    <s v="HK5371"/>
    <x v="4"/>
    <x v="5"/>
    <n v="28"/>
    <n v="526"/>
    <n v="16.7"/>
    <n v="4"/>
    <s v="16"/>
    <s v=",7"/>
    <n v="960.7"/>
    <n v="16.011666666666667"/>
  </r>
  <r>
    <d v="2024-08-01T00:00:00"/>
    <x v="7"/>
    <s v="OEY"/>
    <x v="23"/>
    <x v="7"/>
    <x v="40"/>
    <x v="58"/>
    <s v="HK5372"/>
    <x v="6"/>
    <x v="5"/>
    <n v="85"/>
    <n v="930"/>
    <n v="45.8"/>
    <n v="4"/>
    <s v="45"/>
    <s v=",8"/>
    <n v="2700.8"/>
    <n v="45.013333333333335"/>
  </r>
  <r>
    <d v="2024-09-01T00:00:00"/>
    <x v="8"/>
    <s v="0BE"/>
    <x v="30"/>
    <x v="0"/>
    <x v="65"/>
    <x v="100"/>
    <s v="HK1671"/>
    <x v="2"/>
    <x v="0"/>
    <n v="29"/>
    <n v="438"/>
    <n v="11"/>
    <n v="2"/>
    <s v="11"/>
    <n v="0"/>
    <n v="660"/>
    <n v="11"/>
  </r>
  <r>
    <d v="2024-09-01T00:00:00"/>
    <x v="8"/>
    <s v="0BE"/>
    <x v="30"/>
    <x v="0"/>
    <x v="65"/>
    <x v="100"/>
    <s v="HK2066"/>
    <x v="0"/>
    <x v="3"/>
    <n v="114"/>
    <n v="1723"/>
    <n v="20.39"/>
    <n v="5"/>
    <s v="20"/>
    <s v=",39"/>
    <n v="1200.3900000000001"/>
    <n v="20.006500000000003"/>
  </r>
  <r>
    <d v="2024-09-01T00:00:00"/>
    <x v="8"/>
    <s v="0BE"/>
    <x v="30"/>
    <x v="0"/>
    <x v="65"/>
    <x v="100"/>
    <s v="HK638"/>
    <x v="2"/>
    <x v="0"/>
    <n v="20"/>
    <n v="305"/>
    <n v="11"/>
    <n v="2"/>
    <s v="11"/>
    <n v="0"/>
    <n v="660"/>
    <n v="11"/>
  </r>
  <r>
    <d v="2024-09-01T00:00:00"/>
    <x v="8"/>
    <s v="0BE"/>
    <x v="30"/>
    <x v="3"/>
    <x v="6"/>
    <x v="71"/>
    <s v="HK2210"/>
    <x v="12"/>
    <x v="1"/>
    <n v="86"/>
    <n v="1705"/>
    <n v="30.3"/>
    <n v="4"/>
    <s v="30"/>
    <s v=",3"/>
    <n v="1800.3"/>
    <n v="30.004999999999999"/>
  </r>
  <r>
    <d v="2024-09-01T00:00:00"/>
    <x v="8"/>
    <s v="0BE"/>
    <x v="30"/>
    <x v="3"/>
    <x v="6"/>
    <x v="71"/>
    <s v="HK4457"/>
    <x v="9"/>
    <x v="1"/>
    <n v="148"/>
    <n v="5193"/>
    <n v="77.42"/>
    <n v="5"/>
    <s v="77"/>
    <s v=",42"/>
    <n v="4620.42"/>
    <n v="77.007000000000005"/>
  </r>
  <r>
    <d v="2024-09-01T00:00:00"/>
    <x v="8"/>
    <s v="0BE"/>
    <x v="30"/>
    <x v="3"/>
    <x v="6"/>
    <x v="71"/>
    <s v="HK5253"/>
    <x v="9"/>
    <x v="1"/>
    <n v="122"/>
    <n v="5051"/>
    <n v="80.239999999999995"/>
    <n v="5"/>
    <s v="80"/>
    <s v=",24"/>
    <n v="4800.24"/>
    <n v="80.003999999999991"/>
  </r>
  <r>
    <d v="2024-09-01T00:00:00"/>
    <x v="8"/>
    <s v="0BH"/>
    <x v="0"/>
    <x v="0"/>
    <x v="28"/>
    <x v="59"/>
    <s v="HK2108"/>
    <x v="0"/>
    <x v="0"/>
    <n v="2"/>
    <n v="132"/>
    <n v="6.2"/>
    <n v="3"/>
    <s v="6,"/>
    <s v="2"/>
    <n v="362"/>
    <n v="6.0333333333333332"/>
  </r>
  <r>
    <d v="2024-09-01T00:00:00"/>
    <x v="8"/>
    <s v="0BH"/>
    <x v="0"/>
    <x v="0"/>
    <x v="28"/>
    <x v="75"/>
    <s v="HK2108"/>
    <x v="0"/>
    <x v="0"/>
    <n v="1"/>
    <n v="66"/>
    <n v="4"/>
    <n v="1"/>
    <s v="4"/>
    <n v="0"/>
    <n v="240"/>
    <n v="4"/>
  </r>
  <r>
    <d v="2024-09-01T00:00:00"/>
    <x v="8"/>
    <s v="0BH"/>
    <x v="0"/>
    <x v="0"/>
    <x v="2"/>
    <x v="2"/>
    <s v="HK2108"/>
    <x v="0"/>
    <x v="0"/>
    <n v="5"/>
    <n v="600"/>
    <n v="9.3000000000000007"/>
    <n v="3"/>
    <s v="9,"/>
    <s v="3"/>
    <n v="543"/>
    <n v="9.0500000000000007"/>
  </r>
  <r>
    <d v="2024-09-01T00:00:00"/>
    <x v="8"/>
    <s v="0BH"/>
    <x v="0"/>
    <x v="0"/>
    <x v="2"/>
    <x v="2"/>
    <s v="HK2321"/>
    <x v="0"/>
    <x v="0"/>
    <n v="3"/>
    <n v="400"/>
    <n v="4"/>
    <n v="1"/>
    <s v="4"/>
    <n v="0"/>
    <n v="240"/>
    <n v="4"/>
  </r>
  <r>
    <d v="2024-09-01T00:00:00"/>
    <x v="8"/>
    <s v="0BM"/>
    <x v="1"/>
    <x v="1"/>
    <x v="3"/>
    <x v="3"/>
    <s v="HK1750"/>
    <x v="0"/>
    <x v="1"/>
    <n v="7"/>
    <n v="232"/>
    <n v="2.1800000000000002"/>
    <n v="4"/>
    <s v="2,"/>
    <s v="18"/>
    <n v="138"/>
    <n v="2.2999999999999998"/>
  </r>
  <r>
    <d v="2024-09-01T00:00:00"/>
    <x v="8"/>
    <s v="0BM"/>
    <x v="1"/>
    <x v="2"/>
    <x v="4"/>
    <x v="106"/>
    <s v="HK1741"/>
    <x v="0"/>
    <x v="1"/>
    <n v="101"/>
    <n v="2672"/>
    <n v="42.18"/>
    <n v="5"/>
    <s v="42"/>
    <s v=",18"/>
    <n v="2520.1799999999998"/>
    <n v="42.003"/>
  </r>
  <r>
    <d v="2024-09-01T00:00:00"/>
    <x v="8"/>
    <s v="0BM"/>
    <x v="1"/>
    <x v="2"/>
    <x v="4"/>
    <x v="4"/>
    <s v="HK2004"/>
    <x v="0"/>
    <x v="1"/>
    <n v="11"/>
    <n v="462"/>
    <n v="6.24"/>
    <n v="4"/>
    <s v="6,"/>
    <s v="24"/>
    <n v="384"/>
    <n v="6.4"/>
  </r>
  <r>
    <d v="2024-09-01T00:00:00"/>
    <x v="8"/>
    <s v="0BM"/>
    <x v="1"/>
    <x v="3"/>
    <x v="5"/>
    <x v="5"/>
    <s v="HK2004"/>
    <x v="0"/>
    <x v="1"/>
    <n v="78"/>
    <n v="1790"/>
    <n v="21.12"/>
    <n v="5"/>
    <s v="21"/>
    <s v=",12"/>
    <n v="1260.1199999999999"/>
    <n v="21.001999999999999"/>
  </r>
  <r>
    <d v="2024-09-01T00:00:00"/>
    <x v="8"/>
    <s v="0BM"/>
    <x v="1"/>
    <x v="3"/>
    <x v="6"/>
    <x v="6"/>
    <s v="HK1750"/>
    <x v="0"/>
    <x v="1"/>
    <n v="136"/>
    <n v="4104"/>
    <n v="60"/>
    <n v="2"/>
    <s v="60"/>
    <n v="0"/>
    <n v="3600"/>
    <n v="60"/>
  </r>
  <r>
    <d v="2024-09-01T00:00:00"/>
    <x v="8"/>
    <s v="0BM"/>
    <x v="1"/>
    <x v="3"/>
    <x v="6"/>
    <x v="6"/>
    <s v="HK2095"/>
    <x v="0"/>
    <x v="1"/>
    <n v="134"/>
    <n v="4553"/>
    <n v="58.54"/>
    <n v="5"/>
    <s v="58"/>
    <s v=",54"/>
    <n v="3480.54"/>
    <n v="58.009"/>
  </r>
  <r>
    <d v="2024-09-01T00:00:00"/>
    <x v="8"/>
    <s v="0BN"/>
    <x v="24"/>
    <x v="0"/>
    <x v="31"/>
    <x v="61"/>
    <s v="HK1762"/>
    <x v="0"/>
    <x v="0"/>
    <n v="10"/>
    <n v="500"/>
    <n v="5.3"/>
    <n v="3"/>
    <s v="5,"/>
    <s v="3"/>
    <n v="303"/>
    <n v="5.05"/>
  </r>
  <r>
    <d v="2024-09-01T00:00:00"/>
    <x v="8"/>
    <s v="0BN"/>
    <x v="24"/>
    <x v="0"/>
    <x v="31"/>
    <x v="61"/>
    <s v="HK1994"/>
    <x v="0"/>
    <x v="0"/>
    <n v="23"/>
    <n v="1300"/>
    <n v="10"/>
    <n v="2"/>
    <s v="10"/>
    <n v="0"/>
    <n v="600"/>
    <n v="10"/>
  </r>
  <r>
    <d v="2024-09-01T00:00:00"/>
    <x v="8"/>
    <s v="0BP"/>
    <x v="25"/>
    <x v="0"/>
    <x v="0"/>
    <x v="62"/>
    <s v="HK1983"/>
    <x v="0"/>
    <x v="0"/>
    <n v="19"/>
    <n v="237.5"/>
    <n v="6.3"/>
    <n v="3"/>
    <s v="6,"/>
    <s v="3"/>
    <n v="363"/>
    <n v="6.05"/>
  </r>
  <r>
    <d v="2024-09-01T00:00:00"/>
    <x v="8"/>
    <s v="0BP"/>
    <x v="25"/>
    <x v="0"/>
    <x v="0"/>
    <x v="80"/>
    <s v="HK1983"/>
    <x v="0"/>
    <x v="0"/>
    <n v="13"/>
    <n v="162.5"/>
    <n v="4.3"/>
    <n v="3"/>
    <s v="4,"/>
    <s v="3"/>
    <n v="243"/>
    <n v="4.05"/>
  </r>
  <r>
    <d v="2024-09-01T00:00:00"/>
    <x v="8"/>
    <s v="0BP"/>
    <x v="25"/>
    <x v="0"/>
    <x v="54"/>
    <x v="82"/>
    <s v="HK1049"/>
    <x v="2"/>
    <x v="0"/>
    <n v="4"/>
    <n v="50"/>
    <n v="1.4"/>
    <n v="3"/>
    <s v="1,"/>
    <s v="4"/>
    <n v="64"/>
    <n v="1.0666666666666667"/>
  </r>
  <r>
    <d v="2024-09-01T00:00:00"/>
    <x v="8"/>
    <s v="0BR"/>
    <x v="2"/>
    <x v="4"/>
    <x v="7"/>
    <x v="7"/>
    <s v="HK2892"/>
    <x v="1"/>
    <x v="1"/>
    <n v="124"/>
    <n v="5679"/>
    <n v="47.48"/>
    <n v="5"/>
    <s v="47"/>
    <s v=",48"/>
    <n v="2820.48"/>
    <n v="47.008000000000003"/>
  </r>
  <r>
    <d v="2024-09-01T00:00:00"/>
    <x v="8"/>
    <s v="0BR"/>
    <x v="2"/>
    <x v="4"/>
    <x v="7"/>
    <x v="7"/>
    <s v="HK4336"/>
    <x v="1"/>
    <x v="1"/>
    <n v="134"/>
    <n v="6001"/>
    <n v="52.3"/>
    <n v="4"/>
    <s v="52"/>
    <s v=",3"/>
    <n v="3120.3"/>
    <n v="52.005000000000003"/>
  </r>
  <r>
    <d v="2024-09-01T00:00:00"/>
    <x v="8"/>
    <s v="0BR"/>
    <x v="2"/>
    <x v="4"/>
    <x v="7"/>
    <x v="7"/>
    <s v="HK4416"/>
    <x v="1"/>
    <x v="1"/>
    <n v="124"/>
    <n v="5743"/>
    <n v="46.06"/>
    <n v="5"/>
    <s v="46"/>
    <s v=",06"/>
    <n v="2760.06"/>
    <n v="46.000999999999998"/>
  </r>
  <r>
    <d v="2024-09-01T00:00:00"/>
    <x v="8"/>
    <s v="0BR"/>
    <x v="2"/>
    <x v="4"/>
    <x v="7"/>
    <x v="7"/>
    <s v="HK4542"/>
    <x v="1"/>
    <x v="1"/>
    <n v="109"/>
    <n v="5029"/>
    <n v="42.48"/>
    <n v="5"/>
    <s v="42"/>
    <s v=",48"/>
    <n v="2520.48"/>
    <n v="42.008000000000003"/>
  </r>
  <r>
    <d v="2024-09-01T00:00:00"/>
    <x v="8"/>
    <s v="0BR"/>
    <x v="2"/>
    <x v="4"/>
    <x v="7"/>
    <x v="7"/>
    <s v="HK4644"/>
    <x v="1"/>
    <x v="1"/>
    <n v="120"/>
    <n v="5586"/>
    <n v="45.3"/>
    <n v="4"/>
    <s v="45"/>
    <s v=",3"/>
    <n v="2700.3"/>
    <n v="45.005000000000003"/>
  </r>
  <r>
    <d v="2024-09-01T00:00:00"/>
    <x v="8"/>
    <s v="0BR"/>
    <x v="2"/>
    <x v="4"/>
    <x v="7"/>
    <x v="7"/>
    <s v="HK4704"/>
    <x v="1"/>
    <x v="1"/>
    <n v="137"/>
    <n v="6418"/>
    <n v="5.18"/>
    <n v="4"/>
    <s v="5,"/>
    <s v="18"/>
    <n v="318"/>
    <n v="5.3"/>
  </r>
  <r>
    <d v="2024-09-01T00:00:00"/>
    <x v="8"/>
    <s v="0BR"/>
    <x v="2"/>
    <x v="4"/>
    <x v="7"/>
    <x v="7"/>
    <s v="HK4939"/>
    <x v="1"/>
    <x v="1"/>
    <n v="110"/>
    <n v="5194"/>
    <n v="42.36"/>
    <n v="5"/>
    <s v="42"/>
    <s v=",36"/>
    <n v="2520.36"/>
    <n v="42.006"/>
  </r>
  <r>
    <d v="2024-09-01T00:00:00"/>
    <x v="8"/>
    <s v="0BR"/>
    <x v="2"/>
    <x v="4"/>
    <x v="7"/>
    <x v="7"/>
    <s v="HK5113"/>
    <x v="1"/>
    <x v="1"/>
    <n v="123"/>
    <n v="5746"/>
    <n v="43.36"/>
    <n v="5"/>
    <s v="43"/>
    <s v=",36"/>
    <n v="2580.36"/>
    <n v="43.006"/>
  </r>
  <r>
    <d v="2024-09-01T00:00:00"/>
    <x v="8"/>
    <s v="0BR"/>
    <x v="2"/>
    <x v="4"/>
    <x v="7"/>
    <x v="7"/>
    <s v="HK5167"/>
    <x v="1"/>
    <x v="1"/>
    <n v="116"/>
    <n v="5276"/>
    <n v="45.3"/>
    <n v="4"/>
    <s v="45"/>
    <s v=",3"/>
    <n v="2700.3"/>
    <n v="45.005000000000003"/>
  </r>
  <r>
    <d v="2024-09-01T00:00:00"/>
    <x v="8"/>
    <s v="0BR"/>
    <x v="2"/>
    <x v="4"/>
    <x v="7"/>
    <x v="7"/>
    <s v="HK5300"/>
    <x v="1"/>
    <x v="1"/>
    <n v="121"/>
    <n v="5796"/>
    <n v="42.24"/>
    <n v="5"/>
    <s v="42"/>
    <s v=",24"/>
    <n v="2520.2399999999998"/>
    <n v="42.003999999999998"/>
  </r>
  <r>
    <d v="2024-09-01T00:00:00"/>
    <x v="8"/>
    <s v="0BR"/>
    <x v="2"/>
    <x v="4"/>
    <x v="7"/>
    <x v="7"/>
    <s v="HK5428"/>
    <x v="1"/>
    <x v="1"/>
    <n v="121"/>
    <n v="5545"/>
    <n v="43.42"/>
    <n v="5"/>
    <s v="43"/>
    <s v=",42"/>
    <n v="2580.42"/>
    <n v="43.006999999999998"/>
  </r>
  <r>
    <d v="2024-09-01T00:00:00"/>
    <x v="8"/>
    <s v="0BR"/>
    <x v="2"/>
    <x v="4"/>
    <x v="7"/>
    <x v="7"/>
    <s v="HK660"/>
    <x v="1"/>
    <x v="1"/>
    <n v="60"/>
    <n v="1382"/>
    <n v="44.56"/>
    <n v="5"/>
    <s v="44"/>
    <s v=",56"/>
    <n v="2640.56"/>
    <n v="44.009333333333331"/>
  </r>
  <r>
    <d v="2024-09-01T00:00:00"/>
    <x v="8"/>
    <s v="0BR"/>
    <x v="2"/>
    <x v="4"/>
    <x v="7"/>
    <x v="7"/>
    <s v="HK660"/>
    <x v="1"/>
    <x v="2"/>
    <n v="7"/>
    <n v="170"/>
    <n v="4.3600000000000003"/>
    <n v="4"/>
    <s v="4,"/>
    <s v="36"/>
    <n v="276"/>
    <n v="4.5999999999999996"/>
  </r>
  <r>
    <d v="2024-09-01T00:00:00"/>
    <x v="8"/>
    <s v="0BR"/>
    <x v="2"/>
    <x v="3"/>
    <x v="8"/>
    <x v="8"/>
    <s v="HK1767"/>
    <x v="0"/>
    <x v="1"/>
    <n v="113"/>
    <n v="2826"/>
    <n v="77.36"/>
    <n v="5"/>
    <s v="77"/>
    <s v=",36"/>
    <n v="4620.3599999999997"/>
    <n v="77.006"/>
  </r>
  <r>
    <d v="2024-09-01T00:00:00"/>
    <x v="8"/>
    <s v="0BR"/>
    <x v="2"/>
    <x v="3"/>
    <x v="8"/>
    <x v="8"/>
    <s v="HK3631"/>
    <x v="0"/>
    <x v="1"/>
    <n v="78"/>
    <n v="1746"/>
    <n v="60.24"/>
    <n v="5"/>
    <s v="60"/>
    <s v=",24"/>
    <n v="3600.24"/>
    <n v="60.003999999999998"/>
  </r>
  <r>
    <d v="2024-09-01T00:00:00"/>
    <x v="8"/>
    <s v="0BR"/>
    <x v="2"/>
    <x v="3"/>
    <x v="8"/>
    <x v="83"/>
    <s v="HK1767"/>
    <x v="0"/>
    <x v="1"/>
    <n v="4"/>
    <n v="124"/>
    <n v="1.42"/>
    <n v="4"/>
    <s v="1,"/>
    <s v="42"/>
    <n v="102"/>
    <n v="1.7"/>
  </r>
  <r>
    <d v="2024-09-01T00:00:00"/>
    <x v="8"/>
    <s v="0BR"/>
    <x v="2"/>
    <x v="3"/>
    <x v="8"/>
    <x v="83"/>
    <s v="HK3631"/>
    <x v="0"/>
    <x v="1"/>
    <n v="16"/>
    <n v="488"/>
    <n v="8.42"/>
    <n v="4"/>
    <s v="8,"/>
    <s v="42"/>
    <n v="522"/>
    <n v="8.6999999999999993"/>
  </r>
  <r>
    <d v="2024-09-01T00:00:00"/>
    <x v="8"/>
    <s v="0BR"/>
    <x v="2"/>
    <x v="4"/>
    <x v="9"/>
    <x v="9"/>
    <s v="HK2892"/>
    <x v="1"/>
    <x v="1"/>
    <n v="34"/>
    <n v="1566"/>
    <n v="11.42"/>
    <n v="5"/>
    <s v="11"/>
    <s v=",42"/>
    <n v="660.42"/>
    <n v="11.007"/>
  </r>
  <r>
    <d v="2024-09-01T00:00:00"/>
    <x v="8"/>
    <s v="0BR"/>
    <x v="2"/>
    <x v="4"/>
    <x v="9"/>
    <x v="9"/>
    <s v="HK4336"/>
    <x v="1"/>
    <x v="1"/>
    <n v="29"/>
    <n v="1471"/>
    <n v="10.42"/>
    <n v="5"/>
    <s v="10"/>
    <s v=",42"/>
    <n v="600.41999999999996"/>
    <n v="10.007"/>
  </r>
  <r>
    <d v="2024-09-01T00:00:00"/>
    <x v="8"/>
    <s v="0BR"/>
    <x v="2"/>
    <x v="4"/>
    <x v="9"/>
    <x v="9"/>
    <s v="HK4416"/>
    <x v="1"/>
    <x v="1"/>
    <n v="30"/>
    <n v="1463"/>
    <n v="9.24"/>
    <n v="4"/>
    <s v="9,"/>
    <s v="24"/>
    <n v="564"/>
    <n v="9.4"/>
  </r>
  <r>
    <d v="2024-09-01T00:00:00"/>
    <x v="8"/>
    <s v="0BR"/>
    <x v="2"/>
    <x v="4"/>
    <x v="9"/>
    <x v="9"/>
    <s v="HK4542"/>
    <x v="1"/>
    <x v="1"/>
    <n v="59"/>
    <n v="2692"/>
    <n v="19.3"/>
    <n v="4"/>
    <s v="19"/>
    <s v=",3"/>
    <n v="1140.3"/>
    <n v="19.004999999999999"/>
  </r>
  <r>
    <d v="2024-09-01T00:00:00"/>
    <x v="8"/>
    <s v="0BR"/>
    <x v="2"/>
    <x v="4"/>
    <x v="9"/>
    <x v="9"/>
    <s v="HK4644"/>
    <x v="1"/>
    <x v="1"/>
    <n v="45"/>
    <n v="2103"/>
    <n v="15.12"/>
    <n v="5"/>
    <s v="15"/>
    <s v=",12"/>
    <n v="900.12"/>
    <n v="15.002000000000001"/>
  </r>
  <r>
    <d v="2024-09-01T00:00:00"/>
    <x v="8"/>
    <s v="0BR"/>
    <x v="2"/>
    <x v="4"/>
    <x v="9"/>
    <x v="9"/>
    <s v="HK4704"/>
    <x v="1"/>
    <x v="1"/>
    <n v="26"/>
    <n v="1197"/>
    <n v="8.3000000000000007"/>
    <n v="3"/>
    <s v="8,"/>
    <s v="3"/>
    <n v="483"/>
    <n v="8.0500000000000007"/>
  </r>
  <r>
    <d v="2024-09-01T00:00:00"/>
    <x v="8"/>
    <s v="0BR"/>
    <x v="2"/>
    <x v="4"/>
    <x v="9"/>
    <x v="9"/>
    <s v="HK4939"/>
    <x v="1"/>
    <x v="1"/>
    <n v="56"/>
    <n v="2681"/>
    <n v="20.059999999999999"/>
    <n v="5"/>
    <s v="20"/>
    <s v=",06"/>
    <n v="1200.06"/>
    <n v="20.000999999999998"/>
  </r>
  <r>
    <d v="2024-09-01T00:00:00"/>
    <x v="8"/>
    <s v="0BR"/>
    <x v="2"/>
    <x v="4"/>
    <x v="9"/>
    <x v="9"/>
    <s v="HK5113"/>
    <x v="1"/>
    <x v="1"/>
    <n v="46"/>
    <n v="2285"/>
    <n v="14.42"/>
    <n v="5"/>
    <s v="14"/>
    <s v=",42"/>
    <n v="840.42"/>
    <n v="14.007"/>
  </r>
  <r>
    <d v="2024-09-01T00:00:00"/>
    <x v="8"/>
    <s v="0BR"/>
    <x v="2"/>
    <x v="4"/>
    <x v="9"/>
    <x v="9"/>
    <s v="HK5167"/>
    <x v="1"/>
    <x v="1"/>
    <n v="42"/>
    <n v="1938"/>
    <n v="13.54"/>
    <n v="5"/>
    <s v="13"/>
    <s v=",54"/>
    <n v="780.54"/>
    <n v="13.008999999999999"/>
  </r>
  <r>
    <d v="2024-09-01T00:00:00"/>
    <x v="8"/>
    <s v="0BR"/>
    <x v="2"/>
    <x v="4"/>
    <x v="9"/>
    <x v="9"/>
    <s v="HK5300"/>
    <x v="1"/>
    <x v="1"/>
    <n v="63"/>
    <n v="3087"/>
    <n v="18.54"/>
    <n v="5"/>
    <s v="18"/>
    <s v=",54"/>
    <n v="1080.54"/>
    <n v="18.009"/>
  </r>
  <r>
    <d v="2024-09-01T00:00:00"/>
    <x v="8"/>
    <s v="0BR"/>
    <x v="2"/>
    <x v="4"/>
    <x v="9"/>
    <x v="9"/>
    <s v="HK5428"/>
    <x v="1"/>
    <x v="1"/>
    <n v="48"/>
    <n v="2241"/>
    <n v="16.18"/>
    <n v="5"/>
    <s v="16"/>
    <s v=",18"/>
    <n v="960.18"/>
    <n v="16.003"/>
  </r>
  <r>
    <d v="2024-09-01T00:00:00"/>
    <x v="8"/>
    <s v="0BR"/>
    <x v="2"/>
    <x v="4"/>
    <x v="9"/>
    <x v="9"/>
    <s v="HK660"/>
    <x v="1"/>
    <x v="1"/>
    <n v="10"/>
    <n v="250"/>
    <n v="6.42"/>
    <n v="4"/>
    <s v="6,"/>
    <s v="42"/>
    <n v="402"/>
    <n v="6.7"/>
  </r>
  <r>
    <d v="2024-09-01T00:00:00"/>
    <x v="8"/>
    <s v="0BR"/>
    <x v="2"/>
    <x v="4"/>
    <x v="9"/>
    <x v="9"/>
    <s v="HK660"/>
    <x v="1"/>
    <x v="2"/>
    <n v="9"/>
    <n v="225"/>
    <n v="5.36"/>
    <n v="4"/>
    <s v="5,"/>
    <s v="36"/>
    <n v="336"/>
    <n v="5.6"/>
  </r>
  <r>
    <d v="2024-09-01T00:00:00"/>
    <x v="8"/>
    <s v="0BS"/>
    <x v="3"/>
    <x v="1"/>
    <x v="10"/>
    <x v="10"/>
    <s v="HK1198"/>
    <x v="0"/>
    <x v="3"/>
    <n v="66"/>
    <n v="900"/>
    <n v="18"/>
    <n v="2"/>
    <s v="18"/>
    <n v="0"/>
    <n v="1080"/>
    <n v="18"/>
  </r>
  <r>
    <d v="2024-09-01T00:00:00"/>
    <x v="8"/>
    <s v="0BT"/>
    <x v="4"/>
    <x v="4"/>
    <x v="11"/>
    <x v="63"/>
    <s v="HK5224"/>
    <x v="1"/>
    <x v="1"/>
    <n v="103"/>
    <n v="5878"/>
    <n v="48.24"/>
    <n v="5"/>
    <s v="48"/>
    <s v=",24"/>
    <n v="2880.24"/>
    <n v="48.003999999999998"/>
  </r>
  <r>
    <d v="2024-09-01T00:00:00"/>
    <x v="8"/>
    <s v="0BT"/>
    <x v="4"/>
    <x v="4"/>
    <x v="11"/>
    <x v="63"/>
    <s v="HK5249"/>
    <x v="1"/>
    <x v="1"/>
    <n v="129"/>
    <n v="7106"/>
    <n v="50.36"/>
    <n v="5"/>
    <s v="50"/>
    <s v=",36"/>
    <n v="3000.36"/>
    <n v="50.006"/>
  </r>
  <r>
    <d v="2024-09-01T00:00:00"/>
    <x v="8"/>
    <s v="0BT"/>
    <x v="4"/>
    <x v="4"/>
    <x v="11"/>
    <x v="63"/>
    <s v="HK5269"/>
    <x v="1"/>
    <x v="1"/>
    <n v="115"/>
    <n v="6336"/>
    <n v="54.54"/>
    <n v="5"/>
    <s v="54"/>
    <s v=",54"/>
    <n v="3240.54"/>
    <n v="54.009"/>
  </r>
  <r>
    <d v="2024-09-01T00:00:00"/>
    <x v="8"/>
    <s v="0BT"/>
    <x v="4"/>
    <x v="4"/>
    <x v="11"/>
    <x v="63"/>
    <s v="HK5270"/>
    <x v="1"/>
    <x v="1"/>
    <n v="132"/>
    <n v="7542"/>
    <n v="50.54"/>
    <n v="5"/>
    <s v="50"/>
    <s v=",54"/>
    <n v="3000.54"/>
    <n v="50.009"/>
  </r>
  <r>
    <d v="2024-09-01T00:00:00"/>
    <x v="8"/>
    <s v="0BT"/>
    <x v="4"/>
    <x v="4"/>
    <x v="11"/>
    <x v="63"/>
    <s v="HK5332"/>
    <x v="1"/>
    <x v="1"/>
    <n v="118"/>
    <n v="6500"/>
    <n v="50.06"/>
    <n v="5"/>
    <s v="50"/>
    <s v=",06"/>
    <n v="3000.06"/>
    <n v="50.000999999999998"/>
  </r>
  <r>
    <d v="2024-09-01T00:00:00"/>
    <x v="8"/>
    <s v="0CC"/>
    <x v="5"/>
    <x v="5"/>
    <x v="12"/>
    <x v="12"/>
    <s v="HK1723"/>
    <x v="0"/>
    <x v="0"/>
    <n v="1"/>
    <n v="11"/>
    <n v="10.27"/>
    <n v="5"/>
    <s v="10"/>
    <s v=",27"/>
    <n v="600.27"/>
    <n v="10.0045"/>
  </r>
  <r>
    <d v="2024-09-01T00:00:00"/>
    <x v="8"/>
    <s v="0CC"/>
    <x v="5"/>
    <x v="5"/>
    <x v="12"/>
    <x v="12"/>
    <s v="HK1723"/>
    <x v="0"/>
    <x v="6"/>
    <n v="18"/>
    <n v="182"/>
    <n v="20.11"/>
    <n v="5"/>
    <s v="20"/>
    <s v=",11"/>
    <n v="1200.1099999999999"/>
    <n v="20.00183333333333"/>
  </r>
  <r>
    <d v="2024-09-01T00:00:00"/>
    <x v="8"/>
    <s v="0CC"/>
    <x v="5"/>
    <x v="5"/>
    <x v="12"/>
    <x v="12"/>
    <s v="HK1723"/>
    <x v="0"/>
    <x v="2"/>
    <n v="65"/>
    <n v="710"/>
    <n v="7.36"/>
    <n v="4"/>
    <s v="7,"/>
    <s v="36"/>
    <n v="456"/>
    <n v="7.6"/>
  </r>
  <r>
    <d v="2024-09-01T00:00:00"/>
    <x v="8"/>
    <s v="0CC"/>
    <x v="5"/>
    <x v="5"/>
    <x v="12"/>
    <x v="12"/>
    <s v="HK1723"/>
    <x v="0"/>
    <x v="4"/>
    <n v="17"/>
    <n v="162"/>
    <n v="9.44"/>
    <n v="4"/>
    <s v="9,"/>
    <s v="44"/>
    <n v="584"/>
    <n v="9.7333333333333325"/>
  </r>
  <r>
    <d v="2024-09-01T00:00:00"/>
    <x v="8"/>
    <s v="0CK"/>
    <x v="6"/>
    <x v="5"/>
    <x v="13"/>
    <x v="13"/>
    <s v="HK1364"/>
    <x v="0"/>
    <x v="0"/>
    <n v="2"/>
    <n v="270"/>
    <n v="9"/>
    <n v="1"/>
    <s v="9"/>
    <n v="0"/>
    <n v="540"/>
    <n v="9"/>
  </r>
  <r>
    <d v="2024-09-01T00:00:00"/>
    <x v="8"/>
    <s v="0CK"/>
    <x v="6"/>
    <x v="5"/>
    <x v="13"/>
    <x v="13"/>
    <s v="HK1766"/>
    <x v="0"/>
    <x v="0"/>
    <n v="2"/>
    <n v="60"/>
    <n v="2"/>
    <n v="1"/>
    <s v="2"/>
    <n v="0"/>
    <n v="120"/>
    <n v="2"/>
  </r>
  <r>
    <d v="2024-09-01T00:00:00"/>
    <x v="8"/>
    <s v="0CK"/>
    <x v="6"/>
    <x v="5"/>
    <x v="13"/>
    <x v="13"/>
    <s v="HK2021"/>
    <x v="0"/>
    <x v="0"/>
    <n v="4"/>
    <n v="480"/>
    <n v="16"/>
    <n v="2"/>
    <s v="16"/>
    <n v="0"/>
    <n v="960"/>
    <n v="16"/>
  </r>
  <r>
    <d v="2024-09-01T00:00:00"/>
    <x v="8"/>
    <s v="0CK"/>
    <x v="6"/>
    <x v="5"/>
    <x v="13"/>
    <x v="13"/>
    <s v="HK2037"/>
    <x v="0"/>
    <x v="0"/>
    <n v="6"/>
    <n v="670"/>
    <n v="22.2"/>
    <n v="4"/>
    <s v="22"/>
    <s v=",2"/>
    <n v="1320.2"/>
    <n v="22.003333333333334"/>
  </r>
  <r>
    <d v="2024-09-01T00:00:00"/>
    <x v="8"/>
    <s v="0CP"/>
    <x v="7"/>
    <x v="6"/>
    <x v="14"/>
    <x v="73"/>
    <s v="HK383"/>
    <x v="2"/>
    <x v="0"/>
    <n v="27"/>
    <n v="372"/>
    <n v="10.3"/>
    <n v="4"/>
    <s v="10"/>
    <s v=",3"/>
    <n v="600.29999999999995"/>
    <n v="10.004999999999999"/>
  </r>
  <r>
    <d v="2024-09-01T00:00:00"/>
    <x v="8"/>
    <s v="0CR"/>
    <x v="26"/>
    <x v="3"/>
    <x v="8"/>
    <x v="64"/>
    <s v="HK4014"/>
    <x v="7"/>
    <x v="1"/>
    <n v="48"/>
    <n v="3000"/>
    <n v="44.06"/>
    <n v="5"/>
    <s v="44"/>
    <s v=",06"/>
    <n v="2640.06"/>
    <n v="44.000999999999998"/>
  </r>
  <r>
    <d v="2024-09-01T00:00:00"/>
    <x v="8"/>
    <s v="0CR"/>
    <x v="26"/>
    <x v="3"/>
    <x v="8"/>
    <x v="64"/>
    <s v="HK4436"/>
    <x v="7"/>
    <x v="1"/>
    <n v="68"/>
    <n v="4200"/>
    <n v="62.48"/>
    <n v="5"/>
    <s v="62"/>
    <s v=",48"/>
    <n v="3720.48"/>
    <n v="62.008000000000003"/>
  </r>
  <r>
    <d v="2024-09-01T00:00:00"/>
    <x v="8"/>
    <s v="0CR"/>
    <x v="26"/>
    <x v="3"/>
    <x v="8"/>
    <x v="64"/>
    <s v="HK5085"/>
    <x v="7"/>
    <x v="1"/>
    <n v="63"/>
    <n v="4051"/>
    <n v="57.36"/>
    <n v="5"/>
    <s v="57"/>
    <s v=",36"/>
    <n v="3420.36"/>
    <n v="57.006"/>
  </r>
  <r>
    <d v="2024-09-01T00:00:00"/>
    <x v="8"/>
    <s v="0CR"/>
    <x v="26"/>
    <x v="3"/>
    <x v="8"/>
    <x v="64"/>
    <s v="HK5177"/>
    <x v="7"/>
    <x v="1"/>
    <n v="66"/>
    <n v="4500"/>
    <n v="57.12"/>
    <n v="5"/>
    <s v="57"/>
    <s v=",12"/>
    <n v="3420.12"/>
    <n v="57.001999999999995"/>
  </r>
  <r>
    <d v="2024-09-01T00:00:00"/>
    <x v="8"/>
    <s v="0CT"/>
    <x v="8"/>
    <x v="7"/>
    <x v="15"/>
    <x v="15"/>
    <s v="HK1099"/>
    <x v="2"/>
    <x v="5"/>
    <n v="2"/>
    <n v="38"/>
    <n v="1.36"/>
    <n v="4"/>
    <s v="1,"/>
    <s v="36"/>
    <n v="96"/>
    <n v="1.6"/>
  </r>
  <r>
    <d v="2024-09-01T00:00:00"/>
    <x v="8"/>
    <s v="0DD"/>
    <x v="10"/>
    <x v="6"/>
    <x v="17"/>
    <x v="17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x v="17"/>
    <x v="18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x v="17"/>
    <x v="18"/>
    <s v="HK622"/>
    <x v="2"/>
    <x v="0"/>
    <n v="2"/>
    <n v="13"/>
    <n v="30"/>
    <n v="2"/>
    <s v="30"/>
    <n v="0"/>
    <n v="1800"/>
    <n v="30"/>
  </r>
  <r>
    <d v="2024-09-01T00:00:00"/>
    <x v="8"/>
    <s v="0DD"/>
    <x v="10"/>
    <x v="6"/>
    <x v="20"/>
    <x v="22"/>
    <s v="HK1680"/>
    <x v="2"/>
    <x v="0"/>
    <n v="18"/>
    <n v="113"/>
    <n v="4.3"/>
    <n v="3"/>
    <s v="4,"/>
    <s v="3"/>
    <n v="243"/>
    <n v="4.05"/>
  </r>
  <r>
    <d v="2024-09-01T00:00:00"/>
    <x v="8"/>
    <s v="0DD"/>
    <x v="10"/>
    <x v="6"/>
    <x v="20"/>
    <x v="22"/>
    <s v="HK622"/>
    <x v="2"/>
    <x v="0"/>
    <n v="4"/>
    <n v="25"/>
    <n v="1"/>
    <n v="1"/>
    <s v="1"/>
    <n v="0"/>
    <n v="60"/>
    <n v="1"/>
  </r>
  <r>
    <d v="2024-09-01T00:00:00"/>
    <x v="8"/>
    <s v="0DD"/>
    <x v="10"/>
    <x v="6"/>
    <x v="20"/>
    <x v="17"/>
    <s v="HK1060"/>
    <x v="2"/>
    <x v="0"/>
    <n v="20"/>
    <n v="125"/>
    <n v="5"/>
    <n v="1"/>
    <s v="5"/>
    <n v="0"/>
    <n v="300"/>
    <n v="5"/>
  </r>
  <r>
    <d v="2024-09-01T00:00:00"/>
    <x v="8"/>
    <s v="0DD"/>
    <x v="10"/>
    <x v="6"/>
    <x v="20"/>
    <x v="17"/>
    <s v="HK2098"/>
    <x v="0"/>
    <x v="0"/>
    <n v="24"/>
    <n v="150"/>
    <n v="6"/>
    <n v="1"/>
    <s v="6"/>
    <n v="0"/>
    <n v="360"/>
    <n v="6"/>
  </r>
  <r>
    <d v="2024-09-01T00:00:00"/>
    <x v="8"/>
    <s v="0DD"/>
    <x v="10"/>
    <x v="6"/>
    <x v="20"/>
    <x v="17"/>
    <s v="HK419"/>
    <x v="2"/>
    <x v="0"/>
    <n v="22"/>
    <n v="138"/>
    <n v="5"/>
    <n v="1"/>
    <s v="5"/>
    <n v="0"/>
    <n v="300"/>
    <n v="5"/>
  </r>
  <r>
    <d v="2024-09-01T00:00:00"/>
    <x v="8"/>
    <s v="0DD"/>
    <x v="10"/>
    <x v="6"/>
    <x v="20"/>
    <x v="17"/>
    <s v="HK732"/>
    <x v="2"/>
    <x v="0"/>
    <n v="6"/>
    <n v="38"/>
    <n v="1.3"/>
    <n v="3"/>
    <s v="1,"/>
    <s v="3"/>
    <n v="63"/>
    <n v="1.05"/>
  </r>
  <r>
    <d v="2024-09-01T00:00:00"/>
    <x v="8"/>
    <s v="0DD"/>
    <x v="10"/>
    <x v="6"/>
    <x v="20"/>
    <x v="23"/>
    <s v="HK1060"/>
    <x v="2"/>
    <x v="0"/>
    <n v="2"/>
    <n v="13"/>
    <n v="30"/>
    <n v="2"/>
    <s v="30"/>
    <n v="0"/>
    <n v="1800"/>
    <n v="30"/>
  </r>
  <r>
    <d v="2024-09-01T00:00:00"/>
    <x v="8"/>
    <s v="0DD"/>
    <x v="10"/>
    <x v="6"/>
    <x v="20"/>
    <x v="23"/>
    <s v="HK732"/>
    <x v="2"/>
    <x v="0"/>
    <n v="2"/>
    <n v="13"/>
    <n v="30"/>
    <n v="2"/>
    <s v="30"/>
    <n v="0"/>
    <n v="1800"/>
    <n v="30"/>
  </r>
  <r>
    <d v="2024-09-01T00:00:00"/>
    <x v="8"/>
    <s v="0DD"/>
    <x v="10"/>
    <x v="6"/>
    <x v="20"/>
    <x v="24"/>
    <s v="HK2098"/>
    <x v="0"/>
    <x v="0"/>
    <n v="28"/>
    <n v="175"/>
    <n v="7"/>
    <n v="1"/>
    <s v="7"/>
    <n v="0"/>
    <n v="420"/>
    <n v="7"/>
  </r>
  <r>
    <d v="2024-09-01T00:00:00"/>
    <x v="8"/>
    <s v="0DD"/>
    <x v="10"/>
    <x v="6"/>
    <x v="21"/>
    <x v="25"/>
    <s v="HK1060"/>
    <x v="2"/>
    <x v="0"/>
    <n v="38"/>
    <n v="238"/>
    <n v="9.3000000000000007"/>
    <n v="3"/>
    <s v="9,"/>
    <s v="3"/>
    <n v="543"/>
    <n v="9.0500000000000007"/>
  </r>
  <r>
    <d v="2024-09-01T00:00:00"/>
    <x v="8"/>
    <s v="0DD"/>
    <x v="10"/>
    <x v="6"/>
    <x v="21"/>
    <x v="25"/>
    <s v="HK2098"/>
    <x v="0"/>
    <x v="0"/>
    <n v="42"/>
    <n v="263"/>
    <n v="10.3"/>
    <n v="4"/>
    <s v="10"/>
    <s v=",3"/>
    <n v="600.29999999999995"/>
    <n v="10.004999999999999"/>
  </r>
  <r>
    <d v="2024-09-01T00:00:00"/>
    <x v="8"/>
    <s v="0DD"/>
    <x v="10"/>
    <x v="6"/>
    <x v="21"/>
    <x v="25"/>
    <s v="HK419"/>
    <x v="2"/>
    <x v="0"/>
    <n v="8"/>
    <n v="50"/>
    <n v="2"/>
    <n v="1"/>
    <s v="2"/>
    <n v="0"/>
    <n v="120"/>
    <n v="2"/>
  </r>
  <r>
    <d v="2024-09-01T00:00:00"/>
    <x v="8"/>
    <s v="0DD"/>
    <x v="10"/>
    <x v="6"/>
    <x v="21"/>
    <x v="25"/>
    <s v="HK732"/>
    <x v="2"/>
    <x v="0"/>
    <n v="18"/>
    <n v="113"/>
    <n v="4.3"/>
    <n v="3"/>
    <s v="4,"/>
    <s v="3"/>
    <n v="243"/>
    <n v="4.05"/>
  </r>
  <r>
    <d v="2024-09-01T00:00:00"/>
    <x v="8"/>
    <s v="0DD"/>
    <x v="10"/>
    <x v="6"/>
    <x v="22"/>
    <x v="26"/>
    <s v="HK1680"/>
    <x v="2"/>
    <x v="0"/>
    <n v="6"/>
    <n v="38"/>
    <n v="1.3"/>
    <n v="3"/>
    <s v="1,"/>
    <s v="3"/>
    <n v="63"/>
    <n v="1.05"/>
  </r>
  <r>
    <d v="2024-09-01T00:00:00"/>
    <x v="8"/>
    <s v="0DD"/>
    <x v="10"/>
    <x v="6"/>
    <x v="22"/>
    <x v="27"/>
    <s v="HK1680"/>
    <x v="2"/>
    <x v="0"/>
    <n v="6"/>
    <n v="38"/>
    <n v="1.3"/>
    <n v="3"/>
    <s v="1,"/>
    <s v="3"/>
    <n v="63"/>
    <n v="1.05"/>
  </r>
  <r>
    <d v="2024-09-01T00:00:00"/>
    <x v="8"/>
    <s v="0DD"/>
    <x v="10"/>
    <x v="6"/>
    <x v="22"/>
    <x v="27"/>
    <s v="HK622"/>
    <x v="2"/>
    <x v="0"/>
    <n v="20"/>
    <n v="125"/>
    <n v="5"/>
    <n v="1"/>
    <s v="5"/>
    <n v="0"/>
    <n v="300"/>
    <n v="5"/>
  </r>
  <r>
    <d v="2024-09-01T00:00:00"/>
    <x v="8"/>
    <s v="0DD"/>
    <x v="10"/>
    <x v="6"/>
    <x v="22"/>
    <x v="28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x v="22"/>
    <x v="29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x v="22"/>
    <x v="30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x v="22"/>
    <x v="30"/>
    <s v="HK622"/>
    <x v="2"/>
    <x v="0"/>
    <n v="12"/>
    <n v="75"/>
    <n v="3"/>
    <n v="1"/>
    <s v="3"/>
    <n v="0"/>
    <n v="180"/>
    <n v="3"/>
  </r>
  <r>
    <d v="2024-09-01T00:00:00"/>
    <x v="8"/>
    <s v="0DD"/>
    <x v="10"/>
    <x v="6"/>
    <x v="22"/>
    <x v="31"/>
    <s v="HK1680"/>
    <x v="2"/>
    <x v="0"/>
    <n v="8"/>
    <n v="50"/>
    <n v="2"/>
    <n v="1"/>
    <s v="2"/>
    <n v="0"/>
    <n v="120"/>
    <n v="2"/>
  </r>
  <r>
    <d v="2024-09-01T00:00:00"/>
    <x v="8"/>
    <s v="0DD"/>
    <x v="10"/>
    <x v="6"/>
    <x v="22"/>
    <x v="31"/>
    <s v="HK622"/>
    <x v="2"/>
    <x v="0"/>
    <n v="22"/>
    <n v="138"/>
    <n v="5.3"/>
    <n v="3"/>
    <s v="5,"/>
    <s v="3"/>
    <n v="303"/>
    <n v="5.05"/>
  </r>
  <r>
    <d v="2024-09-01T00:00:00"/>
    <x v="8"/>
    <s v="0DD"/>
    <x v="10"/>
    <x v="6"/>
    <x v="24"/>
    <x v="102"/>
    <s v="HK1680"/>
    <x v="2"/>
    <x v="0"/>
    <n v="12"/>
    <n v="75"/>
    <n v="3"/>
    <n v="1"/>
    <s v="3"/>
    <n v="0"/>
    <n v="180"/>
    <n v="3"/>
  </r>
  <r>
    <d v="2024-09-01T00:00:00"/>
    <x v="8"/>
    <s v="0DD"/>
    <x v="10"/>
    <x v="6"/>
    <x v="24"/>
    <x v="34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x v="24"/>
    <x v="34"/>
    <s v="HK622"/>
    <x v="2"/>
    <x v="0"/>
    <n v="4"/>
    <n v="25"/>
    <n v="1"/>
    <n v="1"/>
    <s v="1"/>
    <n v="0"/>
    <n v="60"/>
    <n v="1"/>
  </r>
  <r>
    <d v="2024-09-01T00:00:00"/>
    <x v="8"/>
    <s v="0DD"/>
    <x v="10"/>
    <x v="6"/>
    <x v="24"/>
    <x v="35"/>
    <s v="HK1680"/>
    <x v="2"/>
    <x v="0"/>
    <n v="6"/>
    <n v="38"/>
    <n v="1.3"/>
    <n v="3"/>
    <s v="1,"/>
    <s v="3"/>
    <n v="63"/>
    <n v="1.05"/>
  </r>
  <r>
    <d v="2024-09-01T00:00:00"/>
    <x v="8"/>
    <s v="0DD"/>
    <x v="10"/>
    <x v="6"/>
    <x v="24"/>
    <x v="35"/>
    <s v="HK622"/>
    <x v="2"/>
    <x v="0"/>
    <n v="4"/>
    <n v="25"/>
    <n v="1"/>
    <n v="1"/>
    <s v="1"/>
    <n v="0"/>
    <n v="60"/>
    <n v="1"/>
  </r>
  <r>
    <d v="2024-09-01T00:00:00"/>
    <x v="8"/>
    <s v="0DD"/>
    <x v="10"/>
    <x v="6"/>
    <x v="27"/>
    <x v="39"/>
    <s v="HK1680"/>
    <x v="2"/>
    <x v="0"/>
    <n v="6"/>
    <n v="38"/>
    <n v="1.3"/>
    <n v="3"/>
    <s v="1,"/>
    <s v="3"/>
    <n v="63"/>
    <n v="1.05"/>
  </r>
  <r>
    <d v="2024-09-01T00:00:00"/>
    <x v="8"/>
    <s v="0DG"/>
    <x v="31"/>
    <x v="0"/>
    <x v="2"/>
    <x v="84"/>
    <s v="HK2187"/>
    <x v="0"/>
    <x v="0"/>
    <n v="14"/>
    <n v="2460"/>
    <n v="40.299999999999997"/>
    <n v="4"/>
    <s v="40"/>
    <s v=",3"/>
    <n v="2400.3000000000002"/>
    <n v="40.005000000000003"/>
  </r>
  <r>
    <d v="2024-09-01T00:00:00"/>
    <x v="8"/>
    <s v="0DH"/>
    <x v="27"/>
    <x v="0"/>
    <x v="34"/>
    <x v="65"/>
    <s v="HK2096"/>
    <x v="0"/>
    <x v="0"/>
    <n v="13"/>
    <n v="364"/>
    <n v="5"/>
    <n v="1"/>
    <s v="5"/>
    <n v="0"/>
    <n v="300"/>
    <n v="5"/>
  </r>
  <r>
    <d v="2024-09-01T00:00:00"/>
    <x v="8"/>
    <s v="0DL"/>
    <x v="11"/>
    <x v="0"/>
    <x v="28"/>
    <x v="40"/>
    <s v="HK1425"/>
    <x v="0"/>
    <x v="0"/>
    <n v="11"/>
    <n v="2400"/>
    <n v="40"/>
    <n v="2"/>
    <s v="40"/>
    <n v="0"/>
    <n v="2400"/>
    <n v="40"/>
  </r>
  <r>
    <d v="2024-09-01T00:00:00"/>
    <x v="8"/>
    <s v="0DL"/>
    <x v="11"/>
    <x v="0"/>
    <x v="28"/>
    <x v="40"/>
    <s v="HK3419"/>
    <x v="3"/>
    <x v="0"/>
    <n v="4"/>
    <n v="960"/>
    <n v="16"/>
    <n v="2"/>
    <s v="16"/>
    <n v="0"/>
    <n v="960"/>
    <n v="16"/>
  </r>
  <r>
    <d v="2024-09-01T00:00:00"/>
    <x v="8"/>
    <s v="0DL"/>
    <x v="11"/>
    <x v="0"/>
    <x v="28"/>
    <x v="40"/>
    <s v="HK5203"/>
    <x v="7"/>
    <x v="0"/>
    <n v="9"/>
    <n v="2280"/>
    <n v="38"/>
    <n v="2"/>
    <s v="38"/>
    <n v="0"/>
    <n v="2280"/>
    <n v="38"/>
  </r>
  <r>
    <d v="2024-09-01T00:00:00"/>
    <x v="8"/>
    <s v="0DL"/>
    <x v="11"/>
    <x v="0"/>
    <x v="28"/>
    <x v="40"/>
    <s v="HK5403"/>
    <x v="3"/>
    <x v="0"/>
    <n v="4"/>
    <n v="810"/>
    <n v="13.3"/>
    <n v="4"/>
    <s v="13"/>
    <s v=",3"/>
    <n v="780.3"/>
    <n v="13.004999999999999"/>
  </r>
  <r>
    <d v="2024-09-01T00:00:00"/>
    <x v="8"/>
    <s v="0DL"/>
    <x v="11"/>
    <x v="0"/>
    <x v="28"/>
    <x v="40"/>
    <s v="HK655"/>
    <x v="0"/>
    <x v="0"/>
    <n v="7"/>
    <n v="1530"/>
    <n v="25.3"/>
    <n v="4"/>
    <s v="25"/>
    <s v=",3"/>
    <n v="1500.3"/>
    <n v="25.004999999999999"/>
  </r>
  <r>
    <d v="2024-09-01T00:00:00"/>
    <x v="8"/>
    <s v="0DL"/>
    <x v="11"/>
    <x v="5"/>
    <x v="13"/>
    <x v="41"/>
    <s v="HK1535"/>
    <x v="0"/>
    <x v="0"/>
    <n v="14"/>
    <n v="2070"/>
    <n v="34.299999999999997"/>
    <n v="4"/>
    <s v="34"/>
    <s v=",3"/>
    <n v="2040.3"/>
    <n v="34.005000000000003"/>
  </r>
  <r>
    <d v="2024-09-01T00:00:00"/>
    <x v="8"/>
    <s v="0DL"/>
    <x v="11"/>
    <x v="5"/>
    <x v="13"/>
    <x v="41"/>
    <s v="HK1639"/>
    <x v="0"/>
    <x v="0"/>
    <n v="7"/>
    <n v="1260"/>
    <n v="21"/>
    <n v="2"/>
    <s v="21"/>
    <n v="0"/>
    <n v="1260"/>
    <n v="21"/>
  </r>
  <r>
    <d v="2024-09-01T00:00:00"/>
    <x v="8"/>
    <s v="0DP"/>
    <x v="12"/>
    <x v="9"/>
    <x v="29"/>
    <x v="42"/>
    <s v="HK2466"/>
    <x v="0"/>
    <x v="0"/>
    <n v="7"/>
    <n v="1210"/>
    <n v="20.100000000000001"/>
    <n v="4"/>
    <s v="20"/>
    <s v=",1"/>
    <n v="1200.0999999999999"/>
    <n v="20.001666666666665"/>
  </r>
  <r>
    <d v="2024-09-01T00:00:00"/>
    <x v="8"/>
    <s v="0DR"/>
    <x v="13"/>
    <x v="0"/>
    <x v="54"/>
    <x v="85"/>
    <s v="HK1684"/>
    <x v="2"/>
    <x v="0"/>
    <n v="105"/>
    <n v="1479"/>
    <n v="27"/>
    <n v="2"/>
    <s v="27"/>
    <n v="0"/>
    <n v="1620"/>
    <n v="27"/>
  </r>
  <r>
    <d v="2024-09-01T00:00:00"/>
    <x v="8"/>
    <s v="0DR"/>
    <x v="13"/>
    <x v="5"/>
    <x v="30"/>
    <x v="43"/>
    <s v="HK1054"/>
    <x v="2"/>
    <x v="0"/>
    <n v="42"/>
    <n v="581"/>
    <n v="11"/>
    <n v="2"/>
    <s v="11"/>
    <n v="0"/>
    <n v="660"/>
    <n v="11"/>
  </r>
  <r>
    <d v="2024-09-01T00:00:00"/>
    <x v="8"/>
    <s v="0DR"/>
    <x v="13"/>
    <x v="5"/>
    <x v="30"/>
    <x v="43"/>
    <s v="HK647"/>
    <x v="0"/>
    <x v="0"/>
    <n v="27"/>
    <n v="383"/>
    <n v="7"/>
    <n v="1"/>
    <s v="7"/>
    <n v="0"/>
    <n v="420"/>
    <n v="7"/>
  </r>
  <r>
    <d v="2024-09-01T00:00:00"/>
    <x v="8"/>
    <s v="0DS"/>
    <x v="32"/>
    <x v="5"/>
    <x v="13"/>
    <x v="87"/>
    <s v="HK1627"/>
    <x v="0"/>
    <x v="0"/>
    <n v="69"/>
    <n v="2020"/>
    <n v="29"/>
    <n v="2"/>
    <s v="29"/>
    <n v="0"/>
    <n v="1740"/>
    <n v="29"/>
  </r>
  <r>
    <d v="2024-09-01T00:00:00"/>
    <x v="8"/>
    <s v="0DT"/>
    <x v="28"/>
    <x v="5"/>
    <x v="55"/>
    <x v="88"/>
    <s v="HK2313"/>
    <x v="0"/>
    <x v="0"/>
    <n v="7"/>
    <n v="200"/>
    <n v="5"/>
    <n v="1"/>
    <s v="5"/>
    <n v="0"/>
    <n v="300"/>
    <n v="5"/>
  </r>
  <r>
    <d v="2024-09-01T00:00:00"/>
    <x v="8"/>
    <s v="0DT"/>
    <x v="28"/>
    <x v="0"/>
    <x v="2"/>
    <x v="77"/>
    <s v="HK1840"/>
    <x v="0"/>
    <x v="0"/>
    <n v="7"/>
    <n v="200"/>
    <n v="5"/>
    <n v="1"/>
    <s v="5"/>
    <n v="0"/>
    <n v="300"/>
    <n v="5"/>
  </r>
  <r>
    <d v="2024-09-01T00:00:00"/>
    <x v="8"/>
    <s v="0DU"/>
    <x v="14"/>
    <x v="16"/>
    <x v="60"/>
    <x v="96"/>
    <s v="HK1729"/>
    <x v="0"/>
    <x v="6"/>
    <n v="160"/>
    <n v="3330"/>
    <n v="55"/>
    <n v="2"/>
    <s v="55"/>
    <n v="0"/>
    <n v="3300"/>
    <n v="55"/>
  </r>
  <r>
    <d v="2024-09-01T00:00:00"/>
    <x v="8"/>
    <s v="0DU"/>
    <x v="14"/>
    <x v="16"/>
    <x v="60"/>
    <x v="96"/>
    <s v="HK1971"/>
    <x v="0"/>
    <x v="6"/>
    <n v="81"/>
    <n v="1100"/>
    <n v="28"/>
    <n v="2"/>
    <s v="28"/>
    <n v="0"/>
    <n v="1680"/>
    <n v="28"/>
  </r>
  <r>
    <d v="2024-09-01T00:00:00"/>
    <x v="8"/>
    <s v="0DU"/>
    <x v="14"/>
    <x v="5"/>
    <x v="61"/>
    <x v="97"/>
    <s v="HK745"/>
    <x v="0"/>
    <x v="6"/>
    <n v="130"/>
    <n v="1737"/>
    <n v="44"/>
    <n v="2"/>
    <s v="44"/>
    <n v="0"/>
    <n v="2640"/>
    <n v="44"/>
  </r>
  <r>
    <d v="2024-09-01T00:00:00"/>
    <x v="8"/>
    <s v="0DU"/>
    <x v="14"/>
    <x v="5"/>
    <x v="30"/>
    <x v="44"/>
    <s v="HK1739"/>
    <x v="0"/>
    <x v="0"/>
    <n v="9"/>
    <n v="147"/>
    <n v="4"/>
    <n v="1"/>
    <s v="4"/>
    <n v="0"/>
    <n v="240"/>
    <n v="4"/>
  </r>
  <r>
    <d v="2024-09-01T00:00:00"/>
    <x v="8"/>
    <s v="0DU"/>
    <x v="14"/>
    <x v="5"/>
    <x v="30"/>
    <x v="44"/>
    <s v="HK806"/>
    <x v="0"/>
    <x v="0"/>
    <n v="60"/>
    <n v="881"/>
    <n v="25"/>
    <n v="2"/>
    <s v="25"/>
    <n v="0"/>
    <n v="1500"/>
    <n v="25"/>
  </r>
  <r>
    <d v="2024-09-01T00:00:00"/>
    <x v="8"/>
    <s v="0DX"/>
    <x v="15"/>
    <x v="0"/>
    <x v="2"/>
    <x v="46"/>
    <s v="HK1784"/>
    <x v="2"/>
    <x v="0"/>
    <n v="24"/>
    <n v="360"/>
    <n v="9"/>
    <n v="1"/>
    <s v="9"/>
    <n v="0"/>
    <n v="540"/>
    <n v="9"/>
  </r>
  <r>
    <d v="2024-09-01T00:00:00"/>
    <x v="8"/>
    <s v="0DX"/>
    <x v="15"/>
    <x v="0"/>
    <x v="2"/>
    <x v="46"/>
    <s v="HK531"/>
    <x v="2"/>
    <x v="0"/>
    <n v="130"/>
    <n v="1960"/>
    <n v="49"/>
    <n v="2"/>
    <s v="49"/>
    <n v="0"/>
    <n v="2940"/>
    <n v="49"/>
  </r>
  <r>
    <d v="2024-09-01T00:00:00"/>
    <x v="8"/>
    <s v="0DX"/>
    <x v="15"/>
    <x v="0"/>
    <x v="31"/>
    <x v="47"/>
    <s v="HK370"/>
    <x v="2"/>
    <x v="0"/>
    <n v="46"/>
    <n v="692"/>
    <n v="17.3"/>
    <n v="4"/>
    <s v="17"/>
    <s v=",3"/>
    <n v="1020.3"/>
    <n v="17.004999999999999"/>
  </r>
  <r>
    <d v="2024-09-01T00:00:00"/>
    <x v="8"/>
    <s v="0DX"/>
    <x v="15"/>
    <x v="0"/>
    <x v="31"/>
    <x v="47"/>
    <s v="HK673"/>
    <x v="2"/>
    <x v="0"/>
    <n v="40"/>
    <n v="600"/>
    <n v="15"/>
    <n v="2"/>
    <s v="15"/>
    <n v="0"/>
    <n v="900"/>
    <n v="15"/>
  </r>
  <r>
    <d v="2024-09-01T00:00:00"/>
    <x v="8"/>
    <s v="0DX"/>
    <x v="15"/>
    <x v="0"/>
    <x v="34"/>
    <x v="67"/>
    <s v="HK1160"/>
    <x v="2"/>
    <x v="0"/>
    <n v="8"/>
    <n v="120"/>
    <n v="3"/>
    <n v="1"/>
    <s v="3"/>
    <n v="0"/>
    <n v="180"/>
    <n v="3"/>
  </r>
  <r>
    <d v="2024-09-01T00:00:00"/>
    <x v="8"/>
    <s v="0DY"/>
    <x v="16"/>
    <x v="6"/>
    <x v="32"/>
    <x v="48"/>
    <s v="HK1674"/>
    <x v="2"/>
    <x v="0"/>
    <n v="26"/>
    <n v="11"/>
    <n v="10.4"/>
    <n v="4"/>
    <s v="10"/>
    <s v=",4"/>
    <n v="600.4"/>
    <n v="10.006666666666666"/>
  </r>
  <r>
    <d v="2024-09-01T00:00:00"/>
    <x v="8"/>
    <s v="0DY"/>
    <x v="16"/>
    <x v="6"/>
    <x v="32"/>
    <x v="48"/>
    <s v="HK389"/>
    <x v="2"/>
    <x v="0"/>
    <n v="43"/>
    <n v="18"/>
    <n v="17.5"/>
    <n v="4"/>
    <s v="17"/>
    <s v=",5"/>
    <n v="1020.5"/>
    <n v="17.008333333333333"/>
  </r>
  <r>
    <d v="2024-09-01T00:00:00"/>
    <x v="8"/>
    <s v="0ER"/>
    <x v="18"/>
    <x v="0"/>
    <x v="34"/>
    <x v="50"/>
    <s v="HK1628"/>
    <x v="0"/>
    <x v="0"/>
    <n v="18"/>
    <n v="3780"/>
    <n v="62.5"/>
    <n v="4"/>
    <s v="62"/>
    <s v=",5"/>
    <n v="3720.5"/>
    <n v="62.008333333333333"/>
  </r>
  <r>
    <d v="2024-09-01T00:00:00"/>
    <x v="8"/>
    <s v="0ER"/>
    <x v="18"/>
    <x v="0"/>
    <x v="34"/>
    <x v="50"/>
    <s v="HK1733"/>
    <x v="0"/>
    <x v="0"/>
    <n v="17"/>
    <n v="3330"/>
    <n v="55.3"/>
    <n v="4"/>
    <s v="55"/>
    <s v=",3"/>
    <n v="3300.3"/>
    <n v="55.005000000000003"/>
  </r>
  <r>
    <d v="2024-09-01T00:00:00"/>
    <x v="8"/>
    <s v="0ER"/>
    <x v="18"/>
    <x v="0"/>
    <x v="34"/>
    <x v="50"/>
    <s v="HK1824"/>
    <x v="0"/>
    <x v="0"/>
    <n v="6"/>
    <n v="420"/>
    <n v="7"/>
    <n v="1"/>
    <s v="7"/>
    <n v="0"/>
    <n v="420"/>
    <n v="7"/>
  </r>
  <r>
    <d v="2024-09-01T00:00:00"/>
    <x v="8"/>
    <s v="0ER"/>
    <x v="18"/>
    <x v="0"/>
    <x v="34"/>
    <x v="50"/>
    <s v="HK1914"/>
    <x v="0"/>
    <x v="0"/>
    <n v="12"/>
    <n v="2390"/>
    <n v="39.5"/>
    <n v="4"/>
    <s v="39"/>
    <s v=",5"/>
    <n v="2340.5"/>
    <n v="39.008333333333333"/>
  </r>
  <r>
    <d v="2024-09-01T00:00:00"/>
    <x v="8"/>
    <s v="0ET"/>
    <x v="19"/>
    <x v="10"/>
    <x v="35"/>
    <x v="51"/>
    <s v="HK5218"/>
    <x v="4"/>
    <x v="5"/>
    <n v="22"/>
    <n v="376"/>
    <n v="16.3"/>
    <n v="4"/>
    <s v="16"/>
    <s v=",3"/>
    <n v="960.3"/>
    <n v="16.004999999999999"/>
  </r>
  <r>
    <d v="2024-09-01T00:00:00"/>
    <x v="8"/>
    <s v="0ET"/>
    <x v="19"/>
    <x v="10"/>
    <x v="35"/>
    <x v="51"/>
    <s v="HK5336"/>
    <x v="4"/>
    <x v="5"/>
    <n v="47"/>
    <n v="1195"/>
    <n v="37.42"/>
    <n v="5"/>
    <s v="37"/>
    <s v=",42"/>
    <n v="2220.42"/>
    <n v="37.006999999999998"/>
  </r>
  <r>
    <d v="2024-09-01T00:00:00"/>
    <x v="8"/>
    <s v="0ET"/>
    <x v="19"/>
    <x v="10"/>
    <x v="35"/>
    <x v="51"/>
    <s v="HK5440"/>
    <x v="4"/>
    <x v="0"/>
    <n v="19"/>
    <n v="100"/>
    <n v="14"/>
    <n v="2"/>
    <s v="14"/>
    <n v="0"/>
    <n v="840"/>
    <n v="14"/>
  </r>
  <r>
    <d v="2024-09-01T00:00:00"/>
    <x v="8"/>
    <s v="0EV"/>
    <x v="20"/>
    <x v="4"/>
    <x v="7"/>
    <x v="52"/>
    <s v="HK5381"/>
    <x v="5"/>
    <x v="1"/>
    <n v="110"/>
    <n v="7578"/>
    <n v="56.9"/>
    <n v="4"/>
    <s v="56"/>
    <s v=",9"/>
    <n v="3360.9"/>
    <n v="56.015000000000001"/>
  </r>
  <r>
    <d v="2024-09-01T00:00:00"/>
    <x v="8"/>
    <s v="0EV"/>
    <x v="20"/>
    <x v="4"/>
    <x v="7"/>
    <x v="52"/>
    <s v="HK5384"/>
    <x v="5"/>
    <x v="1"/>
    <n v="116"/>
    <n v="7961"/>
    <n v="57.4"/>
    <n v="4"/>
    <s v="57"/>
    <s v=",4"/>
    <n v="3420.4"/>
    <n v="57.006666666666668"/>
  </r>
  <r>
    <d v="2024-09-01T00:00:00"/>
    <x v="8"/>
    <s v="0EV"/>
    <x v="20"/>
    <x v="4"/>
    <x v="7"/>
    <x v="52"/>
    <s v="HK5386"/>
    <x v="5"/>
    <x v="1"/>
    <n v="128"/>
    <n v="9440"/>
    <n v="61.1"/>
    <n v="4"/>
    <s v="61"/>
    <s v=",1"/>
    <n v="3660.1"/>
    <n v="61.001666666666665"/>
  </r>
  <r>
    <d v="2024-09-01T00:00:00"/>
    <x v="8"/>
    <s v="0EV"/>
    <x v="20"/>
    <x v="4"/>
    <x v="7"/>
    <x v="52"/>
    <s v="HK5387"/>
    <x v="5"/>
    <x v="1"/>
    <n v="136"/>
    <n v="10217"/>
    <n v="63.8"/>
    <n v="4"/>
    <s v="63"/>
    <s v=",8"/>
    <n v="3780.8"/>
    <n v="63.013333333333335"/>
  </r>
  <r>
    <d v="2024-09-01T00:00:00"/>
    <x v="8"/>
    <s v="0EW"/>
    <x v="29"/>
    <x v="7"/>
    <x v="41"/>
    <x v="68"/>
    <s v="HK5356"/>
    <x v="8"/>
    <x v="5"/>
    <n v="3"/>
    <n v="109"/>
    <n v="2.57"/>
    <n v="4"/>
    <s v="2,"/>
    <s v="57"/>
    <n v="177"/>
    <n v="2.95"/>
  </r>
  <r>
    <d v="2024-09-01T00:00:00"/>
    <x v="8"/>
    <s v="0EW"/>
    <x v="29"/>
    <x v="7"/>
    <x v="41"/>
    <x v="68"/>
    <s v="HK5359"/>
    <x v="8"/>
    <x v="5"/>
    <n v="1"/>
    <n v="48"/>
    <n v="0.47"/>
    <n v="4"/>
    <s v="0,"/>
    <s v="47"/>
    <n v="47"/>
    <n v="0.78333333333333333"/>
  </r>
  <r>
    <d v="2024-09-01T00:00:00"/>
    <x v="8"/>
    <s v="0EW"/>
    <x v="29"/>
    <x v="7"/>
    <x v="41"/>
    <x v="69"/>
    <s v="HK5356"/>
    <x v="8"/>
    <x v="5"/>
    <n v="1"/>
    <n v="36"/>
    <n v="1.21"/>
    <n v="4"/>
    <s v="1,"/>
    <s v="21"/>
    <n v="81"/>
    <n v="1.35"/>
  </r>
  <r>
    <d v="2024-09-01T00:00:00"/>
    <x v="8"/>
    <s v="0EW"/>
    <x v="29"/>
    <x v="11"/>
    <x v="42"/>
    <x v="68"/>
    <s v="HK5356"/>
    <x v="8"/>
    <x v="5"/>
    <n v="1"/>
    <n v="50"/>
    <n v="0.46"/>
    <n v="4"/>
    <s v="0,"/>
    <s v="46"/>
    <n v="46"/>
    <n v="0.76666666666666672"/>
  </r>
  <r>
    <d v="2024-09-01T00:00:00"/>
    <x v="8"/>
    <s v="0EW"/>
    <x v="29"/>
    <x v="11"/>
    <x v="42"/>
    <x v="69"/>
    <s v="HK5359"/>
    <x v="8"/>
    <x v="5"/>
    <n v="2"/>
    <n v="42"/>
    <n v="2.09"/>
    <n v="4"/>
    <s v="2,"/>
    <s v="09"/>
    <n v="129"/>
    <n v="2.15"/>
  </r>
  <r>
    <d v="2024-09-01T00:00:00"/>
    <x v="8"/>
    <s v="0EW"/>
    <x v="29"/>
    <x v="7"/>
    <x v="15"/>
    <x v="69"/>
    <s v="HK5356"/>
    <x v="8"/>
    <x v="5"/>
    <n v="1"/>
    <n v="45"/>
    <n v="1.06"/>
    <n v="4"/>
    <s v="1,"/>
    <s v="06"/>
    <n v="66"/>
    <n v="1.1000000000000001"/>
  </r>
  <r>
    <d v="2024-09-01T00:00:00"/>
    <x v="8"/>
    <s v="0EW"/>
    <x v="29"/>
    <x v="7"/>
    <x v="15"/>
    <x v="69"/>
    <s v="HK5359"/>
    <x v="8"/>
    <x v="5"/>
    <n v="13"/>
    <n v="291"/>
    <n v="7.52"/>
    <n v="4"/>
    <s v="7,"/>
    <s v="52"/>
    <n v="472"/>
    <n v="7.8666666666666663"/>
  </r>
  <r>
    <d v="2024-09-01T00:00:00"/>
    <x v="8"/>
    <s v="0EW"/>
    <x v="29"/>
    <x v="4"/>
    <x v="58"/>
    <x v="69"/>
    <s v="HK5356"/>
    <x v="8"/>
    <x v="5"/>
    <n v="2"/>
    <n v="34"/>
    <n v="1.07"/>
    <n v="4"/>
    <s v="1,"/>
    <s v="07"/>
    <n v="67"/>
    <n v="1.1166666666666667"/>
  </r>
  <r>
    <d v="2024-09-01T00:00:00"/>
    <x v="8"/>
    <s v="0EW"/>
    <x v="29"/>
    <x v="4"/>
    <x v="58"/>
    <x v="69"/>
    <s v="HK5359"/>
    <x v="8"/>
    <x v="5"/>
    <n v="1"/>
    <n v="20"/>
    <n v="0.32"/>
    <n v="4"/>
    <s v="0,"/>
    <s v="32"/>
    <n v="32"/>
    <n v="0.53333333333333333"/>
  </r>
  <r>
    <d v="2024-09-01T00:00:00"/>
    <x v="8"/>
    <s v="0EW"/>
    <x v="29"/>
    <x v="14"/>
    <x v="52"/>
    <x v="69"/>
    <s v="HK5356"/>
    <x v="8"/>
    <x v="5"/>
    <n v="3"/>
    <n v="54"/>
    <n v="1.53"/>
    <n v="4"/>
    <s v="1,"/>
    <s v="53"/>
    <n v="113"/>
    <n v="1.8833333333333333"/>
  </r>
  <r>
    <d v="2024-09-01T00:00:00"/>
    <x v="8"/>
    <s v="0EW"/>
    <x v="29"/>
    <x v="7"/>
    <x v="45"/>
    <x v="69"/>
    <s v="HK5356"/>
    <x v="8"/>
    <x v="5"/>
    <n v="3"/>
    <n v="48"/>
    <n v="0.61"/>
    <n v="4"/>
    <s v="0,"/>
    <s v="61"/>
    <n v="61"/>
    <n v="1.0166666666666666"/>
  </r>
  <r>
    <d v="2024-09-01T00:00:00"/>
    <x v="8"/>
    <s v="0EW"/>
    <x v="29"/>
    <x v="7"/>
    <x v="45"/>
    <x v="69"/>
    <s v="HK5359"/>
    <x v="8"/>
    <x v="5"/>
    <n v="14"/>
    <n v="328"/>
    <n v="7.16"/>
    <n v="4"/>
    <s v="7,"/>
    <s v="16"/>
    <n v="436"/>
    <n v="7.2666666666666666"/>
  </r>
  <r>
    <d v="2024-09-01T00:00:00"/>
    <x v="8"/>
    <s v="0EW"/>
    <x v="29"/>
    <x v="12"/>
    <x v="46"/>
    <x v="69"/>
    <s v="HK5359"/>
    <x v="8"/>
    <x v="6"/>
    <n v="1"/>
    <n v="10"/>
    <n v="0.39"/>
    <n v="4"/>
    <s v="0,"/>
    <s v="39"/>
    <n v="39"/>
    <n v="0.65"/>
  </r>
  <r>
    <d v="2024-09-01T00:00:00"/>
    <x v="8"/>
    <s v="0EW"/>
    <x v="29"/>
    <x v="7"/>
    <x v="47"/>
    <x v="69"/>
    <s v="HK5359"/>
    <x v="8"/>
    <x v="5"/>
    <n v="1"/>
    <n v="20"/>
    <n v="0.56999999999999995"/>
    <n v="4"/>
    <s v="0,"/>
    <s v="57"/>
    <n v="57"/>
    <n v="0.95"/>
  </r>
  <r>
    <d v="2024-09-01T00:00:00"/>
    <x v="8"/>
    <s v="0EW"/>
    <x v="29"/>
    <x v="12"/>
    <x v="48"/>
    <x v="68"/>
    <s v="HK5356"/>
    <x v="8"/>
    <x v="5"/>
    <n v="2"/>
    <n v="52"/>
    <n v="1.1200000000000001"/>
    <n v="4"/>
    <s v="1,"/>
    <s v="12"/>
    <n v="72"/>
    <n v="1.2"/>
  </r>
  <r>
    <d v="2024-09-01T00:00:00"/>
    <x v="8"/>
    <s v="0EW"/>
    <x v="29"/>
    <x v="13"/>
    <x v="50"/>
    <x v="68"/>
    <s v="HK5356"/>
    <x v="8"/>
    <x v="5"/>
    <n v="1"/>
    <n v="39"/>
    <n v="1.22"/>
    <n v="4"/>
    <s v="1,"/>
    <s v="22"/>
    <n v="82"/>
    <n v="1.3666666666666667"/>
  </r>
  <r>
    <d v="2024-09-01T00:00:00"/>
    <x v="8"/>
    <s v="0EW"/>
    <x v="29"/>
    <x v="13"/>
    <x v="50"/>
    <x v="68"/>
    <s v="HK5359"/>
    <x v="8"/>
    <x v="5"/>
    <n v="3"/>
    <n v="99"/>
    <n v="2.11"/>
    <n v="4"/>
    <s v="2,"/>
    <s v="11"/>
    <n v="131"/>
    <n v="2.1833333333333331"/>
  </r>
  <r>
    <d v="2024-09-01T00:00:00"/>
    <x v="8"/>
    <s v="0EW"/>
    <x v="29"/>
    <x v="13"/>
    <x v="50"/>
    <x v="69"/>
    <s v="HK5359"/>
    <x v="8"/>
    <x v="5"/>
    <n v="1"/>
    <n v="20"/>
    <n v="1.36"/>
    <n v="4"/>
    <s v="1,"/>
    <s v="36"/>
    <n v="96"/>
    <n v="1.6"/>
  </r>
  <r>
    <d v="2024-09-01T00:00:00"/>
    <x v="8"/>
    <s v="0EW"/>
    <x v="29"/>
    <x v="7"/>
    <x v="37"/>
    <x v="69"/>
    <s v="HK5356"/>
    <x v="8"/>
    <x v="5"/>
    <n v="3"/>
    <n v="55"/>
    <n v="2.5299999999999998"/>
    <n v="4"/>
    <s v="2,"/>
    <s v="53"/>
    <n v="173"/>
    <n v="2.8833333333333333"/>
  </r>
  <r>
    <d v="2024-09-01T00:00:00"/>
    <x v="8"/>
    <s v="0EW"/>
    <x v="29"/>
    <x v="7"/>
    <x v="37"/>
    <x v="69"/>
    <s v="HK5359"/>
    <x v="8"/>
    <x v="5"/>
    <n v="3"/>
    <n v="55"/>
    <n v="3.23"/>
    <n v="4"/>
    <s v="3,"/>
    <s v="23"/>
    <n v="203"/>
    <n v="3.3833333333333333"/>
  </r>
  <r>
    <d v="2024-09-01T00:00:00"/>
    <x v="8"/>
    <s v="0EX"/>
    <x v="21"/>
    <x v="7"/>
    <x v="36"/>
    <x v="53"/>
    <s v="HK5416"/>
    <x v="6"/>
    <x v="5"/>
    <n v="24"/>
    <n v="344"/>
    <n v="13.36"/>
    <n v="5"/>
    <s v="13"/>
    <s v=",36"/>
    <n v="780.36"/>
    <n v="13.006"/>
  </r>
  <r>
    <d v="2024-09-01T00:00:00"/>
    <x v="8"/>
    <s v="0EX"/>
    <x v="21"/>
    <x v="7"/>
    <x v="37"/>
    <x v="54"/>
    <s v="HK5416"/>
    <x v="6"/>
    <x v="5"/>
    <n v="45"/>
    <n v="766"/>
    <n v="22.12"/>
    <n v="5"/>
    <s v="22"/>
    <s v=",12"/>
    <n v="1320.12"/>
    <n v="22.001999999999999"/>
  </r>
  <r>
    <d v="2024-09-01T00:00:00"/>
    <x v="8"/>
    <s v="ODV"/>
    <x v="22"/>
    <x v="5"/>
    <x v="12"/>
    <x v="55"/>
    <s v="HK1738"/>
    <x v="0"/>
    <x v="0"/>
    <n v="22"/>
    <n v="372"/>
    <n v="11.36"/>
    <n v="5"/>
    <s v="11"/>
    <s v=",36"/>
    <n v="660.36"/>
    <n v="11.006"/>
  </r>
  <r>
    <d v="2024-09-01T00:00:00"/>
    <x v="8"/>
    <s v="ODV"/>
    <x v="22"/>
    <x v="5"/>
    <x v="12"/>
    <x v="55"/>
    <s v="HK1738"/>
    <x v="0"/>
    <x v="2"/>
    <n v="30"/>
    <n v="350"/>
    <n v="10.3"/>
    <n v="4"/>
    <s v="10"/>
    <s v=",3"/>
    <n v="600.29999999999995"/>
    <n v="10.004999999999999"/>
  </r>
  <r>
    <d v="2024-09-01T00:00:00"/>
    <x v="8"/>
    <s v="ODV"/>
    <x v="22"/>
    <x v="5"/>
    <x v="12"/>
    <x v="55"/>
    <s v="HK1738"/>
    <x v="0"/>
    <x v="4"/>
    <n v="15"/>
    <n v="190"/>
    <n v="4.3600000000000003"/>
    <n v="4"/>
    <s v="4,"/>
    <s v="36"/>
    <n v="276"/>
    <n v="4.5999999999999996"/>
  </r>
  <r>
    <d v="2024-09-01T00:00:00"/>
    <x v="8"/>
    <s v="ODV"/>
    <x v="22"/>
    <x v="5"/>
    <x v="12"/>
    <x v="55"/>
    <s v="HK1738"/>
    <x v="10"/>
    <x v="6"/>
    <n v="30"/>
    <n v="411"/>
    <n v="10"/>
    <n v="2"/>
    <s v="10"/>
    <n v="0"/>
    <n v="600"/>
    <n v="10"/>
  </r>
  <r>
    <d v="2024-09-01T00:00:00"/>
    <x v="8"/>
    <s v="OEY"/>
    <x v="23"/>
    <x v="7"/>
    <x v="38"/>
    <x v="56"/>
    <s v="HK5371"/>
    <x v="4"/>
    <x v="5"/>
    <n v="32"/>
    <n v="411"/>
    <n v="20.2"/>
    <n v="4"/>
    <s v="20"/>
    <s v=",2"/>
    <n v="1200.2"/>
    <n v="20.003333333333334"/>
  </r>
  <r>
    <d v="2024-09-01T00:00:00"/>
    <x v="8"/>
    <s v="OEY"/>
    <x v="23"/>
    <x v="7"/>
    <x v="39"/>
    <x v="57"/>
    <s v="HK5371"/>
    <x v="4"/>
    <x v="5"/>
    <n v="56"/>
    <n v="657.5"/>
    <n v="29.3"/>
    <n v="4"/>
    <s v="29"/>
    <s v=",3"/>
    <n v="1740.3"/>
    <n v="29.004999999999999"/>
  </r>
  <r>
    <d v="2024-09-01T00:00:00"/>
    <x v="8"/>
    <s v="OEY"/>
    <x v="23"/>
    <x v="7"/>
    <x v="40"/>
    <x v="58"/>
    <s v="HK5372"/>
    <x v="6"/>
    <x v="5"/>
    <n v="59"/>
    <n v="901.4"/>
    <n v="38.700000000000003"/>
    <n v="4"/>
    <s v="38"/>
    <s v=",7"/>
    <n v="2280.6999999999998"/>
    <n v="38.011666666666663"/>
  </r>
  <r>
    <d v="2024-10-01T00:00:00"/>
    <x v="9"/>
    <s v="0BE"/>
    <x v="30"/>
    <x v="0"/>
    <x v="65"/>
    <x v="100"/>
    <s v="HK638"/>
    <x v="2"/>
    <x v="0"/>
    <n v="66"/>
    <n v="836"/>
    <n v="24"/>
    <n v="2"/>
    <s v="24"/>
    <n v="0"/>
    <n v="1440"/>
    <n v="24"/>
  </r>
  <r>
    <d v="2024-10-01T00:00:00"/>
    <x v="9"/>
    <s v="0BE"/>
    <x v="30"/>
    <x v="0"/>
    <x v="65"/>
    <x v="100"/>
    <s v="HK1671"/>
    <x v="2"/>
    <x v="3"/>
    <n v="60"/>
    <n v="908"/>
    <n v="29.04"/>
    <n v="5"/>
    <s v="29"/>
    <s v=",04"/>
    <n v="1740.04"/>
    <n v="29.000666666666667"/>
  </r>
  <r>
    <d v="2024-10-01T00:00:00"/>
    <x v="9"/>
    <s v="0BE"/>
    <x v="30"/>
    <x v="3"/>
    <x v="6"/>
    <x v="71"/>
    <s v="HK2066"/>
    <x v="0"/>
    <x v="1"/>
    <n v="56"/>
    <n v="1880"/>
    <n v="29"/>
    <n v="2"/>
    <s v="29"/>
    <n v="0"/>
    <n v="1740"/>
    <n v="29"/>
  </r>
  <r>
    <d v="2024-10-01T00:00:00"/>
    <x v="9"/>
    <s v="0BE"/>
    <x v="30"/>
    <x v="3"/>
    <x v="6"/>
    <x v="71"/>
    <s v="HK2210"/>
    <x v="12"/>
    <x v="1"/>
    <n v="131"/>
    <n v="4918"/>
    <n v="58.24"/>
    <n v="5"/>
    <s v="58"/>
    <s v=",24"/>
    <n v="3480.24"/>
    <n v="58.003999999999998"/>
  </r>
  <r>
    <d v="2024-10-01T00:00:00"/>
    <x v="9"/>
    <s v="0BE"/>
    <x v="30"/>
    <x v="3"/>
    <x v="6"/>
    <x v="71"/>
    <s v="HK4457"/>
    <x v="9"/>
    <x v="1"/>
    <n v="157"/>
    <n v="5357"/>
    <n v="85.36"/>
    <n v="5"/>
    <s v="85"/>
    <s v=",36"/>
    <n v="5100.3599999999997"/>
    <n v="85.006"/>
  </r>
  <r>
    <d v="2024-10-01T00:00:00"/>
    <x v="9"/>
    <s v="0BE"/>
    <x v="30"/>
    <x v="3"/>
    <x v="6"/>
    <x v="71"/>
    <s v="HK5253"/>
    <x v="9"/>
    <x v="1"/>
    <n v="97"/>
    <n v="5737"/>
    <n v="74.3"/>
    <n v="4"/>
    <s v="74"/>
    <s v=",3"/>
    <n v="4440.3"/>
    <n v="74.00500000000001"/>
  </r>
  <r>
    <d v="2024-10-01T00:00:00"/>
    <x v="9"/>
    <s v="0BH"/>
    <x v="0"/>
    <x v="0"/>
    <x v="0"/>
    <x v="0"/>
    <s v="HK1731"/>
    <x v="0"/>
    <x v="0"/>
    <n v="2"/>
    <n v="500"/>
    <n v="6.4"/>
    <n v="3"/>
    <s v="6,"/>
    <s v="4"/>
    <n v="364"/>
    <n v="6.0666666666666664"/>
  </r>
  <r>
    <d v="2024-10-01T00:00:00"/>
    <x v="9"/>
    <s v="0BH"/>
    <x v="0"/>
    <x v="0"/>
    <x v="28"/>
    <x v="59"/>
    <s v="HK1731"/>
    <x v="0"/>
    <x v="0"/>
    <n v="1"/>
    <n v="150"/>
    <n v="2.2000000000000002"/>
    <n v="3"/>
    <s v="2,"/>
    <s v="2"/>
    <n v="122"/>
    <n v="2.0333333333333332"/>
  </r>
  <r>
    <d v="2024-10-01T00:00:00"/>
    <x v="9"/>
    <s v="0BH"/>
    <x v="0"/>
    <x v="0"/>
    <x v="28"/>
    <x v="75"/>
    <s v="HK1731"/>
    <x v="0"/>
    <x v="0"/>
    <n v="1"/>
    <n v="350"/>
    <n v="5"/>
    <n v="1"/>
    <s v="5"/>
    <n v="0"/>
    <n v="300"/>
    <n v="5"/>
  </r>
  <r>
    <d v="2024-10-01T00:00:00"/>
    <x v="9"/>
    <s v="0BH"/>
    <x v="0"/>
    <x v="0"/>
    <x v="2"/>
    <x v="2"/>
    <s v="HK2108"/>
    <x v="0"/>
    <x v="0"/>
    <n v="18"/>
    <n v="3017"/>
    <n v="43.1"/>
    <n v="4"/>
    <s v="43"/>
    <s v=",1"/>
    <n v="2580.1"/>
    <n v="43.001666666666665"/>
  </r>
  <r>
    <d v="2024-10-01T00:00:00"/>
    <x v="9"/>
    <s v="0BM"/>
    <x v="1"/>
    <x v="1"/>
    <x v="3"/>
    <x v="107"/>
    <s v="HK1750"/>
    <x v="0"/>
    <x v="1"/>
    <n v="15"/>
    <n v="696"/>
    <n v="7.06"/>
    <n v="4"/>
    <s v="7,"/>
    <s v="06"/>
    <n v="426"/>
    <n v="7.1"/>
  </r>
  <r>
    <d v="2024-10-01T00:00:00"/>
    <x v="9"/>
    <s v="0BM"/>
    <x v="1"/>
    <x v="2"/>
    <x v="4"/>
    <x v="108"/>
    <s v="HK1741"/>
    <x v="0"/>
    <x v="1"/>
    <n v="116"/>
    <n v="2919"/>
    <n v="45.3"/>
    <n v="4"/>
    <s v="45"/>
    <s v=",3"/>
    <n v="2700.3"/>
    <n v="45.005000000000003"/>
  </r>
  <r>
    <d v="2024-10-01T00:00:00"/>
    <x v="9"/>
    <s v="0BM"/>
    <x v="1"/>
    <x v="2"/>
    <x v="4"/>
    <x v="108"/>
    <s v="HK2004"/>
    <x v="0"/>
    <x v="1"/>
    <n v="13"/>
    <n v="366"/>
    <n v="5.0599999999999996"/>
    <n v="4"/>
    <s v="5,"/>
    <s v="06"/>
    <n v="306"/>
    <n v="5.0999999999999996"/>
  </r>
  <r>
    <d v="2024-10-01T00:00:00"/>
    <x v="9"/>
    <s v="0BM"/>
    <x v="1"/>
    <x v="3"/>
    <x v="5"/>
    <x v="109"/>
    <s v="HK2004"/>
    <x v="0"/>
    <x v="1"/>
    <n v="67"/>
    <n v="2153"/>
    <n v="24.12"/>
    <n v="5"/>
    <s v="24"/>
    <s v=",12"/>
    <n v="1440.12"/>
    <n v="24.001999999999999"/>
  </r>
  <r>
    <d v="2024-10-01T00:00:00"/>
    <x v="9"/>
    <s v="0BM"/>
    <x v="1"/>
    <x v="3"/>
    <x v="6"/>
    <x v="110"/>
    <s v="HK1750"/>
    <x v="0"/>
    <x v="1"/>
    <n v="130"/>
    <n v="4262"/>
    <n v="54.36"/>
    <n v="5"/>
    <s v="54"/>
    <s v=",36"/>
    <n v="3240.36"/>
    <n v="54.006"/>
  </r>
  <r>
    <d v="2024-10-01T00:00:00"/>
    <x v="9"/>
    <s v="0BM"/>
    <x v="1"/>
    <x v="3"/>
    <x v="6"/>
    <x v="110"/>
    <s v="HK2095"/>
    <x v="0"/>
    <x v="1"/>
    <n v="134"/>
    <n v="4068"/>
    <n v="53.54"/>
    <n v="5"/>
    <s v="53"/>
    <s v=",54"/>
    <n v="3180.54"/>
    <n v="53.009"/>
  </r>
  <r>
    <d v="2024-10-01T00:00:00"/>
    <x v="9"/>
    <s v="0BN"/>
    <x v="24"/>
    <x v="0"/>
    <x v="31"/>
    <x v="61"/>
    <s v="HK1762"/>
    <x v="0"/>
    <x v="0"/>
    <n v="15"/>
    <n v="800"/>
    <n v="6.42"/>
    <n v="4"/>
    <s v="6,"/>
    <s v="42"/>
    <n v="402"/>
    <n v="6.7"/>
  </r>
  <r>
    <d v="2024-10-01T00:00:00"/>
    <x v="9"/>
    <s v="0BN"/>
    <x v="24"/>
    <x v="0"/>
    <x v="31"/>
    <x v="61"/>
    <s v="HK1994"/>
    <x v="0"/>
    <x v="0"/>
    <n v="30"/>
    <n v="1600"/>
    <n v="12.3"/>
    <n v="4"/>
    <s v="12"/>
    <s v=",3"/>
    <n v="720.3"/>
    <n v="12.004999999999999"/>
  </r>
  <r>
    <d v="2024-10-01T00:00:00"/>
    <x v="9"/>
    <s v="0BP"/>
    <x v="25"/>
    <x v="0"/>
    <x v="0"/>
    <x v="62"/>
    <s v="HK1049"/>
    <x v="2"/>
    <x v="0"/>
    <n v="39"/>
    <n v="488"/>
    <n v="13"/>
    <n v="2"/>
    <s v="13"/>
    <n v="0"/>
    <n v="780"/>
    <n v="13"/>
  </r>
  <r>
    <d v="2024-10-01T00:00:00"/>
    <x v="9"/>
    <s v="0BP"/>
    <x v="25"/>
    <x v="0"/>
    <x v="0"/>
    <x v="62"/>
    <s v="HK1983"/>
    <x v="0"/>
    <x v="0"/>
    <n v="3"/>
    <n v="38"/>
    <n v="1.1000000000000001"/>
    <n v="3"/>
    <s v="1,"/>
    <s v="1"/>
    <n v="61"/>
    <n v="1.0166666666666666"/>
  </r>
  <r>
    <d v="2024-10-01T00:00:00"/>
    <x v="9"/>
    <s v="0BR"/>
    <x v="2"/>
    <x v="4"/>
    <x v="7"/>
    <x v="7"/>
    <s v="HK2892"/>
    <x v="1"/>
    <x v="1"/>
    <n v="130"/>
    <n v="6104"/>
    <n v="47.24"/>
    <n v="5"/>
    <s v="47"/>
    <s v=",24"/>
    <n v="2820.24"/>
    <n v="47.003999999999998"/>
  </r>
  <r>
    <d v="2024-10-01T00:00:00"/>
    <x v="9"/>
    <s v="0BR"/>
    <x v="2"/>
    <x v="4"/>
    <x v="7"/>
    <x v="7"/>
    <s v="HK4336"/>
    <x v="1"/>
    <x v="1"/>
    <n v="106"/>
    <n v="4987"/>
    <n v="42"/>
    <n v="2"/>
    <s v="42"/>
    <n v="0"/>
    <n v="2520"/>
    <n v="42"/>
  </r>
  <r>
    <d v="2024-10-01T00:00:00"/>
    <x v="9"/>
    <s v="0BR"/>
    <x v="2"/>
    <x v="4"/>
    <x v="7"/>
    <x v="7"/>
    <s v="HK4416"/>
    <x v="1"/>
    <x v="1"/>
    <n v="110"/>
    <n v="5057"/>
    <n v="41.12"/>
    <n v="5"/>
    <s v="41"/>
    <s v=",12"/>
    <n v="2460.12"/>
    <n v="41.001999999999995"/>
  </r>
  <r>
    <d v="2024-10-01T00:00:00"/>
    <x v="9"/>
    <s v="0BR"/>
    <x v="2"/>
    <x v="4"/>
    <x v="7"/>
    <x v="7"/>
    <s v="HK4542"/>
    <x v="1"/>
    <x v="1"/>
    <n v="129"/>
    <n v="5970"/>
    <n v="53.12"/>
    <n v="5"/>
    <s v="53"/>
    <s v=",12"/>
    <n v="3180.12"/>
    <n v="53.001999999999995"/>
  </r>
  <r>
    <d v="2024-10-01T00:00:00"/>
    <x v="9"/>
    <s v="0BR"/>
    <x v="2"/>
    <x v="4"/>
    <x v="7"/>
    <x v="7"/>
    <s v="HK4644"/>
    <x v="1"/>
    <x v="1"/>
    <n v="126"/>
    <n v="5870"/>
    <n v="46.06"/>
    <n v="5"/>
    <s v="46"/>
    <s v=",06"/>
    <n v="2760.06"/>
    <n v="46.000999999999998"/>
  </r>
  <r>
    <d v="2024-10-01T00:00:00"/>
    <x v="9"/>
    <s v="0BR"/>
    <x v="2"/>
    <x v="4"/>
    <x v="7"/>
    <x v="7"/>
    <s v="HK4704"/>
    <x v="1"/>
    <x v="1"/>
    <n v="106"/>
    <n v="4960"/>
    <n v="40.119999999999997"/>
    <n v="5"/>
    <s v="40"/>
    <s v=",12"/>
    <n v="2400.12"/>
    <n v="40.001999999999995"/>
  </r>
  <r>
    <d v="2024-10-01T00:00:00"/>
    <x v="9"/>
    <s v="0BR"/>
    <x v="2"/>
    <x v="4"/>
    <x v="7"/>
    <x v="7"/>
    <s v="HK4939"/>
    <x v="1"/>
    <x v="1"/>
    <n v="96"/>
    <n v="4406"/>
    <n v="37"/>
    <n v="2"/>
    <s v="37"/>
    <n v="0"/>
    <n v="2220"/>
    <n v="37"/>
  </r>
  <r>
    <d v="2024-10-01T00:00:00"/>
    <x v="9"/>
    <s v="0BR"/>
    <x v="2"/>
    <x v="4"/>
    <x v="7"/>
    <x v="7"/>
    <s v="HK5113"/>
    <x v="1"/>
    <x v="1"/>
    <n v="141"/>
    <n v="6048"/>
    <n v="48.12"/>
    <n v="5"/>
    <s v="48"/>
    <s v=",12"/>
    <n v="2880.12"/>
    <n v="48.001999999999995"/>
  </r>
  <r>
    <d v="2024-10-01T00:00:00"/>
    <x v="9"/>
    <s v="0BR"/>
    <x v="2"/>
    <x v="4"/>
    <x v="7"/>
    <x v="7"/>
    <s v="HK5167"/>
    <x v="1"/>
    <x v="1"/>
    <n v="153"/>
    <n v="7107"/>
    <n v="54.36"/>
    <n v="5"/>
    <s v="54"/>
    <s v=",36"/>
    <n v="3240.36"/>
    <n v="54.006"/>
  </r>
  <r>
    <d v="2024-10-01T00:00:00"/>
    <x v="9"/>
    <s v="0BR"/>
    <x v="2"/>
    <x v="4"/>
    <x v="7"/>
    <x v="7"/>
    <s v="HK5300"/>
    <x v="1"/>
    <x v="1"/>
    <n v="130"/>
    <n v="6069"/>
    <n v="47.42"/>
    <n v="5"/>
    <s v="47"/>
    <s v=",42"/>
    <n v="2820.42"/>
    <n v="47.006999999999998"/>
  </r>
  <r>
    <d v="2024-10-01T00:00:00"/>
    <x v="9"/>
    <s v="0BR"/>
    <x v="2"/>
    <x v="4"/>
    <x v="7"/>
    <x v="7"/>
    <s v="HK5428"/>
    <x v="1"/>
    <x v="1"/>
    <n v="129"/>
    <n v="5984"/>
    <n v="45.3"/>
    <n v="4"/>
    <s v="45"/>
    <s v=",3"/>
    <n v="2700.3"/>
    <n v="45.005000000000003"/>
  </r>
  <r>
    <d v="2024-10-01T00:00:00"/>
    <x v="9"/>
    <s v="0BR"/>
    <x v="2"/>
    <x v="4"/>
    <x v="7"/>
    <x v="7"/>
    <s v="HK660"/>
    <x v="1"/>
    <x v="1"/>
    <n v="34"/>
    <n v="857"/>
    <n v="26.54"/>
    <n v="5"/>
    <s v="26"/>
    <s v=",54"/>
    <n v="1560.54"/>
    <n v="26.009"/>
  </r>
  <r>
    <d v="2024-10-01T00:00:00"/>
    <x v="9"/>
    <s v="0BR"/>
    <x v="2"/>
    <x v="4"/>
    <x v="7"/>
    <x v="7"/>
    <s v="HK4644"/>
    <x v="1"/>
    <x v="2"/>
    <n v="1"/>
    <n v="80"/>
    <n v="48"/>
    <n v="2"/>
    <s v="48"/>
    <n v="0"/>
    <n v="2880"/>
    <n v="48"/>
  </r>
  <r>
    <d v="2024-10-01T00:00:00"/>
    <x v="9"/>
    <s v="0BR"/>
    <x v="2"/>
    <x v="4"/>
    <x v="7"/>
    <x v="7"/>
    <s v="HK660"/>
    <x v="1"/>
    <x v="2"/>
    <n v="13"/>
    <n v="408"/>
    <n v="11.42"/>
    <n v="5"/>
    <s v="11"/>
    <s v=",42"/>
    <n v="660.42"/>
    <n v="11.007"/>
  </r>
  <r>
    <d v="2024-10-01T00:00:00"/>
    <x v="9"/>
    <s v="0BR"/>
    <x v="2"/>
    <x v="3"/>
    <x v="8"/>
    <x v="8"/>
    <s v="HK1767"/>
    <x v="0"/>
    <x v="1"/>
    <n v="118"/>
    <n v="2999"/>
    <n v="87.48"/>
    <n v="5"/>
    <s v="87"/>
    <s v=",48"/>
    <n v="5220.4799999999996"/>
    <n v="87.007999999999996"/>
  </r>
  <r>
    <d v="2024-10-01T00:00:00"/>
    <x v="9"/>
    <s v="0BR"/>
    <x v="2"/>
    <x v="3"/>
    <x v="8"/>
    <x v="8"/>
    <s v="HK3631"/>
    <x v="0"/>
    <x v="1"/>
    <n v="97"/>
    <n v="2238"/>
    <n v="71.06"/>
    <n v="5"/>
    <s v="71"/>
    <s v=",06"/>
    <n v="4260.0600000000004"/>
    <n v="71.001000000000005"/>
  </r>
  <r>
    <d v="2024-10-01T00:00:00"/>
    <x v="9"/>
    <s v="0BR"/>
    <x v="2"/>
    <x v="3"/>
    <x v="8"/>
    <x v="111"/>
    <s v="HK1767"/>
    <x v="0"/>
    <x v="1"/>
    <n v="2"/>
    <n v="68"/>
    <n v="1"/>
    <n v="1"/>
    <s v="1"/>
    <n v="0"/>
    <n v="60"/>
    <n v="1"/>
  </r>
  <r>
    <d v="2024-10-01T00:00:00"/>
    <x v="9"/>
    <s v="0BR"/>
    <x v="2"/>
    <x v="3"/>
    <x v="8"/>
    <x v="111"/>
    <s v="HK3631"/>
    <x v="0"/>
    <x v="1"/>
    <n v="4"/>
    <n v="99"/>
    <n v="1.3"/>
    <n v="3"/>
    <s v="1,"/>
    <s v="3"/>
    <n v="63"/>
    <n v="1.05"/>
  </r>
  <r>
    <d v="2024-10-01T00:00:00"/>
    <x v="9"/>
    <s v="0BR"/>
    <x v="2"/>
    <x v="4"/>
    <x v="9"/>
    <x v="9"/>
    <s v="HK2892"/>
    <x v="1"/>
    <x v="1"/>
    <n v="40"/>
    <n v="1912"/>
    <n v="13.24"/>
    <n v="5"/>
    <s v="13"/>
    <s v=",24"/>
    <n v="780.24"/>
    <n v="13.004"/>
  </r>
  <r>
    <d v="2024-10-01T00:00:00"/>
    <x v="9"/>
    <s v="0BR"/>
    <x v="2"/>
    <x v="4"/>
    <x v="9"/>
    <x v="9"/>
    <s v="HK4336"/>
    <x v="1"/>
    <x v="1"/>
    <n v="56"/>
    <n v="2673"/>
    <n v="20.12"/>
    <n v="5"/>
    <s v="20"/>
    <s v=",12"/>
    <n v="1200.1199999999999"/>
    <n v="20.001999999999999"/>
  </r>
  <r>
    <d v="2024-10-01T00:00:00"/>
    <x v="9"/>
    <s v="0BR"/>
    <x v="2"/>
    <x v="4"/>
    <x v="9"/>
    <x v="9"/>
    <s v="HK4416"/>
    <x v="1"/>
    <x v="1"/>
    <n v="54"/>
    <n v="2561"/>
    <n v="17"/>
    <n v="2"/>
    <s v="17"/>
    <n v="0"/>
    <n v="1020"/>
    <n v="17"/>
  </r>
  <r>
    <d v="2024-10-01T00:00:00"/>
    <x v="9"/>
    <s v="0BR"/>
    <x v="2"/>
    <x v="4"/>
    <x v="9"/>
    <x v="9"/>
    <s v="HK4542"/>
    <x v="1"/>
    <x v="1"/>
    <n v="25"/>
    <n v="1132"/>
    <n v="9.06"/>
    <n v="4"/>
    <s v="9,"/>
    <s v="06"/>
    <n v="546"/>
    <n v="9.1"/>
  </r>
  <r>
    <d v="2024-10-01T00:00:00"/>
    <x v="9"/>
    <s v="0BR"/>
    <x v="2"/>
    <x v="4"/>
    <x v="9"/>
    <x v="9"/>
    <s v="HK4644"/>
    <x v="1"/>
    <x v="1"/>
    <n v="37"/>
    <n v="1662"/>
    <n v="12.54"/>
    <n v="5"/>
    <s v="12"/>
    <s v=",54"/>
    <n v="720.54"/>
    <n v="12.008999999999999"/>
  </r>
  <r>
    <d v="2024-10-01T00:00:00"/>
    <x v="9"/>
    <s v="0BR"/>
    <x v="2"/>
    <x v="4"/>
    <x v="9"/>
    <x v="9"/>
    <s v="HK4704"/>
    <x v="1"/>
    <x v="1"/>
    <n v="55"/>
    <n v="2617"/>
    <n v="19.239999999999998"/>
    <n v="5"/>
    <s v="19"/>
    <s v=",24"/>
    <n v="1140.24"/>
    <n v="19.004000000000001"/>
  </r>
  <r>
    <d v="2024-10-01T00:00:00"/>
    <x v="9"/>
    <s v="0BR"/>
    <x v="2"/>
    <x v="4"/>
    <x v="9"/>
    <x v="9"/>
    <s v="HK4939"/>
    <x v="1"/>
    <x v="1"/>
    <n v="74"/>
    <n v="3558"/>
    <n v="24.18"/>
    <n v="5"/>
    <s v="24"/>
    <s v=",18"/>
    <n v="1440.18"/>
    <n v="24.003"/>
  </r>
  <r>
    <d v="2024-10-01T00:00:00"/>
    <x v="9"/>
    <s v="0BR"/>
    <x v="2"/>
    <x v="4"/>
    <x v="9"/>
    <x v="9"/>
    <s v="HK5113"/>
    <x v="1"/>
    <x v="1"/>
    <n v="28"/>
    <n v="1334"/>
    <n v="9.1199999999999992"/>
    <n v="4"/>
    <s v="9,"/>
    <s v="12"/>
    <n v="552"/>
    <n v="9.1999999999999993"/>
  </r>
  <r>
    <d v="2024-10-01T00:00:00"/>
    <x v="9"/>
    <s v="0BR"/>
    <x v="2"/>
    <x v="4"/>
    <x v="9"/>
    <x v="9"/>
    <s v="HK5167"/>
    <x v="1"/>
    <x v="1"/>
    <n v="12"/>
    <n v="605"/>
    <n v="5.0599999999999996"/>
    <n v="4"/>
    <s v="5,"/>
    <s v="06"/>
    <n v="306"/>
    <n v="5.0999999999999996"/>
  </r>
  <r>
    <d v="2024-10-01T00:00:00"/>
    <x v="9"/>
    <s v="0BR"/>
    <x v="2"/>
    <x v="4"/>
    <x v="9"/>
    <x v="9"/>
    <s v="HK5300"/>
    <x v="1"/>
    <x v="1"/>
    <n v="42"/>
    <n v="2034"/>
    <n v="12.36"/>
    <n v="5"/>
    <s v="12"/>
    <s v=",36"/>
    <n v="720.36"/>
    <n v="12.006"/>
  </r>
  <r>
    <d v="2024-10-01T00:00:00"/>
    <x v="9"/>
    <s v="0BR"/>
    <x v="2"/>
    <x v="4"/>
    <x v="9"/>
    <x v="9"/>
    <s v="HK5428"/>
    <x v="1"/>
    <x v="1"/>
    <n v="49"/>
    <n v="2418"/>
    <n v="14.36"/>
    <n v="5"/>
    <s v="14"/>
    <s v=",36"/>
    <n v="840.36"/>
    <n v="14.006"/>
  </r>
  <r>
    <d v="2024-10-01T00:00:00"/>
    <x v="9"/>
    <s v="0BR"/>
    <x v="2"/>
    <x v="4"/>
    <x v="9"/>
    <x v="9"/>
    <s v="HK660"/>
    <x v="1"/>
    <x v="1"/>
    <n v="15"/>
    <n v="380"/>
    <n v="7.54"/>
    <n v="4"/>
    <s v="7,"/>
    <s v="54"/>
    <n v="474"/>
    <n v="7.9"/>
  </r>
  <r>
    <d v="2024-10-01T00:00:00"/>
    <x v="9"/>
    <s v="0BR"/>
    <x v="2"/>
    <x v="4"/>
    <x v="9"/>
    <x v="9"/>
    <s v="HK4644"/>
    <x v="1"/>
    <x v="2"/>
    <n v="1"/>
    <n v="80"/>
    <n v="42"/>
    <n v="2"/>
    <s v="42"/>
    <n v="0"/>
    <n v="2520"/>
    <n v="42"/>
  </r>
  <r>
    <d v="2024-10-01T00:00:00"/>
    <x v="9"/>
    <s v="0BR"/>
    <x v="2"/>
    <x v="4"/>
    <x v="9"/>
    <x v="9"/>
    <s v="HK660"/>
    <x v="1"/>
    <x v="2"/>
    <n v="12"/>
    <n v="355"/>
    <n v="9.48"/>
    <n v="4"/>
    <s v="9,"/>
    <s v="48"/>
    <n v="588"/>
    <n v="9.8000000000000007"/>
  </r>
  <r>
    <d v="2024-10-01T00:00:00"/>
    <x v="9"/>
    <s v="0BT"/>
    <x v="4"/>
    <x v="4"/>
    <x v="11"/>
    <x v="112"/>
    <s v="HK5224"/>
    <x v="1"/>
    <x v="1"/>
    <n v="106"/>
    <n v="5936"/>
    <n v="46.42"/>
    <n v="5"/>
    <s v="46"/>
    <s v=",42"/>
    <n v="2760.42"/>
    <n v="46.006999999999998"/>
  </r>
  <r>
    <d v="2024-10-01T00:00:00"/>
    <x v="9"/>
    <s v="0BT"/>
    <x v="4"/>
    <x v="4"/>
    <x v="11"/>
    <x v="112"/>
    <s v="HK5249"/>
    <x v="1"/>
    <x v="1"/>
    <n v="121"/>
    <n v="6859"/>
    <n v="52.24"/>
    <n v="5"/>
    <s v="52"/>
    <s v=",24"/>
    <n v="3120.24"/>
    <n v="52.003999999999998"/>
  </r>
  <r>
    <d v="2024-10-01T00:00:00"/>
    <x v="9"/>
    <s v="0BT"/>
    <x v="4"/>
    <x v="4"/>
    <x v="11"/>
    <x v="112"/>
    <s v="HK5269"/>
    <x v="1"/>
    <x v="1"/>
    <n v="128"/>
    <n v="6975"/>
    <n v="58.18"/>
    <n v="5"/>
    <s v="58"/>
    <s v=",18"/>
    <n v="3480.18"/>
    <n v="58.003"/>
  </r>
  <r>
    <d v="2024-10-01T00:00:00"/>
    <x v="9"/>
    <s v="0BT"/>
    <x v="4"/>
    <x v="4"/>
    <x v="11"/>
    <x v="112"/>
    <s v="HK5270"/>
    <x v="1"/>
    <x v="1"/>
    <n v="124"/>
    <n v="6756"/>
    <n v="53.24"/>
    <n v="5"/>
    <s v="53"/>
    <s v=",24"/>
    <n v="3180.24"/>
    <n v="53.003999999999998"/>
  </r>
  <r>
    <d v="2024-10-01T00:00:00"/>
    <x v="9"/>
    <s v="0BT"/>
    <x v="4"/>
    <x v="4"/>
    <x v="11"/>
    <x v="112"/>
    <s v="HK5332"/>
    <x v="1"/>
    <x v="1"/>
    <n v="127"/>
    <n v="6781"/>
    <n v="51.42"/>
    <n v="5"/>
    <s v="51"/>
    <s v=",42"/>
    <n v="3060.42"/>
    <n v="51.006999999999998"/>
  </r>
  <r>
    <d v="2024-10-01T00:00:00"/>
    <x v="9"/>
    <s v="0CC"/>
    <x v="5"/>
    <x v="5"/>
    <x v="12"/>
    <x v="12"/>
    <s v="HK1723"/>
    <x v="0"/>
    <x v="6"/>
    <n v="59"/>
    <n v="835"/>
    <n v="21.3"/>
    <n v="4"/>
    <s v="21"/>
    <s v=",3"/>
    <n v="1260.3"/>
    <n v="21.004999999999999"/>
  </r>
  <r>
    <d v="2024-10-01T00:00:00"/>
    <x v="9"/>
    <s v="0CC"/>
    <x v="5"/>
    <x v="5"/>
    <x v="12"/>
    <x v="12"/>
    <s v="HK1723"/>
    <x v="0"/>
    <x v="2"/>
    <n v="95"/>
    <n v="912"/>
    <n v="23.5"/>
    <n v="4"/>
    <s v="23"/>
    <s v=",5"/>
    <n v="1380.5"/>
    <n v="23.008333333333333"/>
  </r>
  <r>
    <d v="2024-10-01T00:00:00"/>
    <x v="9"/>
    <s v="0CC"/>
    <x v="5"/>
    <x v="5"/>
    <x v="12"/>
    <x v="12"/>
    <s v="HK1723"/>
    <x v="0"/>
    <x v="7"/>
    <n v="22"/>
    <n v="317"/>
    <n v="16.399999999999999"/>
    <n v="4"/>
    <s v="16"/>
    <s v=",4"/>
    <n v="960.4"/>
    <n v="16.006666666666668"/>
  </r>
  <r>
    <d v="2024-10-01T00:00:00"/>
    <x v="9"/>
    <s v="0CC"/>
    <x v="5"/>
    <x v="5"/>
    <x v="12"/>
    <x v="12"/>
    <s v="HK1723"/>
    <x v="0"/>
    <x v="4"/>
    <n v="27"/>
    <n v="259"/>
    <n v="12"/>
    <n v="2"/>
    <s v="12"/>
    <n v="0"/>
    <n v="720"/>
    <n v="12"/>
  </r>
  <r>
    <d v="2024-10-01T00:00:00"/>
    <x v="9"/>
    <s v="0CK"/>
    <x v="6"/>
    <x v="5"/>
    <x v="13"/>
    <x v="13"/>
    <s v="HK1364"/>
    <x v="0"/>
    <x v="0"/>
    <n v="4"/>
    <n v="450"/>
    <n v="15"/>
    <n v="2"/>
    <s v="15"/>
    <n v="0"/>
    <n v="900"/>
    <n v="15"/>
  </r>
  <r>
    <d v="2024-10-01T00:00:00"/>
    <x v="9"/>
    <s v="0CK"/>
    <x v="6"/>
    <x v="5"/>
    <x v="13"/>
    <x v="13"/>
    <s v="HK1766"/>
    <x v="0"/>
    <x v="0"/>
    <n v="3"/>
    <n v="105"/>
    <n v="3.3"/>
    <n v="3"/>
    <s v="3,"/>
    <s v="3"/>
    <n v="183"/>
    <n v="3.05"/>
  </r>
  <r>
    <d v="2024-10-01T00:00:00"/>
    <x v="9"/>
    <s v="0CK"/>
    <x v="6"/>
    <x v="5"/>
    <x v="13"/>
    <x v="13"/>
    <s v="HK2021"/>
    <x v="0"/>
    <x v="0"/>
    <n v="13"/>
    <n v="1590"/>
    <n v="53"/>
    <n v="2"/>
    <s v="53"/>
    <n v="0"/>
    <n v="3180"/>
    <n v="53"/>
  </r>
  <r>
    <d v="2024-10-01T00:00:00"/>
    <x v="9"/>
    <s v="0CK"/>
    <x v="6"/>
    <x v="5"/>
    <x v="13"/>
    <x v="13"/>
    <s v="HK2037"/>
    <x v="0"/>
    <x v="0"/>
    <n v="9"/>
    <n v="1135"/>
    <n v="37.5"/>
    <n v="4"/>
    <s v="37"/>
    <s v=",5"/>
    <n v="2220.5"/>
    <n v="37.008333333333333"/>
  </r>
  <r>
    <d v="2024-10-01T00:00:00"/>
    <x v="9"/>
    <s v="0CP"/>
    <x v="7"/>
    <x v="6"/>
    <x v="14"/>
    <x v="73"/>
    <s v="HK383"/>
    <x v="2"/>
    <x v="0"/>
    <n v="28"/>
    <n v="522"/>
    <n v="15.42"/>
    <n v="5"/>
    <s v="15"/>
    <s v=",42"/>
    <n v="900.42"/>
    <n v="15.007"/>
  </r>
  <r>
    <d v="2024-10-01T00:00:00"/>
    <x v="9"/>
    <s v="0CR"/>
    <x v="26"/>
    <x v="3"/>
    <x v="8"/>
    <x v="64"/>
    <s v="HK4014"/>
    <x v="7"/>
    <x v="1"/>
    <n v="50"/>
    <n v="4585"/>
    <n v="48.42"/>
    <n v="5"/>
    <s v="48"/>
    <s v=",42"/>
    <n v="2880.42"/>
    <n v="48.006999999999998"/>
  </r>
  <r>
    <d v="2024-10-01T00:00:00"/>
    <x v="9"/>
    <s v="0CR"/>
    <x v="26"/>
    <x v="3"/>
    <x v="8"/>
    <x v="64"/>
    <s v="HK4436"/>
    <x v="7"/>
    <x v="1"/>
    <n v="65"/>
    <n v="4590"/>
    <n v="61"/>
    <n v="2"/>
    <s v="61"/>
    <n v="0"/>
    <n v="3660"/>
    <n v="61"/>
  </r>
  <r>
    <d v="2024-10-01T00:00:00"/>
    <x v="9"/>
    <s v="0CR"/>
    <x v="26"/>
    <x v="3"/>
    <x v="8"/>
    <x v="64"/>
    <s v="HK5085"/>
    <x v="7"/>
    <x v="1"/>
    <n v="59"/>
    <n v="3470"/>
    <n v="55.24"/>
    <n v="5"/>
    <s v="55"/>
    <s v=",24"/>
    <n v="3300.24"/>
    <n v="55.003999999999998"/>
  </r>
  <r>
    <d v="2024-10-01T00:00:00"/>
    <x v="9"/>
    <s v="0CR"/>
    <x v="26"/>
    <x v="3"/>
    <x v="8"/>
    <x v="64"/>
    <s v="HK5177"/>
    <x v="7"/>
    <x v="1"/>
    <n v="53"/>
    <n v="3898"/>
    <n v="48.42"/>
    <n v="5"/>
    <s v="48"/>
    <s v=",42"/>
    <n v="2880.42"/>
    <n v="48.006999999999998"/>
  </r>
  <r>
    <d v="2024-10-01T00:00:00"/>
    <x v="9"/>
    <s v="0CT"/>
    <x v="8"/>
    <x v="7"/>
    <x v="15"/>
    <x v="113"/>
    <s v="HK1099"/>
    <x v="2"/>
    <x v="5"/>
    <n v="10"/>
    <n v="171"/>
    <n v="5.24"/>
    <n v="4"/>
    <s v="5,"/>
    <s v="24"/>
    <n v="324"/>
    <n v="5.4"/>
  </r>
  <r>
    <d v="2024-10-01T00:00:00"/>
    <x v="9"/>
    <s v="0CT"/>
    <x v="8"/>
    <x v="7"/>
    <x v="15"/>
    <x v="113"/>
    <s v="HK1100"/>
    <x v="13"/>
    <x v="6"/>
    <n v="4"/>
    <n v="55"/>
    <n v="2"/>
    <n v="1"/>
    <s v="2"/>
    <n v="0"/>
    <n v="120"/>
    <n v="2"/>
  </r>
  <r>
    <d v="2024-10-01T00:00:00"/>
    <x v="9"/>
    <s v="0DD"/>
    <x v="10"/>
    <x v="6"/>
    <x v="17"/>
    <x v="114"/>
    <s v="HK1680"/>
    <x v="2"/>
    <x v="0"/>
    <n v="10"/>
    <n v="63"/>
    <n v="2.2999999999999998"/>
    <n v="3"/>
    <s v="2,"/>
    <s v="3"/>
    <n v="123"/>
    <n v="2.0499999999999998"/>
  </r>
  <r>
    <d v="2024-10-01T00:00:00"/>
    <x v="9"/>
    <s v="0DD"/>
    <x v="10"/>
    <x v="6"/>
    <x v="17"/>
    <x v="115"/>
    <s v="HK1680"/>
    <x v="2"/>
    <x v="0"/>
    <n v="2"/>
    <n v="13"/>
    <n v="0.3"/>
    <n v="3"/>
    <s v="0,"/>
    <s v="3"/>
    <n v="3"/>
    <n v="0.05"/>
  </r>
  <r>
    <d v="2024-10-01T00:00:00"/>
    <x v="9"/>
    <s v="0DD"/>
    <x v="10"/>
    <x v="6"/>
    <x v="68"/>
    <x v="116"/>
    <s v="HK1680"/>
    <x v="2"/>
    <x v="0"/>
    <n v="10"/>
    <n v="63"/>
    <n v="2.2999999999999998"/>
    <n v="3"/>
    <s v="2,"/>
    <s v="3"/>
    <n v="123"/>
    <n v="2.0499999999999998"/>
  </r>
  <r>
    <d v="2024-10-01T00:00:00"/>
    <x v="9"/>
    <s v="0DD"/>
    <x v="10"/>
    <x v="6"/>
    <x v="68"/>
    <x v="116"/>
    <s v="HK622"/>
    <x v="2"/>
    <x v="0"/>
    <n v="6"/>
    <n v="38"/>
    <n v="1.3"/>
    <n v="3"/>
    <s v="1,"/>
    <s v="3"/>
    <n v="63"/>
    <n v="1.05"/>
  </r>
  <r>
    <d v="2024-10-01T00:00:00"/>
    <x v="9"/>
    <s v="0DD"/>
    <x v="10"/>
    <x v="6"/>
    <x v="68"/>
    <x v="117"/>
    <s v="HK1060"/>
    <x v="2"/>
    <x v="0"/>
    <n v="12"/>
    <n v="75"/>
    <n v="3"/>
    <n v="1"/>
    <s v="3"/>
    <n v="0"/>
    <n v="180"/>
    <n v="3"/>
  </r>
  <r>
    <d v="2024-10-01T00:00:00"/>
    <x v="9"/>
    <s v="0DD"/>
    <x v="10"/>
    <x v="6"/>
    <x v="68"/>
    <x v="117"/>
    <s v="HK2098"/>
    <x v="0"/>
    <x v="0"/>
    <n v="12"/>
    <n v="75"/>
    <n v="3"/>
    <n v="1"/>
    <s v="3"/>
    <n v="0"/>
    <n v="180"/>
    <n v="3"/>
  </r>
  <r>
    <d v="2024-10-01T00:00:00"/>
    <x v="9"/>
    <s v="0DD"/>
    <x v="10"/>
    <x v="6"/>
    <x v="68"/>
    <x v="117"/>
    <s v="HK419"/>
    <x v="2"/>
    <x v="0"/>
    <n v="18"/>
    <n v="113"/>
    <n v="4.3"/>
    <n v="3"/>
    <s v="4,"/>
    <s v="3"/>
    <n v="243"/>
    <n v="4.05"/>
  </r>
  <r>
    <d v="2024-10-01T00:00:00"/>
    <x v="9"/>
    <s v="0DD"/>
    <x v="10"/>
    <x v="6"/>
    <x v="68"/>
    <x v="117"/>
    <s v="HK419"/>
    <x v="2"/>
    <x v="6"/>
    <n v="4"/>
    <n v="25"/>
    <n v="1"/>
    <n v="1"/>
    <s v="1"/>
    <n v="0"/>
    <n v="60"/>
    <n v="1"/>
  </r>
  <r>
    <d v="2024-10-01T00:00:00"/>
    <x v="9"/>
    <s v="0DD"/>
    <x v="10"/>
    <x v="6"/>
    <x v="68"/>
    <x v="117"/>
    <s v="HK419"/>
    <x v="2"/>
    <x v="15"/>
    <n v="2"/>
    <n v="13"/>
    <n v="0.3"/>
    <n v="3"/>
    <s v="0,"/>
    <s v="3"/>
    <n v="3"/>
    <n v="0.05"/>
  </r>
  <r>
    <d v="2024-10-01T00:00:00"/>
    <x v="9"/>
    <s v="0DD"/>
    <x v="10"/>
    <x v="6"/>
    <x v="68"/>
    <x v="118"/>
    <s v="HK419"/>
    <x v="2"/>
    <x v="0"/>
    <n v="4"/>
    <n v="25"/>
    <n v="1"/>
    <n v="1"/>
    <s v="1"/>
    <n v="0"/>
    <n v="60"/>
    <n v="1"/>
  </r>
  <r>
    <d v="2024-10-01T00:00:00"/>
    <x v="9"/>
    <s v="0DD"/>
    <x v="10"/>
    <x v="6"/>
    <x v="68"/>
    <x v="119"/>
    <s v="HK2098"/>
    <x v="0"/>
    <x v="0"/>
    <n v="10"/>
    <n v="63"/>
    <n v="2.2999999999999998"/>
    <n v="3"/>
    <s v="2,"/>
    <s v="3"/>
    <n v="123"/>
    <n v="2.0499999999999998"/>
  </r>
  <r>
    <d v="2024-10-01T00:00:00"/>
    <x v="9"/>
    <s v="0DD"/>
    <x v="10"/>
    <x v="6"/>
    <x v="21"/>
    <x v="120"/>
    <s v="HK1060"/>
    <x v="2"/>
    <x v="0"/>
    <n v="20"/>
    <n v="125"/>
    <n v="5"/>
    <n v="1"/>
    <s v="5"/>
    <n v="0"/>
    <n v="300"/>
    <n v="5"/>
  </r>
  <r>
    <d v="2024-10-01T00:00:00"/>
    <x v="9"/>
    <s v="0DD"/>
    <x v="10"/>
    <x v="6"/>
    <x v="21"/>
    <x v="120"/>
    <s v="HK2098"/>
    <x v="0"/>
    <x v="0"/>
    <n v="10"/>
    <n v="63"/>
    <n v="2.2999999999999998"/>
    <n v="3"/>
    <s v="2,"/>
    <s v="3"/>
    <n v="123"/>
    <n v="2.0499999999999998"/>
  </r>
  <r>
    <d v="2024-10-01T00:00:00"/>
    <x v="9"/>
    <s v="0DD"/>
    <x v="10"/>
    <x v="6"/>
    <x v="21"/>
    <x v="120"/>
    <s v="HK419"/>
    <x v="2"/>
    <x v="0"/>
    <n v="10"/>
    <n v="63"/>
    <n v="2.2999999999999998"/>
    <n v="3"/>
    <s v="2,"/>
    <s v="3"/>
    <n v="123"/>
    <n v="2.0499999999999998"/>
  </r>
  <r>
    <d v="2024-10-01T00:00:00"/>
    <x v="9"/>
    <s v="0DD"/>
    <x v="10"/>
    <x v="6"/>
    <x v="21"/>
    <x v="120"/>
    <s v="HK732"/>
    <x v="2"/>
    <x v="0"/>
    <n v="4"/>
    <n v="25"/>
    <n v="1"/>
    <n v="1"/>
    <s v="1"/>
    <n v="0"/>
    <n v="60"/>
    <n v="1"/>
  </r>
  <r>
    <d v="2024-10-01T00:00:00"/>
    <x v="9"/>
    <s v="0DD"/>
    <x v="10"/>
    <x v="6"/>
    <x v="21"/>
    <x v="120"/>
    <s v="HK419"/>
    <x v="2"/>
    <x v="6"/>
    <n v="2"/>
    <n v="13"/>
    <n v="0.3"/>
    <n v="3"/>
    <s v="0,"/>
    <s v="3"/>
    <n v="3"/>
    <n v="0.05"/>
  </r>
  <r>
    <d v="2024-10-01T00:00:00"/>
    <x v="9"/>
    <s v="0DD"/>
    <x v="10"/>
    <x v="6"/>
    <x v="22"/>
    <x v="121"/>
    <s v="HK1680"/>
    <x v="2"/>
    <x v="0"/>
    <n v="6"/>
    <n v="38"/>
    <n v="1.3"/>
    <n v="3"/>
    <s v="1,"/>
    <s v="3"/>
    <n v="63"/>
    <n v="1.05"/>
  </r>
  <r>
    <d v="2024-10-01T00:00:00"/>
    <x v="9"/>
    <s v="0DD"/>
    <x v="10"/>
    <x v="6"/>
    <x v="22"/>
    <x v="121"/>
    <s v="HK622"/>
    <x v="2"/>
    <x v="0"/>
    <n v="2"/>
    <n v="13"/>
    <n v="0.3"/>
    <n v="3"/>
    <s v="0,"/>
    <s v="3"/>
    <n v="3"/>
    <n v="0.05"/>
  </r>
  <r>
    <d v="2024-10-01T00:00:00"/>
    <x v="9"/>
    <s v="0DD"/>
    <x v="10"/>
    <x v="6"/>
    <x v="22"/>
    <x v="121"/>
    <s v="HK1680"/>
    <x v="2"/>
    <x v="15"/>
    <n v="2"/>
    <n v="13"/>
    <n v="0.3"/>
    <n v="3"/>
    <s v="0,"/>
    <s v="3"/>
    <n v="3"/>
    <n v="0.05"/>
  </r>
  <r>
    <d v="2024-10-01T00:00:00"/>
    <x v="9"/>
    <s v="0DD"/>
    <x v="10"/>
    <x v="6"/>
    <x v="22"/>
    <x v="121"/>
    <s v="HK622"/>
    <x v="2"/>
    <x v="15"/>
    <n v="2"/>
    <n v="13"/>
    <n v="0.3"/>
    <n v="3"/>
    <s v="0,"/>
    <s v="3"/>
    <n v="3"/>
    <n v="0.05"/>
  </r>
  <r>
    <d v="2024-10-01T00:00:00"/>
    <x v="9"/>
    <s v="0DD"/>
    <x v="10"/>
    <x v="6"/>
    <x v="22"/>
    <x v="122"/>
    <s v="HK1680"/>
    <x v="2"/>
    <x v="0"/>
    <n v="12"/>
    <n v="75"/>
    <n v="3"/>
    <n v="1"/>
    <s v="3"/>
    <n v="0"/>
    <n v="180"/>
    <n v="3"/>
  </r>
  <r>
    <d v="2024-10-01T00:00:00"/>
    <x v="9"/>
    <s v="0DD"/>
    <x v="10"/>
    <x v="6"/>
    <x v="22"/>
    <x v="122"/>
    <s v="HK622"/>
    <x v="2"/>
    <x v="0"/>
    <n v="14"/>
    <n v="88"/>
    <n v="3.3"/>
    <n v="3"/>
    <s v="3,"/>
    <s v="3"/>
    <n v="183"/>
    <n v="3.05"/>
  </r>
  <r>
    <d v="2024-10-01T00:00:00"/>
    <x v="9"/>
    <s v="0DD"/>
    <x v="10"/>
    <x v="6"/>
    <x v="22"/>
    <x v="123"/>
    <s v="HK622"/>
    <x v="2"/>
    <x v="0"/>
    <n v="2"/>
    <n v="13"/>
    <n v="0.3"/>
    <n v="3"/>
    <s v="0,"/>
    <s v="3"/>
    <n v="3"/>
    <n v="0.05"/>
  </r>
  <r>
    <d v="2024-10-01T00:00:00"/>
    <x v="9"/>
    <s v="0DD"/>
    <x v="10"/>
    <x v="6"/>
    <x v="22"/>
    <x v="124"/>
    <s v="HK1680"/>
    <x v="2"/>
    <x v="0"/>
    <n v="4"/>
    <n v="25"/>
    <n v="1"/>
    <n v="1"/>
    <s v="1"/>
    <n v="0"/>
    <n v="60"/>
    <n v="1"/>
  </r>
  <r>
    <d v="2024-10-01T00:00:00"/>
    <x v="9"/>
    <s v="0DD"/>
    <x v="10"/>
    <x v="6"/>
    <x v="22"/>
    <x v="125"/>
    <s v="HK1680"/>
    <x v="2"/>
    <x v="0"/>
    <n v="4"/>
    <n v="25"/>
    <n v="1"/>
    <n v="1"/>
    <s v="1"/>
    <n v="0"/>
    <n v="60"/>
    <n v="1"/>
  </r>
  <r>
    <d v="2024-10-01T00:00:00"/>
    <x v="9"/>
    <s v="0DD"/>
    <x v="10"/>
    <x v="6"/>
    <x v="22"/>
    <x v="125"/>
    <s v="HK622"/>
    <x v="2"/>
    <x v="0"/>
    <n v="8"/>
    <n v="50"/>
    <n v="2"/>
    <n v="1"/>
    <s v="2"/>
    <n v="0"/>
    <n v="120"/>
    <n v="2"/>
  </r>
  <r>
    <d v="2024-10-01T00:00:00"/>
    <x v="9"/>
    <s v="0DD"/>
    <x v="10"/>
    <x v="6"/>
    <x v="22"/>
    <x v="126"/>
    <s v="HK622"/>
    <x v="2"/>
    <x v="0"/>
    <n v="18"/>
    <n v="113"/>
    <n v="4.3"/>
    <n v="3"/>
    <s v="4,"/>
    <s v="3"/>
    <n v="243"/>
    <n v="4.05"/>
  </r>
  <r>
    <d v="2024-10-01T00:00:00"/>
    <x v="9"/>
    <s v="0DD"/>
    <x v="10"/>
    <x v="6"/>
    <x v="22"/>
    <x v="126"/>
    <s v="HK622"/>
    <x v="2"/>
    <x v="15"/>
    <n v="2"/>
    <n v="13"/>
    <n v="0.3"/>
    <n v="3"/>
    <s v="0,"/>
    <s v="3"/>
    <n v="3"/>
    <n v="0.05"/>
  </r>
  <r>
    <d v="2024-10-01T00:00:00"/>
    <x v="9"/>
    <s v="0DD"/>
    <x v="10"/>
    <x v="6"/>
    <x v="24"/>
    <x v="127"/>
    <s v="HK1680"/>
    <x v="2"/>
    <x v="0"/>
    <n v="6"/>
    <n v="38"/>
    <n v="1.3"/>
    <n v="3"/>
    <s v="1,"/>
    <s v="3"/>
    <n v="63"/>
    <n v="1.05"/>
  </r>
  <r>
    <d v="2024-10-01T00:00:00"/>
    <x v="9"/>
    <s v="0DD"/>
    <x v="10"/>
    <x v="6"/>
    <x v="24"/>
    <x v="128"/>
    <s v="HK622"/>
    <x v="2"/>
    <x v="0"/>
    <n v="2"/>
    <n v="13"/>
    <n v="0.3"/>
    <n v="3"/>
    <s v="0,"/>
    <s v="3"/>
    <n v="3"/>
    <n v="0.05"/>
  </r>
  <r>
    <d v="2024-10-01T00:00:00"/>
    <x v="9"/>
    <s v="0DD"/>
    <x v="10"/>
    <x v="6"/>
    <x v="24"/>
    <x v="129"/>
    <s v="HK1680"/>
    <x v="2"/>
    <x v="0"/>
    <n v="10"/>
    <n v="63"/>
    <n v="2.2999999999999998"/>
    <n v="3"/>
    <s v="2,"/>
    <s v="3"/>
    <n v="123"/>
    <n v="2.0499999999999998"/>
  </r>
  <r>
    <d v="2024-10-01T00:00:00"/>
    <x v="9"/>
    <s v="0DD"/>
    <x v="10"/>
    <x v="6"/>
    <x v="24"/>
    <x v="129"/>
    <s v="HK622"/>
    <x v="2"/>
    <x v="0"/>
    <n v="4"/>
    <n v="25"/>
    <n v="1"/>
    <n v="1"/>
    <s v="1"/>
    <n v="0"/>
    <n v="60"/>
    <n v="1"/>
  </r>
  <r>
    <d v="2024-10-01T00:00:00"/>
    <x v="9"/>
    <s v="0DD"/>
    <x v="10"/>
    <x v="6"/>
    <x v="24"/>
    <x v="130"/>
    <s v="HK1680"/>
    <x v="2"/>
    <x v="0"/>
    <n v="4"/>
    <n v="25"/>
    <n v="1"/>
    <n v="1"/>
    <s v="1"/>
    <n v="0"/>
    <n v="60"/>
    <n v="1"/>
  </r>
  <r>
    <d v="2024-10-01T00:00:00"/>
    <x v="9"/>
    <s v="0DD"/>
    <x v="10"/>
    <x v="6"/>
    <x v="24"/>
    <x v="130"/>
    <s v="HK622"/>
    <x v="2"/>
    <x v="0"/>
    <n v="2"/>
    <n v="13"/>
    <n v="0.3"/>
    <n v="3"/>
    <s v="0,"/>
    <s v="3"/>
    <n v="3"/>
    <n v="0.05"/>
  </r>
  <r>
    <d v="2024-10-01T00:00:00"/>
    <x v="9"/>
    <s v="0DD"/>
    <x v="10"/>
    <x v="6"/>
    <x v="27"/>
    <x v="131"/>
    <s v="HK1680"/>
    <x v="2"/>
    <x v="0"/>
    <n v="8"/>
    <n v="50"/>
    <n v="2"/>
    <n v="1"/>
    <s v="2"/>
    <n v="0"/>
    <n v="120"/>
    <n v="2"/>
  </r>
  <r>
    <d v="2024-10-01T00:00:00"/>
    <x v="9"/>
    <s v="0DG"/>
    <x v="31"/>
    <x v="0"/>
    <x v="2"/>
    <x v="84"/>
    <s v="HK1727"/>
    <x v="0"/>
    <x v="0"/>
    <n v="4"/>
    <n v="270"/>
    <n v="4.3"/>
    <n v="3"/>
    <s v="4,"/>
    <s v="3"/>
    <n v="243"/>
    <n v="4.05"/>
  </r>
  <r>
    <d v="2024-10-01T00:00:00"/>
    <x v="9"/>
    <s v="0DG"/>
    <x v="31"/>
    <x v="0"/>
    <x v="2"/>
    <x v="132"/>
    <s v="HK2187"/>
    <x v="0"/>
    <x v="0"/>
    <n v="19"/>
    <n v="3420"/>
    <n v="57"/>
    <n v="2"/>
    <s v="57"/>
    <n v="0"/>
    <n v="3420"/>
    <n v="57"/>
  </r>
  <r>
    <d v="2024-10-01T00:00:00"/>
    <x v="9"/>
    <s v="0DL"/>
    <x v="11"/>
    <x v="0"/>
    <x v="28"/>
    <x v="40"/>
    <s v="HK1425"/>
    <x v="0"/>
    <x v="0"/>
    <n v="8"/>
    <n v="1380"/>
    <n v="23"/>
    <n v="2"/>
    <s v="23"/>
    <n v="0"/>
    <n v="1380"/>
    <n v="23"/>
  </r>
  <r>
    <d v="2024-10-01T00:00:00"/>
    <x v="9"/>
    <s v="0DL"/>
    <x v="11"/>
    <x v="0"/>
    <x v="28"/>
    <x v="40"/>
    <s v="HK1535"/>
    <x v="0"/>
    <x v="0"/>
    <n v="8"/>
    <n v="1440"/>
    <n v="24"/>
    <n v="2"/>
    <s v="24"/>
    <n v="0"/>
    <n v="1440"/>
    <n v="24"/>
  </r>
  <r>
    <d v="2024-10-01T00:00:00"/>
    <x v="9"/>
    <s v="0DL"/>
    <x v="11"/>
    <x v="0"/>
    <x v="28"/>
    <x v="40"/>
    <s v="HK1639"/>
    <x v="0"/>
    <x v="0"/>
    <n v="13"/>
    <n v="2490"/>
    <n v="41.3"/>
    <n v="4"/>
    <s v="41"/>
    <s v=",3"/>
    <n v="2460.3000000000002"/>
    <n v="41.005000000000003"/>
  </r>
  <r>
    <d v="2024-10-01T00:00:00"/>
    <x v="9"/>
    <s v="0DL"/>
    <x v="11"/>
    <x v="0"/>
    <x v="28"/>
    <x v="40"/>
    <s v="HK5403"/>
    <x v="3"/>
    <x v="0"/>
    <n v="9"/>
    <n v="1785"/>
    <n v="29.45"/>
    <n v="5"/>
    <s v="29"/>
    <s v=",45"/>
    <n v="1740.45"/>
    <n v="29.0075"/>
  </r>
  <r>
    <d v="2024-10-01T00:00:00"/>
    <x v="9"/>
    <s v="0DL"/>
    <x v="11"/>
    <x v="0"/>
    <x v="28"/>
    <x v="133"/>
    <s v="HK5203"/>
    <x v="7"/>
    <x v="0"/>
    <n v="11"/>
    <n v="1110"/>
    <n v="18.3"/>
    <n v="4"/>
    <s v="18"/>
    <s v=",3"/>
    <n v="1080.3"/>
    <n v="18.004999999999999"/>
  </r>
  <r>
    <d v="2024-10-01T00:00:00"/>
    <x v="9"/>
    <s v="0DL"/>
    <x v="11"/>
    <x v="0"/>
    <x v="31"/>
    <x v="134"/>
    <s v="HK655"/>
    <x v="0"/>
    <x v="0"/>
    <n v="12"/>
    <n v="2160"/>
    <n v="36"/>
    <n v="2"/>
    <s v="36"/>
    <n v="0"/>
    <n v="2160"/>
    <n v="36"/>
  </r>
  <r>
    <d v="2024-10-01T00:00:00"/>
    <x v="9"/>
    <s v="0DR"/>
    <x v="13"/>
    <x v="0"/>
    <x v="54"/>
    <x v="135"/>
    <s v="HK1054"/>
    <x v="2"/>
    <x v="0"/>
    <n v="14"/>
    <n v="197"/>
    <n v="4"/>
    <n v="1"/>
    <s v="4"/>
    <n v="0"/>
    <n v="240"/>
    <n v="4"/>
  </r>
  <r>
    <d v="2024-10-01T00:00:00"/>
    <x v="9"/>
    <s v="0DR"/>
    <x v="13"/>
    <x v="5"/>
    <x v="30"/>
    <x v="136"/>
    <s v="HK1054"/>
    <x v="2"/>
    <x v="0"/>
    <n v="107"/>
    <n v="1500"/>
    <n v="27"/>
    <n v="2"/>
    <s v="27"/>
    <n v="0"/>
    <n v="1620"/>
    <n v="27"/>
  </r>
  <r>
    <d v="2024-10-01T00:00:00"/>
    <x v="9"/>
    <s v="0DS"/>
    <x v="32"/>
    <x v="5"/>
    <x v="13"/>
    <x v="87"/>
    <s v="HK1627"/>
    <x v="0"/>
    <x v="0"/>
    <n v="79"/>
    <n v="2597"/>
    <n v="3350"/>
    <n v="4"/>
    <s v="33"/>
    <s v="50"/>
    <n v="2030"/>
    <n v="33.833333333333336"/>
  </r>
  <r>
    <d v="2024-10-01T00:00:00"/>
    <x v="9"/>
    <s v="0DT"/>
    <x v="28"/>
    <x v="0"/>
    <x v="2"/>
    <x v="137"/>
    <s v="HK1840"/>
    <x v="0"/>
    <x v="0"/>
    <n v="3"/>
    <n v="80"/>
    <n v="2"/>
    <n v="1"/>
    <s v="2"/>
    <n v="0"/>
    <n v="120"/>
    <n v="2"/>
  </r>
  <r>
    <d v="2024-10-01T00:00:00"/>
    <x v="9"/>
    <s v="0DU"/>
    <x v="14"/>
    <x v="16"/>
    <x v="60"/>
    <x v="138"/>
    <s v="HK745"/>
    <x v="0"/>
    <x v="6"/>
    <n v="98"/>
    <n v="1197"/>
    <n v="32"/>
    <n v="2"/>
    <s v="32"/>
    <n v="0"/>
    <n v="1920"/>
    <n v="32"/>
  </r>
  <r>
    <d v="2024-10-01T00:00:00"/>
    <x v="9"/>
    <s v="0DU"/>
    <x v="14"/>
    <x v="5"/>
    <x v="61"/>
    <x v="97"/>
    <s v="HK1729"/>
    <x v="0"/>
    <x v="6"/>
    <n v="225"/>
    <n v="3128"/>
    <n v="74"/>
    <n v="2"/>
    <s v="74"/>
    <n v="0"/>
    <n v="4440"/>
    <n v="74"/>
  </r>
  <r>
    <d v="2024-10-01T00:00:00"/>
    <x v="9"/>
    <s v="0DU"/>
    <x v="14"/>
    <x v="5"/>
    <x v="30"/>
    <x v="44"/>
    <s v="HK1739"/>
    <x v="0"/>
    <x v="0"/>
    <n v="14"/>
    <n v="217"/>
    <n v="4"/>
    <n v="1"/>
    <s v="4"/>
    <n v="0"/>
    <n v="240"/>
    <n v="4"/>
  </r>
  <r>
    <d v="2024-10-01T00:00:00"/>
    <x v="9"/>
    <s v="0DU"/>
    <x v="14"/>
    <x v="5"/>
    <x v="30"/>
    <x v="44"/>
    <s v="HK2319"/>
    <x v="0"/>
    <x v="0"/>
    <n v="123"/>
    <n v="1976"/>
    <n v="40"/>
    <n v="2"/>
    <s v="40"/>
    <n v="0"/>
    <n v="2400"/>
    <n v="40"/>
  </r>
  <r>
    <d v="2024-10-01T00:00:00"/>
    <x v="9"/>
    <s v="0DU"/>
    <x v="14"/>
    <x v="5"/>
    <x v="30"/>
    <x v="44"/>
    <s v="HK806"/>
    <x v="0"/>
    <x v="0"/>
    <n v="95"/>
    <n v="1574"/>
    <n v="31.3"/>
    <n v="4"/>
    <s v="31"/>
    <s v=",3"/>
    <n v="1860.3"/>
    <n v="31.004999999999999"/>
  </r>
  <r>
    <d v="2024-10-01T00:00:00"/>
    <x v="9"/>
    <s v="0DX"/>
    <x v="15"/>
    <x v="0"/>
    <x v="2"/>
    <x v="46"/>
    <s v="HK1380"/>
    <x v="2"/>
    <x v="0"/>
    <n v="83"/>
    <n v="1252"/>
    <n v="31.3"/>
    <n v="4"/>
    <s v="31"/>
    <s v=",3"/>
    <n v="1860.3"/>
    <n v="31.004999999999999"/>
  </r>
  <r>
    <d v="2024-10-01T00:00:00"/>
    <x v="9"/>
    <s v="0DX"/>
    <x v="15"/>
    <x v="0"/>
    <x v="2"/>
    <x v="46"/>
    <s v="HK1784"/>
    <x v="2"/>
    <x v="0"/>
    <n v="56"/>
    <n v="840"/>
    <n v="21"/>
    <n v="2"/>
    <s v="21"/>
    <n v="0"/>
    <n v="1260"/>
    <n v="21"/>
  </r>
  <r>
    <d v="2024-10-01T00:00:00"/>
    <x v="9"/>
    <s v="0DX"/>
    <x v="15"/>
    <x v="0"/>
    <x v="31"/>
    <x v="47"/>
    <s v="HK1136"/>
    <x v="2"/>
    <x v="0"/>
    <n v="91"/>
    <n v="1372"/>
    <n v="34.299999999999997"/>
    <n v="4"/>
    <s v="34"/>
    <s v=",3"/>
    <n v="2040.3"/>
    <n v="34.005000000000003"/>
  </r>
  <r>
    <d v="2024-10-01T00:00:00"/>
    <x v="9"/>
    <s v="0DX"/>
    <x v="15"/>
    <x v="0"/>
    <x v="31"/>
    <x v="47"/>
    <s v="HK370"/>
    <x v="2"/>
    <x v="0"/>
    <n v="64"/>
    <n v="960"/>
    <n v="24"/>
    <n v="2"/>
    <s v="24"/>
    <n v="0"/>
    <n v="1440"/>
    <n v="24"/>
  </r>
  <r>
    <d v="2024-10-01T00:00:00"/>
    <x v="9"/>
    <s v="0DX"/>
    <x v="15"/>
    <x v="0"/>
    <x v="31"/>
    <x v="47"/>
    <s v="HK673"/>
    <x v="2"/>
    <x v="0"/>
    <n v="58"/>
    <n v="880"/>
    <n v="22"/>
    <n v="2"/>
    <s v="22"/>
    <n v="0"/>
    <n v="1320"/>
    <n v="22"/>
  </r>
  <r>
    <d v="2024-10-01T00:00:00"/>
    <x v="9"/>
    <s v="0DY"/>
    <x v="16"/>
    <x v="6"/>
    <x v="32"/>
    <x v="48"/>
    <s v="HK1674"/>
    <x v="2"/>
    <x v="0"/>
    <n v="51"/>
    <n v="508"/>
    <n v="20.3"/>
    <n v="4"/>
    <s v="20"/>
    <s v=",3"/>
    <n v="1200.3"/>
    <n v="20.004999999999999"/>
  </r>
  <r>
    <d v="2024-10-01T00:00:00"/>
    <x v="9"/>
    <s v="0DY"/>
    <x v="16"/>
    <x v="6"/>
    <x v="32"/>
    <x v="48"/>
    <s v="HK389"/>
    <x v="2"/>
    <x v="0"/>
    <n v="11"/>
    <n v="113"/>
    <n v="4.5"/>
    <n v="3"/>
    <s v="4,"/>
    <s v="5"/>
    <n v="245"/>
    <n v="4.083333333333333"/>
  </r>
  <r>
    <d v="2024-10-01T00:00:00"/>
    <x v="9"/>
    <s v="0EN"/>
    <x v="17"/>
    <x v="0"/>
    <x v="33"/>
    <x v="49"/>
    <s v="HK1837"/>
    <x v="0"/>
    <x v="0"/>
    <n v="2"/>
    <n v="1"/>
    <n v="40"/>
    <n v="2"/>
    <s v="40"/>
    <n v="0"/>
    <n v="2400"/>
    <n v="40"/>
  </r>
  <r>
    <d v="2024-10-01T00:00:00"/>
    <x v="9"/>
    <s v="0ER"/>
    <x v="18"/>
    <x v="0"/>
    <x v="34"/>
    <x v="139"/>
    <s v="HK1628"/>
    <x v="0"/>
    <x v="0"/>
    <n v="15"/>
    <n v="2440"/>
    <n v="40.4"/>
    <n v="4"/>
    <s v="40"/>
    <s v=",4"/>
    <n v="2400.4"/>
    <n v="40.006666666666668"/>
  </r>
  <r>
    <d v="2024-10-01T00:00:00"/>
    <x v="9"/>
    <s v="0ER"/>
    <x v="18"/>
    <x v="0"/>
    <x v="34"/>
    <x v="139"/>
    <s v="HK1824"/>
    <x v="0"/>
    <x v="0"/>
    <n v="3"/>
    <n v="330"/>
    <n v="5.3"/>
    <n v="3"/>
    <s v="5,"/>
    <s v="3"/>
    <n v="303"/>
    <n v="5.05"/>
  </r>
  <r>
    <d v="2024-10-01T00:00:00"/>
    <x v="9"/>
    <s v="0ER"/>
    <x v="18"/>
    <x v="0"/>
    <x v="34"/>
    <x v="139"/>
    <s v="HK1914"/>
    <x v="0"/>
    <x v="0"/>
    <n v="9"/>
    <n v="1890"/>
    <n v="31.3"/>
    <n v="4"/>
    <s v="31"/>
    <s v=",3"/>
    <n v="1860.3"/>
    <n v="31.004999999999999"/>
  </r>
  <r>
    <d v="2024-10-01T00:00:00"/>
    <x v="9"/>
    <s v="0ER"/>
    <x v="18"/>
    <x v="0"/>
    <x v="34"/>
    <x v="140"/>
    <s v="HK1733"/>
    <x v="0"/>
    <x v="0"/>
    <n v="12"/>
    <n v="2410"/>
    <n v="40.1"/>
    <n v="4"/>
    <s v="40"/>
    <s v=",1"/>
    <n v="2400.1"/>
    <n v="40.001666666666665"/>
  </r>
  <r>
    <d v="2024-10-01T00:00:00"/>
    <x v="9"/>
    <s v="0ET"/>
    <x v="19"/>
    <x v="7"/>
    <x v="35"/>
    <x v="51"/>
    <s v="HK5440"/>
    <x v="4"/>
    <x v="0"/>
    <n v="0"/>
    <n v="0"/>
    <n v="2"/>
    <n v="1"/>
    <s v="2"/>
    <n v="0"/>
    <n v="120"/>
    <n v="2"/>
  </r>
  <r>
    <d v="2024-10-01T00:00:00"/>
    <x v="9"/>
    <s v="0ET"/>
    <x v="19"/>
    <x v="7"/>
    <x v="35"/>
    <x v="51"/>
    <s v="HK5218"/>
    <x v="4"/>
    <x v="5"/>
    <n v="9"/>
    <n v="306"/>
    <n v="14.06"/>
    <n v="5"/>
    <s v="14"/>
    <s v=",06"/>
    <n v="840.06"/>
    <n v="14.000999999999999"/>
  </r>
  <r>
    <d v="2024-10-01T00:00:00"/>
    <x v="9"/>
    <s v="0ET"/>
    <x v="19"/>
    <x v="7"/>
    <x v="35"/>
    <x v="51"/>
    <s v="HK5336"/>
    <x v="4"/>
    <x v="5"/>
    <n v="26"/>
    <n v="1716"/>
    <n v="48.48"/>
    <n v="5"/>
    <s v="48"/>
    <s v=",48"/>
    <n v="2880.48"/>
    <n v="48.008000000000003"/>
  </r>
  <r>
    <d v="2024-10-01T00:00:00"/>
    <x v="9"/>
    <s v="0EV"/>
    <x v="20"/>
    <x v="4"/>
    <x v="7"/>
    <x v="52"/>
    <s v="HK5381"/>
    <x v="5"/>
    <x v="1"/>
    <n v="140"/>
    <n v="9439"/>
    <n v="65.180000000000007"/>
    <n v="5"/>
    <s v="65"/>
    <s v=",18"/>
    <n v="3900.18"/>
    <n v="65.003"/>
  </r>
  <r>
    <d v="2024-10-01T00:00:00"/>
    <x v="9"/>
    <s v="0EV"/>
    <x v="20"/>
    <x v="4"/>
    <x v="7"/>
    <x v="52"/>
    <s v="HK5384"/>
    <x v="5"/>
    <x v="1"/>
    <n v="125"/>
    <n v="9056"/>
    <n v="63"/>
    <n v="2"/>
    <s v="63"/>
    <n v="0"/>
    <n v="3780"/>
    <n v="63"/>
  </r>
  <r>
    <d v="2024-10-01T00:00:00"/>
    <x v="9"/>
    <s v="0EV"/>
    <x v="20"/>
    <x v="4"/>
    <x v="7"/>
    <x v="52"/>
    <s v="HK5386"/>
    <x v="5"/>
    <x v="1"/>
    <n v="104"/>
    <n v="7602"/>
    <n v="66.3"/>
    <n v="4"/>
    <s v="66"/>
    <s v=",3"/>
    <n v="3960.3"/>
    <n v="66.00500000000001"/>
  </r>
  <r>
    <d v="2024-10-01T00:00:00"/>
    <x v="9"/>
    <s v="0EV"/>
    <x v="20"/>
    <x v="4"/>
    <x v="7"/>
    <x v="52"/>
    <s v="HK5387"/>
    <x v="5"/>
    <x v="1"/>
    <n v="133"/>
    <n v="10029"/>
    <n v="61.18"/>
    <n v="5"/>
    <s v="61"/>
    <s v=",18"/>
    <n v="3660.18"/>
    <n v="61.003"/>
  </r>
  <r>
    <d v="2024-10-01T00:00:00"/>
    <x v="9"/>
    <s v="0EW"/>
    <x v="29"/>
    <x v="7"/>
    <x v="41"/>
    <x v="69"/>
    <s v="HK5359"/>
    <x v="0"/>
    <x v="5"/>
    <n v="2"/>
    <n v="29"/>
    <n v="1.33"/>
    <n v="4"/>
    <s v="1,"/>
    <s v="33"/>
    <n v="93"/>
    <n v="1.55"/>
  </r>
  <r>
    <d v="2024-10-01T00:00:00"/>
    <x v="9"/>
    <s v="0EW"/>
    <x v="29"/>
    <x v="12"/>
    <x v="42"/>
    <x v="68"/>
    <s v="HK5356"/>
    <x v="0"/>
    <x v="5"/>
    <n v="2"/>
    <n v="53"/>
    <n v="1.22"/>
    <n v="4"/>
    <s v="1,"/>
    <s v="22"/>
    <n v="82"/>
    <n v="1.3666666666666667"/>
  </r>
  <r>
    <d v="2024-10-01T00:00:00"/>
    <x v="9"/>
    <s v="0EW"/>
    <x v="29"/>
    <x v="12"/>
    <x v="42"/>
    <x v="68"/>
    <s v="HK5359"/>
    <x v="0"/>
    <x v="5"/>
    <n v="2"/>
    <n v="80"/>
    <n v="1.57"/>
    <n v="4"/>
    <s v="1,"/>
    <s v="57"/>
    <n v="117"/>
    <n v="1.95"/>
  </r>
  <r>
    <d v="2024-10-01T00:00:00"/>
    <x v="9"/>
    <s v="0EW"/>
    <x v="29"/>
    <x v="7"/>
    <x v="56"/>
    <x v="69"/>
    <s v="HK5207"/>
    <x v="0"/>
    <x v="6"/>
    <n v="1"/>
    <n v="16"/>
    <n v="1.01"/>
    <n v="4"/>
    <s v="1,"/>
    <s v="01"/>
    <n v="61"/>
    <n v="1.0166666666666666"/>
  </r>
  <r>
    <d v="2024-10-01T00:00:00"/>
    <x v="9"/>
    <s v="0EW"/>
    <x v="29"/>
    <x v="7"/>
    <x v="15"/>
    <x v="69"/>
    <s v="HK5207"/>
    <x v="0"/>
    <x v="5"/>
    <n v="2"/>
    <n v="76"/>
    <n v="3.01"/>
    <n v="4"/>
    <s v="3,"/>
    <s v="01"/>
    <n v="181"/>
    <n v="3.0166666666666666"/>
  </r>
  <r>
    <d v="2024-10-01T00:00:00"/>
    <x v="9"/>
    <s v="0EW"/>
    <x v="29"/>
    <x v="7"/>
    <x v="15"/>
    <x v="69"/>
    <s v="HK5356"/>
    <x v="0"/>
    <x v="5"/>
    <n v="6"/>
    <n v="142"/>
    <n v="3.39"/>
    <n v="4"/>
    <s v="3,"/>
    <s v="39"/>
    <n v="219"/>
    <n v="3.65"/>
  </r>
  <r>
    <d v="2024-10-01T00:00:00"/>
    <x v="9"/>
    <s v="0EW"/>
    <x v="29"/>
    <x v="7"/>
    <x v="15"/>
    <x v="69"/>
    <s v="HK5359"/>
    <x v="0"/>
    <x v="5"/>
    <n v="7"/>
    <n v="220"/>
    <n v="6.49"/>
    <n v="4"/>
    <s v="6,"/>
    <s v="49"/>
    <n v="409"/>
    <n v="6.8166666666666664"/>
  </r>
  <r>
    <d v="2024-10-01T00:00:00"/>
    <x v="9"/>
    <s v="0EW"/>
    <x v="29"/>
    <x v="15"/>
    <x v="57"/>
    <x v="69"/>
    <s v="HK5207"/>
    <x v="0"/>
    <x v="6"/>
    <n v="3"/>
    <n v="42"/>
    <n v="2.4700000000000002"/>
    <n v="4"/>
    <s v="2,"/>
    <s v="47"/>
    <n v="167"/>
    <n v="2.7833333333333332"/>
  </r>
  <r>
    <d v="2024-10-01T00:00:00"/>
    <x v="9"/>
    <s v="0EW"/>
    <x v="29"/>
    <x v="15"/>
    <x v="57"/>
    <x v="69"/>
    <s v="HK5356"/>
    <x v="0"/>
    <x v="6"/>
    <n v="2"/>
    <n v="42"/>
    <n v="2.04"/>
    <n v="4"/>
    <s v="2,"/>
    <s v="04"/>
    <n v="124"/>
    <n v="2.0666666666666669"/>
  </r>
  <r>
    <d v="2024-10-01T00:00:00"/>
    <x v="9"/>
    <s v="0EW"/>
    <x v="29"/>
    <x v="7"/>
    <x v="58"/>
    <x v="68"/>
    <s v="HK5359"/>
    <x v="0"/>
    <x v="5"/>
    <n v="1"/>
    <n v="50"/>
    <n v="0.59"/>
    <n v="4"/>
    <s v="0,"/>
    <s v="59"/>
    <n v="59"/>
    <n v="0.98333333333333328"/>
  </r>
  <r>
    <d v="2024-10-01T00:00:00"/>
    <x v="9"/>
    <s v="0EW"/>
    <x v="29"/>
    <x v="7"/>
    <x v="58"/>
    <x v="69"/>
    <s v="HK5207"/>
    <x v="0"/>
    <x v="5"/>
    <n v="2"/>
    <n v="105"/>
    <n v="3.13"/>
    <n v="4"/>
    <s v="3,"/>
    <s v="13"/>
    <n v="193"/>
    <n v="3.2166666666666668"/>
  </r>
  <r>
    <d v="2024-10-01T00:00:00"/>
    <x v="9"/>
    <s v="0EW"/>
    <x v="29"/>
    <x v="7"/>
    <x v="58"/>
    <x v="69"/>
    <s v="HK5356"/>
    <x v="0"/>
    <x v="5"/>
    <n v="1"/>
    <n v="15"/>
    <n v="0.52"/>
    <n v="4"/>
    <s v="0,"/>
    <s v="52"/>
    <n v="52"/>
    <n v="0.8666666666666667"/>
  </r>
  <r>
    <d v="2024-10-01T00:00:00"/>
    <x v="9"/>
    <s v="0EW"/>
    <x v="29"/>
    <x v="7"/>
    <x v="52"/>
    <x v="69"/>
    <s v="HK5207"/>
    <x v="0"/>
    <x v="5"/>
    <n v="2"/>
    <n v="34"/>
    <n v="1.1100000000000001"/>
    <n v="4"/>
    <s v="1,"/>
    <s v="11"/>
    <n v="71"/>
    <n v="1.1833333333333333"/>
  </r>
  <r>
    <d v="2024-10-01T00:00:00"/>
    <x v="9"/>
    <s v="0EW"/>
    <x v="29"/>
    <x v="12"/>
    <x v="44"/>
    <x v="68"/>
    <s v="HK5359"/>
    <x v="0"/>
    <x v="5"/>
    <n v="1"/>
    <n v="37"/>
    <n v="0.47"/>
    <n v="4"/>
    <s v="0,"/>
    <s v="47"/>
    <n v="47"/>
    <n v="0.78333333333333333"/>
  </r>
  <r>
    <d v="2024-10-01T00:00:00"/>
    <x v="9"/>
    <s v="0EW"/>
    <x v="29"/>
    <x v="7"/>
    <x v="45"/>
    <x v="69"/>
    <s v="HK5207"/>
    <x v="0"/>
    <x v="5"/>
    <n v="25"/>
    <n v="447"/>
    <n v="11.06"/>
    <n v="5"/>
    <s v="11"/>
    <s v=",06"/>
    <n v="660.06"/>
    <n v="11.000999999999999"/>
  </r>
  <r>
    <d v="2024-10-01T00:00:00"/>
    <x v="9"/>
    <s v="0EW"/>
    <x v="29"/>
    <x v="7"/>
    <x v="45"/>
    <x v="69"/>
    <s v="HK5356"/>
    <x v="0"/>
    <x v="5"/>
    <n v="5"/>
    <n v="74"/>
    <n v="2.2799999999999998"/>
    <n v="4"/>
    <s v="2,"/>
    <s v="28"/>
    <n v="148"/>
    <n v="2.4666666666666668"/>
  </r>
  <r>
    <d v="2024-10-01T00:00:00"/>
    <x v="9"/>
    <s v="0EW"/>
    <x v="29"/>
    <x v="7"/>
    <x v="45"/>
    <x v="69"/>
    <s v="HK5359"/>
    <x v="0"/>
    <x v="5"/>
    <n v="23"/>
    <n v="464"/>
    <n v="12.51"/>
    <n v="5"/>
    <s v="12"/>
    <s v=",51"/>
    <n v="720.51"/>
    <n v="12.0085"/>
  </r>
  <r>
    <d v="2024-10-01T00:00:00"/>
    <x v="9"/>
    <s v="0EW"/>
    <x v="29"/>
    <x v="12"/>
    <x v="46"/>
    <x v="69"/>
    <s v="HK5359"/>
    <x v="0"/>
    <x v="6"/>
    <n v="2"/>
    <n v="29"/>
    <n v="1.45"/>
    <n v="4"/>
    <s v="1,"/>
    <s v="45"/>
    <n v="105"/>
    <n v="1.75"/>
  </r>
  <r>
    <d v="2024-10-01T00:00:00"/>
    <x v="9"/>
    <s v="0EW"/>
    <x v="29"/>
    <x v="15"/>
    <x v="63"/>
    <x v="69"/>
    <s v="HK5359"/>
    <x v="0"/>
    <x v="6"/>
    <n v="3"/>
    <n v="47"/>
    <n v="2.08"/>
    <n v="4"/>
    <s v="2,"/>
    <s v="08"/>
    <n v="128"/>
    <n v="2.1333333333333333"/>
  </r>
  <r>
    <d v="2024-10-01T00:00:00"/>
    <x v="9"/>
    <s v="0EW"/>
    <x v="29"/>
    <x v="7"/>
    <x v="47"/>
    <x v="69"/>
    <s v="HK5359"/>
    <x v="0"/>
    <x v="5"/>
    <n v="3"/>
    <n v="60"/>
    <n v="1.47"/>
    <n v="4"/>
    <s v="1,"/>
    <s v="47"/>
    <n v="107"/>
    <n v="1.7833333333333334"/>
  </r>
  <r>
    <d v="2024-10-01T00:00:00"/>
    <x v="9"/>
    <s v="0EW"/>
    <x v="29"/>
    <x v="12"/>
    <x v="48"/>
    <x v="68"/>
    <s v="HK5359"/>
    <x v="0"/>
    <x v="5"/>
    <n v="1"/>
    <n v="39"/>
    <n v="1.0900000000000001"/>
    <n v="4"/>
    <s v="1,"/>
    <s v="09"/>
    <n v="69"/>
    <n v="1.1499999999999999"/>
  </r>
  <r>
    <d v="2024-10-01T00:00:00"/>
    <x v="9"/>
    <s v="0EW"/>
    <x v="29"/>
    <x v="7"/>
    <x v="49"/>
    <x v="69"/>
    <s v="HK5207"/>
    <x v="0"/>
    <x v="5"/>
    <n v="7"/>
    <n v="112"/>
    <n v="3.59"/>
    <n v="4"/>
    <s v="3,"/>
    <s v="59"/>
    <n v="239"/>
    <n v="3.9833333333333334"/>
  </r>
  <r>
    <d v="2024-10-01T00:00:00"/>
    <x v="9"/>
    <s v="0EW"/>
    <x v="29"/>
    <x v="7"/>
    <x v="49"/>
    <x v="69"/>
    <s v="HK5359"/>
    <x v="0"/>
    <x v="5"/>
    <n v="4"/>
    <n v="82"/>
    <n v="2.48"/>
    <n v="4"/>
    <s v="2,"/>
    <s v="48"/>
    <n v="168"/>
    <n v="2.8"/>
  </r>
  <r>
    <d v="2024-10-01T00:00:00"/>
    <x v="9"/>
    <s v="0EW"/>
    <x v="29"/>
    <x v="13"/>
    <x v="50"/>
    <x v="68"/>
    <s v="HK5356"/>
    <x v="0"/>
    <x v="5"/>
    <n v="2"/>
    <n v="98"/>
    <n v="2.0099999999999998"/>
    <n v="4"/>
    <s v="2,"/>
    <s v="01"/>
    <n v="121"/>
    <n v="2.0166666666666666"/>
  </r>
  <r>
    <d v="2024-10-01T00:00:00"/>
    <x v="9"/>
    <s v="0EW"/>
    <x v="29"/>
    <x v="13"/>
    <x v="50"/>
    <x v="68"/>
    <s v="HK5359"/>
    <x v="0"/>
    <x v="5"/>
    <n v="4"/>
    <n v="112"/>
    <n v="3.43"/>
    <n v="4"/>
    <s v="3,"/>
    <s v="43"/>
    <n v="223"/>
    <n v="3.7166666666666668"/>
  </r>
  <r>
    <d v="2024-10-01T00:00:00"/>
    <x v="9"/>
    <s v="0EW"/>
    <x v="29"/>
    <x v="13"/>
    <x v="50"/>
    <x v="69"/>
    <s v="HK5359"/>
    <x v="0"/>
    <x v="5"/>
    <n v="2"/>
    <n v="86"/>
    <n v="2.33"/>
    <n v="4"/>
    <s v="2,"/>
    <s v="33"/>
    <n v="153"/>
    <n v="2.5499999999999998"/>
  </r>
  <r>
    <d v="2024-10-01T00:00:00"/>
    <x v="9"/>
    <s v="0EW"/>
    <x v="29"/>
    <x v="7"/>
    <x v="37"/>
    <x v="69"/>
    <s v="HK5356"/>
    <x v="0"/>
    <x v="5"/>
    <n v="2"/>
    <n v="35"/>
    <n v="1.46"/>
    <n v="4"/>
    <s v="1,"/>
    <s v="46"/>
    <n v="106"/>
    <n v="1.7666666666666666"/>
  </r>
  <r>
    <d v="2024-10-01T00:00:00"/>
    <x v="9"/>
    <s v="0EW"/>
    <x v="29"/>
    <x v="7"/>
    <x v="37"/>
    <x v="69"/>
    <s v="HK5359"/>
    <x v="0"/>
    <x v="5"/>
    <n v="3"/>
    <n v="39"/>
    <n v="2"/>
    <n v="1"/>
    <s v="2"/>
    <n v="0"/>
    <n v="120"/>
    <n v="2"/>
  </r>
  <r>
    <d v="2024-10-01T00:00:00"/>
    <x v="9"/>
    <s v="0EX"/>
    <x v="21"/>
    <x v="7"/>
    <x v="36"/>
    <x v="53"/>
    <s v="HK5416"/>
    <x v="6"/>
    <x v="5"/>
    <n v="14"/>
    <n v="179"/>
    <n v="8.24"/>
    <n v="4"/>
    <s v="8,"/>
    <s v="24"/>
    <n v="504"/>
    <n v="8.4"/>
  </r>
  <r>
    <d v="2024-10-01T00:00:00"/>
    <x v="9"/>
    <s v="0EX"/>
    <x v="21"/>
    <x v="7"/>
    <x v="37"/>
    <x v="54"/>
    <s v="HK5416"/>
    <x v="6"/>
    <x v="5"/>
    <n v="99"/>
    <n v="1695"/>
    <n v="50.3"/>
    <n v="4"/>
    <s v="50"/>
    <s v=",3"/>
    <n v="3000.3"/>
    <n v="50.005000000000003"/>
  </r>
  <r>
    <d v="2024-10-01T00:00:00"/>
    <x v="9"/>
    <s v="ODV"/>
    <x v="22"/>
    <x v="5"/>
    <x v="12"/>
    <x v="55"/>
    <s v="HK1738"/>
    <x v="0"/>
    <x v="0"/>
    <n v="50"/>
    <n v="642"/>
    <n v="18.600000000000001"/>
    <n v="4"/>
    <s v="18"/>
    <s v=",6"/>
    <n v="1080.5999999999999"/>
    <n v="18.009999999999998"/>
  </r>
  <r>
    <d v="2024-10-01T00:00:00"/>
    <x v="9"/>
    <s v="ODV"/>
    <x v="22"/>
    <x v="5"/>
    <x v="12"/>
    <x v="55"/>
    <s v="HK1738"/>
    <x v="10"/>
    <x v="6"/>
    <n v="288"/>
    <n v="4004"/>
    <n v="94"/>
    <n v="2"/>
    <s v="94"/>
    <n v="0"/>
    <n v="5640"/>
    <n v="94"/>
  </r>
  <r>
    <d v="2024-10-01T00:00:00"/>
    <x v="9"/>
    <s v="ODV"/>
    <x v="22"/>
    <x v="5"/>
    <x v="12"/>
    <x v="55"/>
    <s v="HK1738"/>
    <x v="0"/>
    <x v="2"/>
    <n v="30"/>
    <n v="324"/>
    <n v="8.7200000000000006"/>
    <n v="4"/>
    <s v="8,"/>
    <s v="72"/>
    <n v="552"/>
    <n v="9.1999999999999993"/>
  </r>
  <r>
    <d v="2024-10-01T00:00:00"/>
    <x v="9"/>
    <s v="ODV"/>
    <x v="22"/>
    <x v="5"/>
    <x v="12"/>
    <x v="55"/>
    <s v="HK1738"/>
    <x v="0"/>
    <x v="4"/>
    <n v="26"/>
    <n v="294"/>
    <n v="8.6999999999999993"/>
    <n v="3"/>
    <s v="8,"/>
    <s v="7"/>
    <n v="487"/>
    <n v="8.1166666666666671"/>
  </r>
  <r>
    <d v="2024-10-01T00:00:00"/>
    <x v="9"/>
    <s v="OEY"/>
    <x v="23"/>
    <x v="7"/>
    <x v="38"/>
    <x v="56"/>
    <s v="HK5371"/>
    <x v="4"/>
    <x v="5"/>
    <n v="30"/>
    <n v="330.8"/>
    <n v="16.5"/>
    <n v="4"/>
    <s v="16"/>
    <s v=",5"/>
    <n v="960.5"/>
    <n v="16.008333333333333"/>
  </r>
  <r>
    <d v="2024-10-01T00:00:00"/>
    <x v="9"/>
    <s v="OEY"/>
    <x v="23"/>
    <x v="7"/>
    <x v="39"/>
    <x v="57"/>
    <s v="HK5371"/>
    <x v="4"/>
    <x v="5"/>
    <n v="40"/>
    <n v="804.3"/>
    <n v="21"/>
    <n v="2"/>
    <s v="21"/>
    <n v="0"/>
    <n v="1260"/>
    <n v="21"/>
  </r>
  <r>
    <d v="2024-10-01T00:00:00"/>
    <x v="9"/>
    <s v="OEY"/>
    <x v="23"/>
    <x v="7"/>
    <x v="40"/>
    <x v="58"/>
    <s v="HK5372"/>
    <x v="6"/>
    <x v="5"/>
    <n v="143"/>
    <n v="1879.7"/>
    <n v="81.900000000000006"/>
    <n v="4"/>
    <s v="81"/>
    <s v=",9"/>
    <n v="4860.8999999999996"/>
    <n v="81.015000000000001"/>
  </r>
  <r>
    <d v="2024-11-01T00:00:00"/>
    <x v="10"/>
    <s v="0BE"/>
    <x v="30"/>
    <x v="0"/>
    <x v="65"/>
    <x v="100"/>
    <s v="HK638"/>
    <x v="2"/>
    <x v="0"/>
    <n v="87"/>
    <n v="1303"/>
    <n v="29"/>
    <n v="2"/>
    <s v="29"/>
    <n v="0"/>
    <n v="1740"/>
    <n v="29"/>
  </r>
  <r>
    <d v="2024-11-01T00:00:00"/>
    <x v="10"/>
    <s v="0BE"/>
    <x v="30"/>
    <x v="0"/>
    <x v="65"/>
    <x v="100"/>
    <s v="HK1671"/>
    <x v="2"/>
    <x v="3"/>
    <n v="104"/>
    <n v="1569"/>
    <n v="40.479999999999997"/>
    <n v="5"/>
    <s v="40"/>
    <s v=",48"/>
    <n v="2400.48"/>
    <n v="40.008000000000003"/>
  </r>
  <r>
    <d v="2024-11-01T00:00:00"/>
    <x v="10"/>
    <s v="0BE"/>
    <x v="30"/>
    <x v="3"/>
    <x v="6"/>
    <x v="71"/>
    <s v="HK2066"/>
    <x v="0"/>
    <x v="1"/>
    <n v="103"/>
    <n v="3473"/>
    <n v="61.48"/>
    <n v="5"/>
    <s v="61"/>
    <s v=",48"/>
    <n v="3660.48"/>
    <n v="61.008000000000003"/>
  </r>
  <r>
    <d v="2024-11-01T00:00:00"/>
    <x v="10"/>
    <s v="0BE"/>
    <x v="30"/>
    <x v="3"/>
    <x v="6"/>
    <x v="71"/>
    <s v="HK2210"/>
    <x v="12"/>
    <x v="1"/>
    <n v="126"/>
    <n v="4688"/>
    <n v="64.34"/>
    <n v="5"/>
    <s v="64"/>
    <s v=",34"/>
    <n v="3840.34"/>
    <n v="64.00566666666667"/>
  </r>
  <r>
    <d v="2024-11-01T00:00:00"/>
    <x v="10"/>
    <s v="0BE"/>
    <x v="30"/>
    <x v="3"/>
    <x v="6"/>
    <x v="71"/>
    <s v="HK4457"/>
    <x v="9"/>
    <x v="1"/>
    <n v="30"/>
    <n v="1134"/>
    <n v="15"/>
    <n v="2"/>
    <s v="15"/>
    <n v="0"/>
    <n v="900"/>
    <n v="15"/>
  </r>
  <r>
    <d v="2024-11-01T00:00:00"/>
    <x v="10"/>
    <s v="0BE"/>
    <x v="30"/>
    <x v="3"/>
    <x v="6"/>
    <x v="71"/>
    <s v="HK5172"/>
    <x v="9"/>
    <x v="1"/>
    <n v="151"/>
    <n v="5414"/>
    <n v="78.36"/>
    <n v="5"/>
    <s v="78"/>
    <s v=",36"/>
    <n v="4680.3599999999997"/>
    <n v="78.006"/>
  </r>
  <r>
    <d v="2024-11-01T00:00:00"/>
    <x v="10"/>
    <s v="0BE"/>
    <x v="30"/>
    <x v="3"/>
    <x v="6"/>
    <x v="71"/>
    <s v="HK5253"/>
    <x v="9"/>
    <x v="1"/>
    <n v="86"/>
    <n v="5589"/>
    <n v="61.36"/>
    <n v="5"/>
    <s v="61"/>
    <s v=",36"/>
    <n v="3660.36"/>
    <n v="61.006"/>
  </r>
  <r>
    <d v="2024-11-01T00:00:00"/>
    <x v="10"/>
    <s v="0BH"/>
    <x v="0"/>
    <x v="0"/>
    <x v="0"/>
    <x v="0"/>
    <s v="HK1731"/>
    <x v="0"/>
    <x v="0"/>
    <n v="1"/>
    <n v="240"/>
    <n v="4"/>
    <n v="1"/>
    <s v="4"/>
    <n v="0"/>
    <n v="240"/>
    <n v="4"/>
  </r>
  <r>
    <d v="2024-11-01T00:00:00"/>
    <x v="10"/>
    <s v="0BH"/>
    <x v="0"/>
    <x v="0"/>
    <x v="28"/>
    <x v="59"/>
    <s v="HK1731"/>
    <x v="0"/>
    <x v="0"/>
    <n v="2"/>
    <n v="290"/>
    <n v="4.45"/>
    <n v="4"/>
    <s v="4,"/>
    <s v="45"/>
    <n v="285"/>
    <n v="4.75"/>
  </r>
  <r>
    <d v="2024-11-01T00:00:00"/>
    <x v="10"/>
    <s v="0BH"/>
    <x v="0"/>
    <x v="0"/>
    <x v="2"/>
    <x v="2"/>
    <s v="HK1731"/>
    <x v="0"/>
    <x v="0"/>
    <n v="8"/>
    <n v="1380"/>
    <n v="22.4"/>
    <n v="4"/>
    <s v="22"/>
    <s v=",4"/>
    <n v="1320.4"/>
    <n v="22.006666666666668"/>
  </r>
  <r>
    <d v="2024-11-01T00:00:00"/>
    <x v="10"/>
    <s v="0BM"/>
    <x v="1"/>
    <x v="1"/>
    <x v="3"/>
    <x v="107"/>
    <s v="HK1750"/>
    <x v="0"/>
    <x v="1"/>
    <n v="19"/>
    <n v="627"/>
    <n v="6.42"/>
    <n v="4"/>
    <s v="6,"/>
    <s v="42"/>
    <n v="402"/>
    <n v="6.7"/>
  </r>
  <r>
    <d v="2024-11-01T00:00:00"/>
    <x v="10"/>
    <s v="0BM"/>
    <x v="1"/>
    <x v="2"/>
    <x v="4"/>
    <x v="108"/>
    <s v="HK1741"/>
    <x v="0"/>
    <x v="1"/>
    <n v="123"/>
    <n v="3172"/>
    <n v="47.06"/>
    <n v="5"/>
    <s v="47"/>
    <s v=",06"/>
    <n v="2820.06"/>
    <n v="47.000999999999998"/>
  </r>
  <r>
    <d v="2024-11-01T00:00:00"/>
    <x v="10"/>
    <s v="0BM"/>
    <x v="1"/>
    <x v="2"/>
    <x v="4"/>
    <x v="108"/>
    <s v="HK2004"/>
    <x v="0"/>
    <x v="1"/>
    <n v="18"/>
    <n v="535"/>
    <n v="6.48"/>
    <n v="4"/>
    <s v="6,"/>
    <s v="48"/>
    <n v="408"/>
    <n v="6.8"/>
  </r>
  <r>
    <d v="2024-11-01T00:00:00"/>
    <x v="10"/>
    <s v="0BM"/>
    <x v="1"/>
    <x v="3"/>
    <x v="5"/>
    <x v="109"/>
    <s v="HK2004"/>
    <x v="0"/>
    <x v="1"/>
    <n v="76"/>
    <n v="1908"/>
    <n v="29.48"/>
    <n v="5"/>
    <s v="29"/>
    <s v=",48"/>
    <n v="1740.48"/>
    <n v="29.007999999999999"/>
  </r>
  <r>
    <d v="2024-11-01T00:00:00"/>
    <x v="10"/>
    <s v="0BM"/>
    <x v="1"/>
    <x v="3"/>
    <x v="6"/>
    <x v="110"/>
    <s v="HK1750"/>
    <x v="0"/>
    <x v="1"/>
    <n v="105"/>
    <n v="3590"/>
    <n v="44.3"/>
    <n v="4"/>
    <s v="44"/>
    <s v=",3"/>
    <n v="2640.3"/>
    <n v="44.005000000000003"/>
  </r>
  <r>
    <d v="2024-11-01T00:00:00"/>
    <x v="10"/>
    <s v="0BM"/>
    <x v="1"/>
    <x v="3"/>
    <x v="6"/>
    <x v="110"/>
    <s v="HK2095"/>
    <x v="0"/>
    <x v="1"/>
    <n v="132"/>
    <n v="4289"/>
    <n v="55.54"/>
    <n v="5"/>
    <s v="55"/>
    <s v=",54"/>
    <n v="3300.54"/>
    <n v="55.009"/>
  </r>
  <r>
    <d v="2024-11-01T00:00:00"/>
    <x v="10"/>
    <s v="0BN"/>
    <x v="24"/>
    <x v="0"/>
    <x v="31"/>
    <x v="61"/>
    <s v="HK1762"/>
    <x v="0"/>
    <x v="0"/>
    <n v="25"/>
    <n v="900"/>
    <n v="14"/>
    <n v="2"/>
    <s v="14"/>
    <n v="0"/>
    <n v="840"/>
    <n v="14"/>
  </r>
  <r>
    <d v="2024-11-01T00:00:00"/>
    <x v="10"/>
    <s v="0BN"/>
    <x v="24"/>
    <x v="0"/>
    <x v="31"/>
    <x v="61"/>
    <s v="HK1994"/>
    <x v="0"/>
    <x v="0"/>
    <n v="45"/>
    <n v="2000"/>
    <n v="29.3"/>
    <n v="4"/>
    <s v="29"/>
    <s v=",3"/>
    <n v="1740.3"/>
    <n v="29.004999999999999"/>
  </r>
  <r>
    <d v="2024-11-01T00:00:00"/>
    <x v="10"/>
    <s v="0BP"/>
    <x v="25"/>
    <x v="0"/>
    <x v="0"/>
    <x v="62"/>
    <s v="HK1049"/>
    <x v="2"/>
    <x v="0"/>
    <n v="43"/>
    <n v="538"/>
    <n v="14.4"/>
    <n v="4"/>
    <s v="14"/>
    <s v=",4"/>
    <n v="840.4"/>
    <n v="14.006666666666666"/>
  </r>
  <r>
    <d v="2024-11-01T00:00:00"/>
    <x v="10"/>
    <s v="0BR"/>
    <x v="2"/>
    <x v="4"/>
    <x v="7"/>
    <x v="7"/>
    <s v="HK2892"/>
    <x v="1"/>
    <x v="1"/>
    <n v="100"/>
    <n v="5170"/>
    <n v="42.42"/>
    <n v="5"/>
    <s v="42"/>
    <s v=",42"/>
    <n v="2520.42"/>
    <n v="42.006999999999998"/>
  </r>
  <r>
    <d v="2024-11-01T00:00:00"/>
    <x v="10"/>
    <s v="0BR"/>
    <x v="2"/>
    <x v="4"/>
    <x v="7"/>
    <x v="7"/>
    <s v="HK4336"/>
    <x v="1"/>
    <x v="1"/>
    <n v="131"/>
    <n v="6952"/>
    <n v="53.54"/>
    <n v="5"/>
    <s v="53"/>
    <s v=",54"/>
    <n v="3180.54"/>
    <n v="53.009"/>
  </r>
  <r>
    <d v="2024-11-01T00:00:00"/>
    <x v="10"/>
    <s v="0BR"/>
    <x v="2"/>
    <x v="4"/>
    <x v="7"/>
    <x v="7"/>
    <s v="HK4416"/>
    <x v="1"/>
    <x v="1"/>
    <n v="80"/>
    <n v="4131"/>
    <n v="33.24"/>
    <n v="5"/>
    <s v="33"/>
    <s v=",24"/>
    <n v="1980.24"/>
    <n v="33.003999999999998"/>
  </r>
  <r>
    <d v="2024-11-01T00:00:00"/>
    <x v="10"/>
    <s v="0BR"/>
    <x v="2"/>
    <x v="4"/>
    <x v="7"/>
    <x v="7"/>
    <s v="HK4542"/>
    <x v="1"/>
    <x v="1"/>
    <n v="105"/>
    <n v="5593"/>
    <n v="46.36"/>
    <n v="5"/>
    <s v="46"/>
    <s v=",36"/>
    <n v="2760.36"/>
    <n v="46.006"/>
  </r>
  <r>
    <d v="2024-11-01T00:00:00"/>
    <x v="10"/>
    <s v="0BR"/>
    <x v="2"/>
    <x v="4"/>
    <x v="7"/>
    <x v="7"/>
    <s v="HK4644"/>
    <x v="1"/>
    <x v="1"/>
    <n v="114"/>
    <n v="6182"/>
    <n v="46.36"/>
    <n v="5"/>
    <s v="46"/>
    <s v=",36"/>
    <n v="2760.36"/>
    <n v="46.006"/>
  </r>
  <r>
    <d v="2024-11-01T00:00:00"/>
    <x v="10"/>
    <s v="0BR"/>
    <x v="2"/>
    <x v="4"/>
    <x v="7"/>
    <x v="7"/>
    <s v="HK4704"/>
    <x v="1"/>
    <x v="1"/>
    <n v="91"/>
    <n v="4527"/>
    <n v="37.36"/>
    <n v="5"/>
    <s v="37"/>
    <s v=",36"/>
    <n v="2220.36"/>
    <n v="37.006"/>
  </r>
  <r>
    <d v="2024-11-01T00:00:00"/>
    <x v="10"/>
    <s v="0BR"/>
    <x v="2"/>
    <x v="4"/>
    <x v="7"/>
    <x v="7"/>
    <s v="HK4939"/>
    <x v="1"/>
    <x v="1"/>
    <n v="95"/>
    <n v="5089"/>
    <n v="39"/>
    <n v="2"/>
    <s v="39"/>
    <n v="0"/>
    <n v="2340"/>
    <n v="39"/>
  </r>
  <r>
    <d v="2024-11-01T00:00:00"/>
    <x v="10"/>
    <s v="0BR"/>
    <x v="2"/>
    <x v="4"/>
    <x v="7"/>
    <x v="7"/>
    <s v="HK5113"/>
    <x v="1"/>
    <x v="1"/>
    <n v="120"/>
    <n v="6358"/>
    <n v="45.18"/>
    <n v="5"/>
    <s v="45"/>
    <s v=",18"/>
    <n v="2700.18"/>
    <n v="45.003"/>
  </r>
  <r>
    <d v="2024-11-01T00:00:00"/>
    <x v="10"/>
    <s v="0BR"/>
    <x v="2"/>
    <x v="4"/>
    <x v="7"/>
    <x v="7"/>
    <s v="HK5167"/>
    <x v="1"/>
    <x v="1"/>
    <n v="115"/>
    <n v="6224"/>
    <n v="47.42"/>
    <n v="5"/>
    <s v="47"/>
    <s v=",42"/>
    <n v="2820.42"/>
    <n v="47.006999999999998"/>
  </r>
  <r>
    <d v="2024-11-01T00:00:00"/>
    <x v="10"/>
    <s v="0BR"/>
    <x v="2"/>
    <x v="4"/>
    <x v="7"/>
    <x v="7"/>
    <s v="HK5300"/>
    <x v="1"/>
    <x v="1"/>
    <n v="117"/>
    <n v="5683"/>
    <n v="42.3"/>
    <n v="4"/>
    <s v="42"/>
    <s v=",3"/>
    <n v="2520.3000000000002"/>
    <n v="42.005000000000003"/>
  </r>
  <r>
    <d v="2024-11-01T00:00:00"/>
    <x v="10"/>
    <s v="0BR"/>
    <x v="2"/>
    <x v="4"/>
    <x v="7"/>
    <x v="7"/>
    <s v="HK5428"/>
    <x v="1"/>
    <x v="1"/>
    <n v="112"/>
    <n v="5947"/>
    <n v="43.42"/>
    <n v="5"/>
    <s v="43"/>
    <s v=",42"/>
    <n v="2580.42"/>
    <n v="43.006999999999998"/>
  </r>
  <r>
    <d v="2024-11-01T00:00:00"/>
    <x v="10"/>
    <s v="0BR"/>
    <x v="2"/>
    <x v="4"/>
    <x v="7"/>
    <x v="7"/>
    <s v="HK660"/>
    <x v="1"/>
    <x v="1"/>
    <n v="34"/>
    <n v="680"/>
    <n v="26.42"/>
    <n v="5"/>
    <s v="26"/>
    <s v=",42"/>
    <n v="1560.42"/>
    <n v="26.007000000000001"/>
  </r>
  <r>
    <d v="2024-11-01T00:00:00"/>
    <x v="10"/>
    <s v="0BR"/>
    <x v="2"/>
    <x v="4"/>
    <x v="7"/>
    <x v="7"/>
    <s v="HK4644"/>
    <x v="1"/>
    <x v="2"/>
    <n v="1"/>
    <n v="80"/>
    <n v="48"/>
    <n v="2"/>
    <s v="48"/>
    <n v="0"/>
    <n v="2880"/>
    <n v="48"/>
  </r>
  <r>
    <d v="2024-11-01T00:00:00"/>
    <x v="10"/>
    <s v="0BR"/>
    <x v="2"/>
    <x v="4"/>
    <x v="7"/>
    <x v="7"/>
    <s v="HK660"/>
    <x v="1"/>
    <x v="2"/>
    <n v="11"/>
    <n v="321"/>
    <n v="9.48"/>
    <n v="4"/>
    <s v="9,"/>
    <s v="48"/>
    <n v="588"/>
    <n v="9.8000000000000007"/>
  </r>
  <r>
    <d v="2024-11-01T00:00:00"/>
    <x v="10"/>
    <s v="0BR"/>
    <x v="2"/>
    <x v="3"/>
    <x v="8"/>
    <x v="8"/>
    <s v="HK1767"/>
    <x v="0"/>
    <x v="1"/>
    <n v="101"/>
    <n v="2704"/>
    <n v="71.12"/>
    <n v="5"/>
    <s v="71"/>
    <s v=",12"/>
    <n v="4260.12"/>
    <n v="71.001999999999995"/>
  </r>
  <r>
    <d v="2024-11-01T00:00:00"/>
    <x v="10"/>
    <s v="0BR"/>
    <x v="2"/>
    <x v="3"/>
    <x v="8"/>
    <x v="8"/>
    <s v="HK3631"/>
    <x v="0"/>
    <x v="1"/>
    <n v="95"/>
    <n v="2390"/>
    <n v="68.180000000000007"/>
    <n v="5"/>
    <s v="68"/>
    <s v=",18"/>
    <n v="4080.18"/>
    <n v="68.003"/>
  </r>
  <r>
    <d v="2024-11-01T00:00:00"/>
    <x v="10"/>
    <s v="0BR"/>
    <x v="2"/>
    <x v="3"/>
    <x v="8"/>
    <x v="141"/>
    <s v="HK3631"/>
    <x v="0"/>
    <x v="1"/>
    <n v="9"/>
    <n v="290"/>
    <n v="3"/>
    <n v="1"/>
    <s v="3"/>
    <n v="0"/>
    <n v="180"/>
    <n v="3"/>
  </r>
  <r>
    <d v="2024-11-01T00:00:00"/>
    <x v="10"/>
    <s v="0BR"/>
    <x v="2"/>
    <x v="4"/>
    <x v="9"/>
    <x v="9"/>
    <s v="HK2892"/>
    <x v="1"/>
    <x v="1"/>
    <n v="31"/>
    <n v="1868"/>
    <n v="12.12"/>
    <n v="5"/>
    <s v="12"/>
    <s v=",12"/>
    <n v="720.12"/>
    <n v="12.002000000000001"/>
  </r>
  <r>
    <d v="2024-11-01T00:00:00"/>
    <x v="10"/>
    <s v="0BR"/>
    <x v="2"/>
    <x v="4"/>
    <x v="9"/>
    <x v="9"/>
    <s v="HK4336"/>
    <x v="1"/>
    <x v="1"/>
    <n v="11"/>
    <n v="652"/>
    <n v="4.0599999999999996"/>
    <n v="4"/>
    <s v="4,"/>
    <s v="06"/>
    <n v="246"/>
    <n v="4.0999999999999996"/>
  </r>
  <r>
    <d v="2024-11-01T00:00:00"/>
    <x v="10"/>
    <s v="0BR"/>
    <x v="2"/>
    <x v="4"/>
    <x v="9"/>
    <x v="9"/>
    <s v="HK4416"/>
    <x v="1"/>
    <x v="1"/>
    <n v="58"/>
    <n v="3212"/>
    <n v="21.48"/>
    <n v="5"/>
    <s v="21"/>
    <s v=",48"/>
    <n v="1260.48"/>
    <n v="21.007999999999999"/>
  </r>
  <r>
    <d v="2024-11-01T00:00:00"/>
    <x v="10"/>
    <s v="0BR"/>
    <x v="2"/>
    <x v="4"/>
    <x v="9"/>
    <x v="9"/>
    <s v="HK4542"/>
    <x v="1"/>
    <x v="1"/>
    <n v="30"/>
    <n v="1625"/>
    <n v="11.24"/>
    <n v="5"/>
    <s v="11"/>
    <s v=",24"/>
    <n v="660.24"/>
    <n v="11.004"/>
  </r>
  <r>
    <d v="2024-11-01T00:00:00"/>
    <x v="10"/>
    <s v="0BR"/>
    <x v="2"/>
    <x v="4"/>
    <x v="9"/>
    <x v="9"/>
    <s v="HK4644"/>
    <x v="1"/>
    <x v="1"/>
    <n v="27"/>
    <n v="1495"/>
    <n v="10"/>
    <n v="2"/>
    <s v="10"/>
    <n v="0"/>
    <n v="600"/>
    <n v="10"/>
  </r>
  <r>
    <d v="2024-11-01T00:00:00"/>
    <x v="10"/>
    <s v="0BR"/>
    <x v="2"/>
    <x v="4"/>
    <x v="9"/>
    <x v="9"/>
    <s v="HK4704"/>
    <x v="1"/>
    <x v="1"/>
    <n v="49"/>
    <n v="2768"/>
    <n v="18.18"/>
    <n v="5"/>
    <s v="18"/>
    <s v=",18"/>
    <n v="1080.18"/>
    <n v="18.003"/>
  </r>
  <r>
    <d v="2024-11-01T00:00:00"/>
    <x v="10"/>
    <s v="0BR"/>
    <x v="2"/>
    <x v="4"/>
    <x v="9"/>
    <x v="9"/>
    <s v="HK4939"/>
    <x v="1"/>
    <x v="1"/>
    <n v="48"/>
    <n v="2650"/>
    <n v="18.239999999999998"/>
    <n v="5"/>
    <s v="18"/>
    <s v=",24"/>
    <n v="1080.24"/>
    <n v="18.004000000000001"/>
  </r>
  <r>
    <d v="2024-11-01T00:00:00"/>
    <x v="10"/>
    <s v="0BR"/>
    <x v="2"/>
    <x v="4"/>
    <x v="9"/>
    <x v="9"/>
    <s v="HK5113"/>
    <x v="1"/>
    <x v="1"/>
    <n v="30"/>
    <n v="1530"/>
    <n v="10.3"/>
    <n v="4"/>
    <s v="10"/>
    <s v=",3"/>
    <n v="600.29999999999995"/>
    <n v="10.004999999999999"/>
  </r>
  <r>
    <d v="2024-11-01T00:00:00"/>
    <x v="10"/>
    <s v="0BR"/>
    <x v="2"/>
    <x v="4"/>
    <x v="9"/>
    <x v="9"/>
    <s v="HK5167"/>
    <x v="1"/>
    <x v="1"/>
    <n v="34"/>
    <n v="1651"/>
    <n v="11.06"/>
    <n v="5"/>
    <s v="11"/>
    <s v=",06"/>
    <n v="660.06"/>
    <n v="11.000999999999999"/>
  </r>
  <r>
    <d v="2024-11-01T00:00:00"/>
    <x v="10"/>
    <s v="0BR"/>
    <x v="2"/>
    <x v="4"/>
    <x v="9"/>
    <x v="9"/>
    <s v="HK5300"/>
    <x v="1"/>
    <x v="1"/>
    <n v="41"/>
    <n v="2414"/>
    <n v="15.18"/>
    <n v="5"/>
    <s v="15"/>
    <s v=",18"/>
    <n v="900.18"/>
    <n v="15.002999999999998"/>
  </r>
  <r>
    <d v="2024-11-01T00:00:00"/>
    <x v="10"/>
    <s v="0BR"/>
    <x v="2"/>
    <x v="4"/>
    <x v="9"/>
    <x v="9"/>
    <s v="HK5428"/>
    <x v="1"/>
    <x v="1"/>
    <n v="32"/>
    <n v="1828"/>
    <n v="12"/>
    <n v="2"/>
    <s v="12"/>
    <n v="0"/>
    <n v="720"/>
    <n v="12"/>
  </r>
  <r>
    <d v="2024-11-01T00:00:00"/>
    <x v="10"/>
    <s v="0BR"/>
    <x v="2"/>
    <x v="4"/>
    <x v="9"/>
    <x v="9"/>
    <s v="HK660"/>
    <x v="1"/>
    <x v="1"/>
    <n v="6"/>
    <n v="123"/>
    <n v="3.42"/>
    <n v="4"/>
    <s v="3,"/>
    <s v="42"/>
    <n v="222"/>
    <n v="3.7"/>
  </r>
  <r>
    <d v="2024-11-01T00:00:00"/>
    <x v="10"/>
    <s v="0BR"/>
    <x v="2"/>
    <x v="4"/>
    <x v="9"/>
    <x v="9"/>
    <s v="HK4644"/>
    <x v="1"/>
    <x v="2"/>
    <n v="1"/>
    <n v="80"/>
    <n v="42"/>
    <n v="2"/>
    <s v="42"/>
    <n v="0"/>
    <n v="2520"/>
    <n v="42"/>
  </r>
  <r>
    <d v="2024-11-01T00:00:00"/>
    <x v="10"/>
    <s v="0BR"/>
    <x v="2"/>
    <x v="4"/>
    <x v="9"/>
    <x v="9"/>
    <s v="HK660"/>
    <x v="1"/>
    <x v="2"/>
    <n v="15"/>
    <n v="432"/>
    <n v="13.18"/>
    <n v="5"/>
    <s v="13"/>
    <s v=",18"/>
    <n v="780.18"/>
    <n v="13.002999999999998"/>
  </r>
  <r>
    <d v="2024-11-01T00:00:00"/>
    <x v="10"/>
    <s v="0BS"/>
    <x v="3"/>
    <x v="1"/>
    <x v="10"/>
    <x v="142"/>
    <s v="HK1198"/>
    <x v="0"/>
    <x v="3"/>
    <n v="120"/>
    <n v="1800"/>
    <n v="62"/>
    <n v="2"/>
    <s v="62"/>
    <n v="0"/>
    <n v="3720"/>
    <n v="62"/>
  </r>
  <r>
    <d v="2024-11-01T00:00:00"/>
    <x v="10"/>
    <s v="0BT"/>
    <x v="4"/>
    <x v="4"/>
    <x v="11"/>
    <x v="112"/>
    <s v="HK5224"/>
    <x v="1"/>
    <x v="1"/>
    <n v="101"/>
    <n v="5276"/>
    <n v="45.24"/>
    <n v="5"/>
    <s v="45"/>
    <s v=",24"/>
    <n v="2700.24"/>
    <n v="45.003999999999998"/>
  </r>
  <r>
    <d v="2024-11-01T00:00:00"/>
    <x v="10"/>
    <s v="0BT"/>
    <x v="4"/>
    <x v="4"/>
    <x v="11"/>
    <x v="112"/>
    <s v="HK5249"/>
    <x v="1"/>
    <x v="1"/>
    <n v="106"/>
    <n v="6022"/>
    <n v="46.36"/>
    <n v="5"/>
    <s v="46"/>
    <s v=",36"/>
    <n v="2760.36"/>
    <n v="46.006"/>
  </r>
  <r>
    <d v="2024-11-01T00:00:00"/>
    <x v="10"/>
    <s v="0BT"/>
    <x v="4"/>
    <x v="4"/>
    <x v="11"/>
    <x v="112"/>
    <s v="HK5269"/>
    <x v="1"/>
    <x v="1"/>
    <n v="111"/>
    <n v="6267"/>
    <n v="49.24"/>
    <n v="5"/>
    <s v="49"/>
    <s v=",24"/>
    <n v="2940.24"/>
    <n v="49.003999999999998"/>
  </r>
  <r>
    <d v="2024-11-01T00:00:00"/>
    <x v="10"/>
    <s v="0BT"/>
    <x v="4"/>
    <x v="4"/>
    <x v="11"/>
    <x v="112"/>
    <s v="HK5270"/>
    <x v="1"/>
    <x v="1"/>
    <n v="116"/>
    <n v="6482"/>
    <n v="46.3"/>
    <n v="4"/>
    <s v="46"/>
    <s v=",3"/>
    <n v="2760.3"/>
    <n v="46.005000000000003"/>
  </r>
  <r>
    <d v="2024-11-01T00:00:00"/>
    <x v="10"/>
    <s v="0BT"/>
    <x v="4"/>
    <x v="4"/>
    <x v="11"/>
    <x v="112"/>
    <s v="HK5332"/>
    <x v="1"/>
    <x v="1"/>
    <n v="109"/>
    <n v="5655"/>
    <n v="50.06"/>
    <n v="5"/>
    <s v="50"/>
    <s v=",06"/>
    <n v="3000.06"/>
    <n v="50.000999999999998"/>
  </r>
  <r>
    <d v="2024-11-01T00:00:00"/>
    <x v="10"/>
    <s v="0BT"/>
    <x v="4"/>
    <x v="4"/>
    <x v="11"/>
    <x v="112"/>
    <s v="HK5449"/>
    <x v="1"/>
    <x v="1"/>
    <n v="21"/>
    <n v="727"/>
    <n v="12.18"/>
    <n v="5"/>
    <s v="12"/>
    <s v=",18"/>
    <n v="720.18"/>
    <n v="12.002999999999998"/>
  </r>
  <r>
    <d v="2024-11-01T00:00:00"/>
    <x v="10"/>
    <s v="0CC"/>
    <x v="5"/>
    <x v="5"/>
    <x v="12"/>
    <x v="12"/>
    <s v="HK1723"/>
    <x v="0"/>
    <x v="0"/>
    <n v="14"/>
    <n v="191"/>
    <n v="5.2"/>
    <n v="3"/>
    <s v="5,"/>
    <s v="2"/>
    <n v="302"/>
    <n v="5.0333333333333332"/>
  </r>
  <r>
    <d v="2024-11-01T00:00:00"/>
    <x v="10"/>
    <s v="0CC"/>
    <x v="5"/>
    <x v="5"/>
    <x v="12"/>
    <x v="12"/>
    <s v="HK1723"/>
    <x v="0"/>
    <x v="6"/>
    <n v="23"/>
    <n v="280"/>
    <n v="6.3"/>
    <n v="3"/>
    <s v="6,"/>
    <s v="3"/>
    <n v="363"/>
    <n v="6.05"/>
  </r>
  <r>
    <d v="2024-11-01T00:00:00"/>
    <x v="10"/>
    <s v="0CC"/>
    <x v="5"/>
    <x v="5"/>
    <x v="12"/>
    <x v="12"/>
    <s v="HK1723"/>
    <x v="0"/>
    <x v="2"/>
    <n v="61"/>
    <n v="672"/>
    <n v="15.2"/>
    <n v="4"/>
    <s v="15"/>
    <s v=",2"/>
    <n v="900.2"/>
    <n v="15.003333333333334"/>
  </r>
  <r>
    <d v="2024-11-01T00:00:00"/>
    <x v="10"/>
    <s v="0CC"/>
    <x v="5"/>
    <x v="5"/>
    <x v="12"/>
    <x v="12"/>
    <s v="HK1723"/>
    <x v="0"/>
    <x v="7"/>
    <n v="23"/>
    <n v="310"/>
    <n v="7.15"/>
    <n v="4"/>
    <s v="7,"/>
    <s v="15"/>
    <n v="435"/>
    <n v="7.25"/>
  </r>
  <r>
    <d v="2024-11-01T00:00:00"/>
    <x v="10"/>
    <s v="0CC"/>
    <x v="5"/>
    <x v="5"/>
    <x v="12"/>
    <x v="12"/>
    <s v="HK1723"/>
    <x v="0"/>
    <x v="4"/>
    <n v="13"/>
    <n v="136"/>
    <n v="4.3499999999999996"/>
    <n v="4"/>
    <s v="4,"/>
    <s v="35"/>
    <n v="275"/>
    <n v="4.583333333333333"/>
  </r>
  <r>
    <d v="2024-11-01T00:00:00"/>
    <x v="10"/>
    <s v="0CK"/>
    <x v="6"/>
    <x v="5"/>
    <x v="13"/>
    <x v="13"/>
    <s v="HK1364"/>
    <x v="0"/>
    <x v="0"/>
    <n v="1"/>
    <n v="150"/>
    <n v="5"/>
    <n v="1"/>
    <s v="5"/>
    <n v="0"/>
    <n v="300"/>
    <n v="5"/>
  </r>
  <r>
    <d v="2024-11-01T00:00:00"/>
    <x v="10"/>
    <s v="0CK"/>
    <x v="6"/>
    <x v="5"/>
    <x v="13"/>
    <x v="13"/>
    <s v="HK1766"/>
    <x v="0"/>
    <x v="0"/>
    <n v="7"/>
    <n v="330"/>
    <n v="11"/>
    <n v="2"/>
    <s v="11"/>
    <n v="0"/>
    <n v="660"/>
    <n v="11"/>
  </r>
  <r>
    <d v="2024-11-01T00:00:00"/>
    <x v="10"/>
    <s v="0CK"/>
    <x v="6"/>
    <x v="5"/>
    <x v="13"/>
    <x v="13"/>
    <s v="HK2021"/>
    <x v="0"/>
    <x v="0"/>
    <n v="15"/>
    <n v="2190"/>
    <n v="73"/>
    <n v="2"/>
    <s v="73"/>
    <n v="0"/>
    <n v="4380"/>
    <n v="73"/>
  </r>
  <r>
    <d v="2024-11-01T00:00:00"/>
    <x v="10"/>
    <s v="0CK"/>
    <x v="6"/>
    <x v="5"/>
    <x v="13"/>
    <x v="13"/>
    <s v="HK2037"/>
    <x v="0"/>
    <x v="0"/>
    <n v="14"/>
    <n v="2100"/>
    <n v="70"/>
    <n v="2"/>
    <s v="70"/>
    <n v="0"/>
    <n v="4200"/>
    <n v="70"/>
  </r>
  <r>
    <d v="2024-11-01T00:00:00"/>
    <x v="10"/>
    <s v="0CR"/>
    <x v="26"/>
    <x v="3"/>
    <x v="8"/>
    <x v="64"/>
    <s v="HK4014"/>
    <x v="7"/>
    <x v="1"/>
    <n v="66"/>
    <n v="4859"/>
    <n v="63.54"/>
    <n v="5"/>
    <s v="63"/>
    <s v=",54"/>
    <n v="3780.54"/>
    <n v="63.009"/>
  </r>
  <r>
    <d v="2024-11-01T00:00:00"/>
    <x v="10"/>
    <s v="0CR"/>
    <x v="26"/>
    <x v="3"/>
    <x v="8"/>
    <x v="64"/>
    <s v="HK4198"/>
    <x v="7"/>
    <x v="1"/>
    <n v="44"/>
    <n v="3095"/>
    <n v="41.42"/>
    <n v="5"/>
    <s v="41"/>
    <s v=",42"/>
    <n v="2460.42"/>
    <n v="41.006999999999998"/>
  </r>
  <r>
    <d v="2024-11-01T00:00:00"/>
    <x v="10"/>
    <s v="0CR"/>
    <x v="26"/>
    <x v="3"/>
    <x v="8"/>
    <x v="64"/>
    <s v="HK4436"/>
    <x v="7"/>
    <x v="1"/>
    <n v="12"/>
    <n v="1052"/>
    <n v="14"/>
    <n v="2"/>
    <s v="14"/>
    <n v="0"/>
    <n v="840"/>
    <n v="14"/>
  </r>
  <r>
    <d v="2024-11-01T00:00:00"/>
    <x v="10"/>
    <s v="0CR"/>
    <x v="26"/>
    <x v="3"/>
    <x v="8"/>
    <x v="64"/>
    <s v="HK5085"/>
    <x v="7"/>
    <x v="1"/>
    <n v="73"/>
    <n v="4642"/>
    <n v="69.12"/>
    <n v="5"/>
    <s v="69"/>
    <s v=",12"/>
    <n v="4140.12"/>
    <n v="69.001999999999995"/>
  </r>
  <r>
    <d v="2024-11-01T00:00:00"/>
    <x v="10"/>
    <s v="0CT"/>
    <x v="8"/>
    <x v="7"/>
    <x v="15"/>
    <x v="113"/>
    <s v="HK1100"/>
    <x v="13"/>
    <x v="6"/>
    <n v="50"/>
    <n v="946"/>
    <n v="22"/>
    <n v="2"/>
    <s v="22"/>
    <n v="0"/>
    <n v="1320"/>
    <n v="22"/>
  </r>
  <r>
    <d v="2024-11-01T00:00:00"/>
    <x v="10"/>
    <s v="0CT"/>
    <x v="8"/>
    <x v="7"/>
    <x v="15"/>
    <x v="113"/>
    <s v="HK1099"/>
    <x v="2"/>
    <x v="15"/>
    <n v="28"/>
    <n v="601"/>
    <n v="13.43"/>
    <n v="5"/>
    <s v="13"/>
    <s v=",43"/>
    <n v="780.43"/>
    <n v="13.007166666666667"/>
  </r>
  <r>
    <d v="2024-11-01T00:00:00"/>
    <x v="10"/>
    <s v="0DD"/>
    <x v="10"/>
    <x v="6"/>
    <x v="17"/>
    <x v="114"/>
    <s v="HK622"/>
    <x v="2"/>
    <x v="0"/>
    <n v="4"/>
    <n v="25"/>
    <n v="1"/>
    <n v="1"/>
    <s v="1"/>
    <n v="0"/>
    <n v="60"/>
    <n v="1"/>
  </r>
  <r>
    <d v="2024-11-01T00:00:00"/>
    <x v="10"/>
    <s v="0DD"/>
    <x v="10"/>
    <x v="6"/>
    <x v="17"/>
    <x v="115"/>
    <s v="HK1680"/>
    <x v="2"/>
    <x v="0"/>
    <n v="2"/>
    <n v="12.5"/>
    <n v="30"/>
    <n v="2"/>
    <s v="30"/>
    <n v="0"/>
    <n v="1800"/>
    <n v="30"/>
  </r>
  <r>
    <d v="2024-11-01T00:00:00"/>
    <x v="10"/>
    <s v="0DD"/>
    <x v="10"/>
    <x v="6"/>
    <x v="17"/>
    <x v="115"/>
    <s v="HK622"/>
    <x v="2"/>
    <x v="0"/>
    <n v="6"/>
    <n v="37.5"/>
    <n v="1.3"/>
    <n v="3"/>
    <s v="1,"/>
    <s v="3"/>
    <n v="63"/>
    <n v="1.05"/>
  </r>
  <r>
    <d v="2024-11-01T00:00:00"/>
    <x v="10"/>
    <s v="0DD"/>
    <x v="10"/>
    <x v="6"/>
    <x v="68"/>
    <x v="116"/>
    <s v="HK1680"/>
    <x v="2"/>
    <x v="0"/>
    <n v="2"/>
    <n v="12.5"/>
    <n v="30"/>
    <n v="2"/>
    <s v="30"/>
    <n v="0"/>
    <n v="1800"/>
    <n v="30"/>
  </r>
  <r>
    <d v="2024-11-01T00:00:00"/>
    <x v="10"/>
    <s v="0DD"/>
    <x v="10"/>
    <x v="6"/>
    <x v="68"/>
    <x v="116"/>
    <s v="HK622"/>
    <x v="2"/>
    <x v="0"/>
    <n v="4"/>
    <n v="25"/>
    <n v="1"/>
    <n v="1"/>
    <s v="1"/>
    <n v="0"/>
    <n v="60"/>
    <n v="1"/>
  </r>
  <r>
    <d v="2024-11-01T00:00:00"/>
    <x v="10"/>
    <s v="0DD"/>
    <x v="10"/>
    <x v="6"/>
    <x v="68"/>
    <x v="117"/>
    <s v="HK1060"/>
    <x v="2"/>
    <x v="0"/>
    <n v="16"/>
    <n v="100"/>
    <n v="4"/>
    <n v="1"/>
    <s v="4"/>
    <n v="0"/>
    <n v="240"/>
    <n v="4"/>
  </r>
  <r>
    <d v="2024-11-01T00:00:00"/>
    <x v="10"/>
    <s v="0DD"/>
    <x v="10"/>
    <x v="6"/>
    <x v="68"/>
    <x v="117"/>
    <s v="HK2098"/>
    <x v="0"/>
    <x v="0"/>
    <n v="16"/>
    <n v="100"/>
    <n v="4"/>
    <n v="1"/>
    <s v="4"/>
    <n v="0"/>
    <n v="240"/>
    <n v="4"/>
  </r>
  <r>
    <d v="2024-11-01T00:00:00"/>
    <x v="10"/>
    <s v="0DD"/>
    <x v="10"/>
    <x v="6"/>
    <x v="68"/>
    <x v="117"/>
    <s v="HK419"/>
    <x v="2"/>
    <x v="0"/>
    <n v="16"/>
    <n v="100"/>
    <n v="4"/>
    <n v="1"/>
    <s v="4"/>
    <n v="0"/>
    <n v="240"/>
    <n v="4"/>
  </r>
  <r>
    <d v="2024-11-01T00:00:00"/>
    <x v="10"/>
    <s v="0DD"/>
    <x v="10"/>
    <x v="6"/>
    <x v="68"/>
    <x v="117"/>
    <s v="HK1060"/>
    <x v="2"/>
    <x v="6"/>
    <n v="24"/>
    <n v="150"/>
    <n v="6"/>
    <n v="1"/>
    <s v="6"/>
    <n v="0"/>
    <n v="360"/>
    <n v="6"/>
  </r>
  <r>
    <d v="2024-11-01T00:00:00"/>
    <x v="10"/>
    <s v="0DD"/>
    <x v="10"/>
    <x v="6"/>
    <x v="68"/>
    <x v="117"/>
    <s v="HK419"/>
    <x v="2"/>
    <x v="6"/>
    <n v="48"/>
    <n v="300"/>
    <n v="12"/>
    <n v="2"/>
    <s v="12"/>
    <n v="0"/>
    <n v="720"/>
    <n v="12"/>
  </r>
  <r>
    <d v="2024-11-01T00:00:00"/>
    <x v="10"/>
    <s v="0DD"/>
    <x v="10"/>
    <x v="6"/>
    <x v="68"/>
    <x v="117"/>
    <s v="HK419"/>
    <x v="2"/>
    <x v="14"/>
    <n v="2"/>
    <n v="12.5"/>
    <n v="30"/>
    <n v="2"/>
    <s v="30"/>
    <n v="0"/>
    <n v="1800"/>
    <n v="30"/>
  </r>
  <r>
    <d v="2024-11-01T00:00:00"/>
    <x v="10"/>
    <s v="0DD"/>
    <x v="10"/>
    <x v="6"/>
    <x v="68"/>
    <x v="118"/>
    <s v="HK419"/>
    <x v="2"/>
    <x v="0"/>
    <n v="2"/>
    <n v="12.5"/>
    <n v="30"/>
    <n v="2"/>
    <s v="30"/>
    <n v="0"/>
    <n v="1800"/>
    <n v="30"/>
  </r>
  <r>
    <d v="2024-11-01T00:00:00"/>
    <x v="10"/>
    <s v="0DD"/>
    <x v="10"/>
    <x v="6"/>
    <x v="68"/>
    <x v="118"/>
    <s v="HK1060"/>
    <x v="2"/>
    <x v="6"/>
    <n v="6"/>
    <n v="37.5"/>
    <n v="1.3"/>
    <n v="3"/>
    <s v="1,"/>
    <s v="3"/>
    <n v="63"/>
    <n v="1.05"/>
  </r>
  <r>
    <d v="2024-11-01T00:00:00"/>
    <x v="10"/>
    <s v="0DD"/>
    <x v="10"/>
    <x v="6"/>
    <x v="68"/>
    <x v="118"/>
    <s v="HK419"/>
    <x v="2"/>
    <x v="6"/>
    <n v="18"/>
    <n v="112.5"/>
    <n v="4.3"/>
    <n v="3"/>
    <s v="4,"/>
    <s v="3"/>
    <n v="243"/>
    <n v="4.05"/>
  </r>
  <r>
    <d v="2024-11-01T00:00:00"/>
    <x v="10"/>
    <s v="0DD"/>
    <x v="10"/>
    <x v="6"/>
    <x v="68"/>
    <x v="119"/>
    <s v="HK2098"/>
    <x v="0"/>
    <x v="0"/>
    <n v="10"/>
    <n v="62.5"/>
    <n v="2.2999999999999998"/>
    <n v="3"/>
    <s v="2,"/>
    <s v="3"/>
    <n v="123"/>
    <n v="2.0499999999999998"/>
  </r>
  <r>
    <d v="2024-11-01T00:00:00"/>
    <x v="10"/>
    <s v="0DD"/>
    <x v="10"/>
    <x v="6"/>
    <x v="21"/>
    <x v="120"/>
    <s v="HK1060"/>
    <x v="2"/>
    <x v="0"/>
    <n v="44"/>
    <n v="275"/>
    <n v="11"/>
    <n v="2"/>
    <s v="11"/>
    <n v="0"/>
    <n v="660"/>
    <n v="11"/>
  </r>
  <r>
    <d v="2024-11-01T00:00:00"/>
    <x v="10"/>
    <s v="0DD"/>
    <x v="10"/>
    <x v="6"/>
    <x v="21"/>
    <x v="120"/>
    <s v="HK2098"/>
    <x v="0"/>
    <x v="0"/>
    <n v="32"/>
    <n v="200"/>
    <n v="8"/>
    <n v="1"/>
    <s v="8"/>
    <n v="0"/>
    <n v="480"/>
    <n v="8"/>
  </r>
  <r>
    <d v="2024-11-01T00:00:00"/>
    <x v="10"/>
    <s v="0DD"/>
    <x v="10"/>
    <x v="6"/>
    <x v="21"/>
    <x v="120"/>
    <s v="HK419"/>
    <x v="2"/>
    <x v="0"/>
    <n v="2"/>
    <n v="12.5"/>
    <n v="30"/>
    <n v="2"/>
    <s v="30"/>
    <n v="0"/>
    <n v="1800"/>
    <n v="30"/>
  </r>
  <r>
    <d v="2024-11-01T00:00:00"/>
    <x v="10"/>
    <s v="0DD"/>
    <x v="10"/>
    <x v="6"/>
    <x v="21"/>
    <x v="120"/>
    <s v="HK1060"/>
    <x v="2"/>
    <x v="6"/>
    <n v="48"/>
    <n v="300"/>
    <n v="12"/>
    <n v="2"/>
    <s v="12"/>
    <n v="0"/>
    <n v="720"/>
    <n v="12"/>
  </r>
  <r>
    <d v="2024-11-01T00:00:00"/>
    <x v="10"/>
    <s v="0DD"/>
    <x v="10"/>
    <x v="6"/>
    <x v="21"/>
    <x v="120"/>
    <s v="HK419"/>
    <x v="2"/>
    <x v="6"/>
    <n v="56"/>
    <n v="350"/>
    <n v="14"/>
    <n v="2"/>
    <s v="14"/>
    <n v="0"/>
    <n v="840"/>
    <n v="14"/>
  </r>
  <r>
    <d v="2024-11-01T00:00:00"/>
    <x v="10"/>
    <s v="0DD"/>
    <x v="10"/>
    <x v="6"/>
    <x v="22"/>
    <x v="121"/>
    <s v="HK1680"/>
    <x v="2"/>
    <x v="0"/>
    <n v="18"/>
    <n v="112.5"/>
    <n v="4.3"/>
    <n v="3"/>
    <s v="4,"/>
    <s v="3"/>
    <n v="243"/>
    <n v="4.05"/>
  </r>
  <r>
    <d v="2024-11-01T00:00:00"/>
    <x v="10"/>
    <s v="0DD"/>
    <x v="10"/>
    <x v="6"/>
    <x v="22"/>
    <x v="121"/>
    <s v="HK1680"/>
    <x v="2"/>
    <x v="6"/>
    <n v="6"/>
    <n v="37.5"/>
    <n v="1.3"/>
    <n v="3"/>
    <s v="1,"/>
    <s v="3"/>
    <n v="63"/>
    <n v="1.05"/>
  </r>
  <r>
    <d v="2024-11-01T00:00:00"/>
    <x v="10"/>
    <s v="0DD"/>
    <x v="10"/>
    <x v="6"/>
    <x v="22"/>
    <x v="121"/>
    <s v="HK1680"/>
    <x v="2"/>
    <x v="7"/>
    <n v="8"/>
    <n v="50"/>
    <n v="2"/>
    <n v="1"/>
    <s v="2"/>
    <n v="0"/>
    <n v="120"/>
    <n v="2"/>
  </r>
  <r>
    <d v="2024-11-01T00:00:00"/>
    <x v="10"/>
    <s v="0DD"/>
    <x v="10"/>
    <x v="6"/>
    <x v="22"/>
    <x v="122"/>
    <s v="HK1680"/>
    <x v="2"/>
    <x v="0"/>
    <n v="20"/>
    <n v="125"/>
    <n v="5"/>
    <n v="1"/>
    <s v="5"/>
    <n v="0"/>
    <n v="300"/>
    <n v="5"/>
  </r>
  <r>
    <d v="2024-11-01T00:00:00"/>
    <x v="10"/>
    <s v="0DD"/>
    <x v="10"/>
    <x v="6"/>
    <x v="22"/>
    <x v="122"/>
    <s v="HK622"/>
    <x v="2"/>
    <x v="0"/>
    <n v="28"/>
    <n v="175"/>
    <n v="7"/>
    <n v="1"/>
    <s v="7"/>
    <n v="0"/>
    <n v="420"/>
    <n v="7"/>
  </r>
  <r>
    <d v="2024-11-01T00:00:00"/>
    <x v="10"/>
    <s v="0DD"/>
    <x v="10"/>
    <x v="6"/>
    <x v="22"/>
    <x v="123"/>
    <s v="HK1680"/>
    <x v="2"/>
    <x v="0"/>
    <n v="6"/>
    <n v="37.5"/>
    <n v="1.3"/>
    <n v="3"/>
    <s v="1,"/>
    <s v="3"/>
    <n v="63"/>
    <n v="1.05"/>
  </r>
  <r>
    <d v="2024-11-01T00:00:00"/>
    <x v="10"/>
    <s v="0DD"/>
    <x v="10"/>
    <x v="6"/>
    <x v="22"/>
    <x v="123"/>
    <s v="HK622"/>
    <x v="2"/>
    <x v="0"/>
    <n v="18"/>
    <n v="112.5"/>
    <n v="4.3"/>
    <n v="3"/>
    <s v="4,"/>
    <s v="3"/>
    <n v="243"/>
    <n v="4.05"/>
  </r>
  <r>
    <d v="2024-11-01T00:00:00"/>
    <x v="10"/>
    <s v="0DD"/>
    <x v="10"/>
    <x v="6"/>
    <x v="22"/>
    <x v="124"/>
    <s v="HK622"/>
    <x v="2"/>
    <x v="0"/>
    <n v="2"/>
    <n v="12.5"/>
    <n v="30"/>
    <n v="2"/>
    <s v="30"/>
    <n v="0"/>
    <n v="1800"/>
    <n v="30"/>
  </r>
  <r>
    <d v="2024-11-01T00:00:00"/>
    <x v="10"/>
    <s v="0DD"/>
    <x v="10"/>
    <x v="6"/>
    <x v="22"/>
    <x v="125"/>
    <s v="HK1680"/>
    <x v="2"/>
    <x v="0"/>
    <n v="6"/>
    <n v="37.5"/>
    <n v="1.3"/>
    <n v="3"/>
    <s v="1,"/>
    <s v="3"/>
    <n v="63"/>
    <n v="1.05"/>
  </r>
  <r>
    <d v="2024-11-01T00:00:00"/>
    <x v="10"/>
    <s v="0DD"/>
    <x v="10"/>
    <x v="6"/>
    <x v="22"/>
    <x v="125"/>
    <s v="HK622"/>
    <x v="2"/>
    <x v="0"/>
    <n v="14"/>
    <n v="87.5"/>
    <n v="3.3"/>
    <n v="3"/>
    <s v="3,"/>
    <s v="3"/>
    <n v="183"/>
    <n v="3.05"/>
  </r>
  <r>
    <d v="2024-11-01T00:00:00"/>
    <x v="10"/>
    <s v="0DD"/>
    <x v="10"/>
    <x v="6"/>
    <x v="22"/>
    <x v="126"/>
    <s v="HK1680"/>
    <x v="2"/>
    <x v="0"/>
    <n v="16"/>
    <n v="100"/>
    <n v="4"/>
    <n v="1"/>
    <s v="4"/>
    <n v="0"/>
    <n v="240"/>
    <n v="4"/>
  </r>
  <r>
    <d v="2024-11-01T00:00:00"/>
    <x v="10"/>
    <s v="0DD"/>
    <x v="10"/>
    <x v="6"/>
    <x v="22"/>
    <x v="126"/>
    <s v="HK1785"/>
    <x v="2"/>
    <x v="0"/>
    <n v="4"/>
    <n v="25"/>
    <n v="1"/>
    <n v="1"/>
    <s v="1"/>
    <n v="0"/>
    <n v="60"/>
    <n v="1"/>
  </r>
  <r>
    <d v="2024-11-01T00:00:00"/>
    <x v="10"/>
    <s v="0DD"/>
    <x v="10"/>
    <x v="6"/>
    <x v="22"/>
    <x v="126"/>
    <s v="HK622"/>
    <x v="2"/>
    <x v="0"/>
    <n v="28"/>
    <n v="175"/>
    <n v="7"/>
    <n v="1"/>
    <s v="7"/>
    <n v="0"/>
    <n v="420"/>
    <n v="7"/>
  </r>
  <r>
    <d v="2024-11-01T00:00:00"/>
    <x v="10"/>
    <s v="0DD"/>
    <x v="10"/>
    <x v="6"/>
    <x v="22"/>
    <x v="126"/>
    <s v="HK1680"/>
    <x v="2"/>
    <x v="6"/>
    <n v="4"/>
    <n v="25"/>
    <n v="1"/>
    <n v="1"/>
    <s v="1"/>
    <n v="0"/>
    <n v="60"/>
    <n v="1"/>
  </r>
  <r>
    <d v="2024-11-01T00:00:00"/>
    <x v="10"/>
    <s v="0DD"/>
    <x v="10"/>
    <x v="6"/>
    <x v="22"/>
    <x v="126"/>
    <s v="HK622"/>
    <x v="2"/>
    <x v="6"/>
    <n v="2"/>
    <n v="12.5"/>
    <n v="30"/>
    <n v="2"/>
    <s v="30"/>
    <n v="0"/>
    <n v="1800"/>
    <n v="30"/>
  </r>
  <r>
    <d v="2024-11-01T00:00:00"/>
    <x v="10"/>
    <s v="0DD"/>
    <x v="10"/>
    <x v="6"/>
    <x v="24"/>
    <x v="128"/>
    <s v="HK1680"/>
    <x v="2"/>
    <x v="0"/>
    <n v="6"/>
    <n v="37.5"/>
    <n v="1.3"/>
    <n v="3"/>
    <s v="1,"/>
    <s v="3"/>
    <n v="63"/>
    <n v="1.05"/>
  </r>
  <r>
    <d v="2024-11-01T00:00:00"/>
    <x v="10"/>
    <s v="0DD"/>
    <x v="10"/>
    <x v="6"/>
    <x v="24"/>
    <x v="128"/>
    <s v="HK622"/>
    <x v="2"/>
    <x v="0"/>
    <n v="2"/>
    <n v="12.5"/>
    <n v="30"/>
    <n v="2"/>
    <s v="30"/>
    <n v="0"/>
    <n v="1800"/>
    <n v="30"/>
  </r>
  <r>
    <d v="2024-11-01T00:00:00"/>
    <x v="10"/>
    <s v="0DD"/>
    <x v="10"/>
    <x v="6"/>
    <x v="24"/>
    <x v="129"/>
    <s v="HK1680"/>
    <x v="2"/>
    <x v="6"/>
    <n v="16"/>
    <n v="100"/>
    <n v="4"/>
    <n v="1"/>
    <s v="4"/>
    <n v="0"/>
    <n v="240"/>
    <n v="4"/>
  </r>
  <r>
    <d v="2024-11-01T00:00:00"/>
    <x v="10"/>
    <s v="0DD"/>
    <x v="10"/>
    <x v="6"/>
    <x v="24"/>
    <x v="129"/>
    <s v="HK622"/>
    <x v="2"/>
    <x v="6"/>
    <n v="2"/>
    <n v="12.5"/>
    <n v="30"/>
    <n v="2"/>
    <s v="30"/>
    <n v="0"/>
    <n v="1800"/>
    <n v="30"/>
  </r>
  <r>
    <d v="2024-11-01T00:00:00"/>
    <x v="10"/>
    <s v="0DD"/>
    <x v="10"/>
    <x v="6"/>
    <x v="24"/>
    <x v="130"/>
    <s v="HK1680"/>
    <x v="2"/>
    <x v="0"/>
    <n v="6"/>
    <n v="37.5"/>
    <n v="1.3"/>
    <n v="3"/>
    <s v="1,"/>
    <s v="3"/>
    <n v="63"/>
    <n v="1.05"/>
  </r>
  <r>
    <d v="2024-11-01T00:00:00"/>
    <x v="10"/>
    <s v="0DD"/>
    <x v="10"/>
    <x v="6"/>
    <x v="27"/>
    <x v="131"/>
    <s v="HK1680"/>
    <x v="2"/>
    <x v="0"/>
    <n v="12"/>
    <n v="75"/>
    <n v="3"/>
    <n v="1"/>
    <s v="3"/>
    <n v="0"/>
    <n v="180"/>
    <n v="3"/>
  </r>
  <r>
    <d v="2024-11-01T00:00:00"/>
    <x v="10"/>
    <s v="0DL"/>
    <x v="11"/>
    <x v="0"/>
    <x v="28"/>
    <x v="40"/>
    <s v="HK1425"/>
    <x v="0"/>
    <x v="0"/>
    <n v="17"/>
    <n v="3405"/>
    <n v="56.45"/>
    <n v="5"/>
    <s v="56"/>
    <s v=",45"/>
    <n v="3360.45"/>
    <n v="56.0075"/>
  </r>
  <r>
    <d v="2024-11-01T00:00:00"/>
    <x v="10"/>
    <s v="0DL"/>
    <x v="11"/>
    <x v="0"/>
    <x v="28"/>
    <x v="40"/>
    <s v="HK1639"/>
    <x v="0"/>
    <x v="0"/>
    <n v="2"/>
    <n v="300"/>
    <n v="5"/>
    <n v="1"/>
    <s v="5"/>
    <n v="0"/>
    <n v="300"/>
    <n v="5"/>
  </r>
  <r>
    <d v="2024-11-01T00:00:00"/>
    <x v="10"/>
    <s v="0DL"/>
    <x v="11"/>
    <x v="0"/>
    <x v="28"/>
    <x v="40"/>
    <s v="HK5403"/>
    <x v="0"/>
    <x v="0"/>
    <n v="2"/>
    <n v="300"/>
    <n v="5"/>
    <n v="1"/>
    <s v="5"/>
    <n v="0"/>
    <n v="300"/>
    <n v="5"/>
  </r>
  <r>
    <d v="2024-11-01T00:00:00"/>
    <x v="10"/>
    <s v="0DL"/>
    <x v="11"/>
    <x v="0"/>
    <x v="31"/>
    <x v="134"/>
    <s v="HK655"/>
    <x v="0"/>
    <x v="0"/>
    <n v="15"/>
    <n v="2535"/>
    <n v="42.15"/>
    <n v="5"/>
    <s v="42"/>
    <s v=",15"/>
    <n v="2520.15"/>
    <n v="42.002500000000005"/>
  </r>
  <r>
    <d v="2024-11-01T00:00:00"/>
    <x v="10"/>
    <s v="0DR"/>
    <x v="13"/>
    <x v="5"/>
    <x v="30"/>
    <x v="136"/>
    <s v="HK1042"/>
    <x v="13"/>
    <x v="0"/>
    <n v="81"/>
    <n v="1130"/>
    <n v="20.3"/>
    <n v="4"/>
    <s v="20"/>
    <s v=",3"/>
    <n v="1200.3"/>
    <n v="20.004999999999999"/>
  </r>
  <r>
    <d v="2024-11-01T00:00:00"/>
    <x v="10"/>
    <s v="0DR"/>
    <x v="13"/>
    <x v="5"/>
    <x v="30"/>
    <x v="136"/>
    <s v="HK1454"/>
    <x v="0"/>
    <x v="0"/>
    <n v="160"/>
    <n v="2230"/>
    <n v="40"/>
    <n v="2"/>
    <s v="40"/>
    <n v="0"/>
    <n v="2400"/>
    <n v="40"/>
  </r>
  <r>
    <d v="2024-11-01T00:00:00"/>
    <x v="10"/>
    <s v="0DS"/>
    <x v="32"/>
    <x v="5"/>
    <x v="13"/>
    <x v="87"/>
    <s v="HK1627"/>
    <x v="0"/>
    <x v="0"/>
    <n v="96"/>
    <n v="3473"/>
    <n v="40"/>
    <n v="2"/>
    <s v="40"/>
    <n v="0"/>
    <n v="2400"/>
    <n v="40"/>
  </r>
  <r>
    <d v="2024-11-01T00:00:00"/>
    <x v="10"/>
    <s v="0DT"/>
    <x v="28"/>
    <x v="5"/>
    <x v="55"/>
    <x v="143"/>
    <s v="HK2313"/>
    <x v="0"/>
    <x v="0"/>
    <n v="3"/>
    <n v="80"/>
    <n v="2"/>
    <n v="1"/>
    <s v="2"/>
    <n v="0"/>
    <n v="120"/>
    <n v="2"/>
  </r>
  <r>
    <d v="2024-11-01T00:00:00"/>
    <x v="10"/>
    <s v="0DT"/>
    <x v="28"/>
    <x v="0"/>
    <x v="2"/>
    <x v="77"/>
    <s v="HK1824"/>
    <x v="0"/>
    <x v="0"/>
    <n v="3"/>
    <n v="80"/>
    <n v="2"/>
    <n v="1"/>
    <s v="2"/>
    <n v="0"/>
    <n v="120"/>
    <n v="2"/>
  </r>
  <r>
    <d v="2024-11-01T00:00:00"/>
    <x v="10"/>
    <s v="0DT"/>
    <x v="28"/>
    <x v="5"/>
    <x v="13"/>
    <x v="144"/>
    <s v="HK1652"/>
    <x v="0"/>
    <x v="0"/>
    <n v="11"/>
    <n v="320"/>
    <n v="8"/>
    <n v="1"/>
    <s v="8"/>
    <n v="0"/>
    <n v="480"/>
    <n v="8"/>
  </r>
  <r>
    <d v="2024-11-01T00:00:00"/>
    <x v="10"/>
    <s v="0DU"/>
    <x v="14"/>
    <x v="16"/>
    <x v="60"/>
    <x v="145"/>
    <s v="HK745"/>
    <x v="0"/>
    <x v="6"/>
    <n v="189"/>
    <n v="2994"/>
    <n v="63"/>
    <n v="2"/>
    <s v="63"/>
    <n v="0"/>
    <n v="3780"/>
    <n v="63"/>
  </r>
  <r>
    <d v="2024-11-01T00:00:00"/>
    <x v="10"/>
    <s v="0DU"/>
    <x v="14"/>
    <x v="5"/>
    <x v="61"/>
    <x v="146"/>
    <s v="HK1729"/>
    <x v="0"/>
    <x v="6"/>
    <n v="2"/>
    <n v="46"/>
    <n v="1"/>
    <n v="1"/>
    <s v="1"/>
    <n v="0"/>
    <n v="60"/>
    <n v="1"/>
  </r>
  <r>
    <d v="2024-11-01T00:00:00"/>
    <x v="10"/>
    <s v="0DU"/>
    <x v="14"/>
    <x v="5"/>
    <x v="30"/>
    <x v="44"/>
    <s v="HK1739"/>
    <x v="0"/>
    <x v="0"/>
    <n v="26"/>
    <n v="443"/>
    <n v="9.5"/>
    <n v="3"/>
    <s v="9,"/>
    <s v="5"/>
    <n v="545"/>
    <n v="9.0833333333333339"/>
  </r>
  <r>
    <d v="2024-11-01T00:00:00"/>
    <x v="10"/>
    <s v="0DU"/>
    <x v="14"/>
    <x v="5"/>
    <x v="30"/>
    <x v="44"/>
    <s v="HK2319"/>
    <x v="0"/>
    <x v="0"/>
    <n v="160"/>
    <n v="2203"/>
    <n v="57.5"/>
    <n v="4"/>
    <s v="57"/>
    <s v=",5"/>
    <n v="3420.5"/>
    <n v="57.008333333333333"/>
  </r>
  <r>
    <d v="2024-11-01T00:00:00"/>
    <x v="10"/>
    <s v="0DU"/>
    <x v="14"/>
    <x v="5"/>
    <x v="30"/>
    <x v="44"/>
    <s v="HK806"/>
    <x v="0"/>
    <x v="0"/>
    <n v="118"/>
    <n v="1529"/>
    <n v="42"/>
    <n v="2"/>
    <s v="42"/>
    <n v="0"/>
    <n v="2520"/>
    <n v="42"/>
  </r>
  <r>
    <d v="2024-11-01T00:00:00"/>
    <x v="10"/>
    <s v="0DX"/>
    <x v="15"/>
    <x v="0"/>
    <x v="2"/>
    <x v="46"/>
    <s v="HK1380"/>
    <x v="2"/>
    <x v="0"/>
    <n v="72"/>
    <n v="1080"/>
    <n v="27"/>
    <n v="2"/>
    <s v="27"/>
    <n v="0"/>
    <n v="1620"/>
    <n v="27"/>
  </r>
  <r>
    <d v="2024-11-01T00:00:00"/>
    <x v="10"/>
    <s v="0DX"/>
    <x v="15"/>
    <x v="0"/>
    <x v="2"/>
    <x v="46"/>
    <s v="HK1784"/>
    <x v="2"/>
    <x v="0"/>
    <n v="34"/>
    <n v="520"/>
    <n v="13"/>
    <n v="2"/>
    <s v="13"/>
    <n v="0"/>
    <n v="780"/>
    <n v="13"/>
  </r>
  <r>
    <d v="2024-11-01T00:00:00"/>
    <x v="10"/>
    <s v="0DX"/>
    <x v="15"/>
    <x v="0"/>
    <x v="31"/>
    <x v="47"/>
    <s v="HK1136"/>
    <x v="2"/>
    <x v="0"/>
    <n v="78"/>
    <n v="1172"/>
    <n v="29.3"/>
    <n v="4"/>
    <s v="29"/>
    <s v=",3"/>
    <n v="1740.3"/>
    <n v="29.004999999999999"/>
  </r>
  <r>
    <d v="2024-11-01T00:00:00"/>
    <x v="10"/>
    <s v="0DX"/>
    <x v="15"/>
    <x v="0"/>
    <x v="31"/>
    <x v="47"/>
    <s v="HK370"/>
    <x v="2"/>
    <x v="0"/>
    <n v="70"/>
    <n v="1052"/>
    <n v="26.3"/>
    <n v="4"/>
    <s v="26"/>
    <s v=",3"/>
    <n v="1560.3"/>
    <n v="26.004999999999999"/>
  </r>
  <r>
    <d v="2024-11-01T00:00:00"/>
    <x v="10"/>
    <s v="0DX"/>
    <x v="15"/>
    <x v="0"/>
    <x v="31"/>
    <x v="47"/>
    <s v="HK673"/>
    <x v="2"/>
    <x v="0"/>
    <n v="109"/>
    <n v="1640"/>
    <n v="41"/>
    <n v="2"/>
    <s v="41"/>
    <n v="0"/>
    <n v="2460"/>
    <n v="41"/>
  </r>
  <r>
    <d v="2024-11-01T00:00:00"/>
    <x v="10"/>
    <s v="0DY"/>
    <x v="16"/>
    <x v="6"/>
    <x v="32"/>
    <x v="48"/>
    <s v="HK1674"/>
    <x v="2"/>
    <x v="0"/>
    <n v="71"/>
    <n v="710"/>
    <n v="28.04"/>
    <n v="5"/>
    <s v="28"/>
    <s v=",04"/>
    <n v="1680.04"/>
    <n v="28.000666666666667"/>
  </r>
  <r>
    <d v="2024-11-01T00:00:00"/>
    <x v="10"/>
    <s v="0DY"/>
    <x v="16"/>
    <x v="6"/>
    <x v="32"/>
    <x v="48"/>
    <s v="HK389"/>
    <x v="2"/>
    <x v="0"/>
    <n v="63"/>
    <n v="603"/>
    <n v="24.1"/>
    <n v="4"/>
    <s v="24"/>
    <s v=",1"/>
    <n v="1440.1"/>
    <n v="24.001666666666665"/>
  </r>
  <r>
    <d v="2024-11-01T00:00:00"/>
    <x v="10"/>
    <s v="0EN"/>
    <x v="17"/>
    <x v="0"/>
    <x v="33"/>
    <x v="49"/>
    <s v="HK1837"/>
    <x v="0"/>
    <x v="0"/>
    <n v="4"/>
    <n v="93"/>
    <n v="1.1000000000000001"/>
    <n v="3"/>
    <s v="1,"/>
    <s v="1"/>
    <n v="61"/>
    <n v="1.0166666666666666"/>
  </r>
  <r>
    <d v="2024-11-01T00:00:00"/>
    <x v="10"/>
    <s v="0ER"/>
    <x v="18"/>
    <x v="0"/>
    <x v="34"/>
    <x v="139"/>
    <s v="HK1628"/>
    <x v="0"/>
    <x v="0"/>
    <n v="6"/>
    <n v="960"/>
    <n v="16"/>
    <n v="2"/>
    <s v="16"/>
    <n v="0"/>
    <n v="960"/>
    <n v="16"/>
  </r>
  <r>
    <d v="2024-11-01T00:00:00"/>
    <x v="10"/>
    <s v="0ER"/>
    <x v="18"/>
    <x v="0"/>
    <x v="34"/>
    <x v="139"/>
    <s v="HK1824"/>
    <x v="0"/>
    <x v="0"/>
    <n v="8"/>
    <n v="1580"/>
    <n v="26.2"/>
    <n v="4"/>
    <s v="26"/>
    <s v=",2"/>
    <n v="1560.2"/>
    <n v="26.003333333333334"/>
  </r>
  <r>
    <d v="2024-11-01T00:00:00"/>
    <x v="10"/>
    <s v="0ER"/>
    <x v="18"/>
    <x v="0"/>
    <x v="34"/>
    <x v="139"/>
    <s v="HK1914"/>
    <x v="0"/>
    <x v="0"/>
    <n v="8"/>
    <n v="1250"/>
    <n v="20.5"/>
    <n v="4"/>
    <s v="20"/>
    <s v=",5"/>
    <n v="1200.5"/>
    <n v="20.008333333333333"/>
  </r>
  <r>
    <d v="2024-11-01T00:00:00"/>
    <x v="10"/>
    <s v="0ET"/>
    <x v="19"/>
    <x v="7"/>
    <x v="35"/>
    <x v="51"/>
    <s v="HK5440"/>
    <x v="4"/>
    <x v="0"/>
    <n v="32"/>
    <n v="427"/>
    <n v="25"/>
    <n v="2"/>
    <s v="25"/>
    <n v="0"/>
    <n v="1500"/>
    <n v="25"/>
  </r>
  <r>
    <d v="2024-11-01T00:00:00"/>
    <x v="10"/>
    <s v="0ET"/>
    <x v="19"/>
    <x v="7"/>
    <x v="35"/>
    <x v="51"/>
    <s v="HK5218"/>
    <x v="4"/>
    <x v="5"/>
    <n v="67"/>
    <n v="1355"/>
    <n v="48.54"/>
    <n v="5"/>
    <s v="48"/>
    <s v=",54"/>
    <n v="2880.54"/>
    <n v="48.009"/>
  </r>
  <r>
    <d v="2024-11-01T00:00:00"/>
    <x v="10"/>
    <s v="0ET"/>
    <x v="19"/>
    <x v="7"/>
    <x v="35"/>
    <x v="51"/>
    <s v="HK5336"/>
    <x v="4"/>
    <x v="5"/>
    <n v="62"/>
    <n v="1533"/>
    <n v="41.3"/>
    <n v="4"/>
    <s v="41"/>
    <s v=",3"/>
    <n v="2460.3000000000002"/>
    <n v="41.005000000000003"/>
  </r>
  <r>
    <d v="2024-11-01T00:00:00"/>
    <x v="10"/>
    <s v="0EV"/>
    <x v="20"/>
    <x v="4"/>
    <x v="7"/>
    <x v="52"/>
    <s v="HK5381"/>
    <x v="14"/>
    <x v="1"/>
    <n v="109"/>
    <n v="7715"/>
    <n v="53.12"/>
    <n v="5"/>
    <s v="53"/>
    <s v=",12"/>
    <n v="3180.12"/>
    <n v="53.001999999999995"/>
  </r>
  <r>
    <d v="2024-11-01T00:00:00"/>
    <x v="10"/>
    <s v="0EV"/>
    <x v="20"/>
    <x v="4"/>
    <x v="7"/>
    <x v="52"/>
    <s v="HK5384"/>
    <x v="14"/>
    <x v="1"/>
    <n v="106"/>
    <n v="7489"/>
    <n v="51.3"/>
    <n v="4"/>
    <s v="51"/>
    <s v=",3"/>
    <n v="3060.3"/>
    <n v="51.005000000000003"/>
  </r>
  <r>
    <d v="2024-11-01T00:00:00"/>
    <x v="10"/>
    <s v="0EV"/>
    <x v="20"/>
    <x v="4"/>
    <x v="7"/>
    <x v="52"/>
    <s v="HK5386"/>
    <x v="14"/>
    <x v="1"/>
    <n v="138"/>
    <n v="10124"/>
    <n v="64.48"/>
    <n v="5"/>
    <s v="64"/>
    <s v=",48"/>
    <n v="3840.48"/>
    <n v="64.007999999999996"/>
  </r>
  <r>
    <d v="2024-11-01T00:00:00"/>
    <x v="10"/>
    <s v="0EV"/>
    <x v="20"/>
    <x v="4"/>
    <x v="7"/>
    <x v="52"/>
    <s v="HK5387"/>
    <x v="14"/>
    <x v="1"/>
    <n v="117"/>
    <n v="8905"/>
    <n v="56.3"/>
    <n v="4"/>
    <s v="56"/>
    <s v=",3"/>
    <n v="3360.3"/>
    <n v="56.005000000000003"/>
  </r>
  <r>
    <d v="2024-11-01T00:00:00"/>
    <x v="10"/>
    <s v="0EW"/>
    <x v="29"/>
    <x v="7"/>
    <x v="41"/>
    <x v="69"/>
    <s v="HK5207"/>
    <x v="0"/>
    <x v="5"/>
    <n v="5"/>
    <n v="116"/>
    <n v="3.47"/>
    <n v="4"/>
    <s v="3,"/>
    <s v="47"/>
    <n v="227"/>
    <n v="3.7833333333333332"/>
  </r>
  <r>
    <d v="2024-11-01T00:00:00"/>
    <x v="10"/>
    <s v="0EW"/>
    <x v="29"/>
    <x v="7"/>
    <x v="41"/>
    <x v="69"/>
    <s v="HK5359"/>
    <x v="0"/>
    <x v="5"/>
    <n v="2"/>
    <n v="55"/>
    <n v="1.41"/>
    <n v="4"/>
    <s v="1,"/>
    <s v="41"/>
    <n v="101"/>
    <n v="1.6833333333333333"/>
  </r>
  <r>
    <d v="2024-11-01T00:00:00"/>
    <x v="10"/>
    <s v="0EW"/>
    <x v="29"/>
    <x v="12"/>
    <x v="42"/>
    <x v="68"/>
    <s v="HK5359"/>
    <x v="0"/>
    <x v="5"/>
    <n v="1"/>
    <n v="58"/>
    <n v="1.54"/>
    <n v="4"/>
    <s v="1,"/>
    <s v="54"/>
    <n v="114"/>
    <n v="1.9"/>
  </r>
  <r>
    <d v="2024-11-01T00:00:00"/>
    <x v="10"/>
    <s v="0EW"/>
    <x v="29"/>
    <x v="12"/>
    <x v="42"/>
    <x v="69"/>
    <s v="HK5207"/>
    <x v="0"/>
    <x v="5"/>
    <n v="1"/>
    <n v="29"/>
    <n v="0.57999999999999996"/>
    <n v="4"/>
    <s v="0,"/>
    <s v="58"/>
    <n v="58"/>
    <n v="0.96666666666666667"/>
  </r>
  <r>
    <d v="2024-11-01T00:00:00"/>
    <x v="10"/>
    <s v="0EW"/>
    <x v="29"/>
    <x v="12"/>
    <x v="42"/>
    <x v="69"/>
    <s v="HK5359"/>
    <x v="0"/>
    <x v="5"/>
    <n v="1"/>
    <n v="49"/>
    <n v="1.29"/>
    <n v="4"/>
    <s v="1,"/>
    <s v="29"/>
    <n v="89"/>
    <n v="1.4833333333333334"/>
  </r>
  <r>
    <d v="2024-11-01T00:00:00"/>
    <x v="10"/>
    <s v="0EW"/>
    <x v="29"/>
    <x v="7"/>
    <x v="56"/>
    <x v="69"/>
    <s v="HK5207"/>
    <x v="0"/>
    <x v="6"/>
    <n v="7"/>
    <n v="118"/>
    <n v="7.23"/>
    <n v="4"/>
    <s v="7,"/>
    <s v="23"/>
    <n v="443"/>
    <n v="7.3833333333333337"/>
  </r>
  <r>
    <d v="2024-11-01T00:00:00"/>
    <x v="10"/>
    <s v="0EW"/>
    <x v="29"/>
    <x v="7"/>
    <x v="56"/>
    <x v="69"/>
    <s v="HK5359"/>
    <x v="0"/>
    <x v="6"/>
    <n v="14"/>
    <n v="239"/>
    <n v="13.01"/>
    <n v="5"/>
    <s v="13"/>
    <s v=",01"/>
    <n v="780.01"/>
    <n v="13.000166666666667"/>
  </r>
  <r>
    <d v="2024-11-01T00:00:00"/>
    <x v="10"/>
    <s v="0EW"/>
    <x v="29"/>
    <x v="7"/>
    <x v="15"/>
    <x v="69"/>
    <s v="HK5207"/>
    <x v="0"/>
    <x v="5"/>
    <n v="18"/>
    <n v="378"/>
    <n v="10.59"/>
    <n v="5"/>
    <s v="10"/>
    <s v=",59"/>
    <n v="600.59"/>
    <n v="10.009833333333335"/>
  </r>
  <r>
    <d v="2024-11-01T00:00:00"/>
    <x v="10"/>
    <s v="0EW"/>
    <x v="29"/>
    <x v="7"/>
    <x v="15"/>
    <x v="69"/>
    <s v="HK5359"/>
    <x v="0"/>
    <x v="5"/>
    <n v="4"/>
    <n v="95"/>
    <n v="2.58"/>
    <n v="4"/>
    <s v="2,"/>
    <s v="58"/>
    <n v="178"/>
    <n v="2.9666666666666668"/>
  </r>
  <r>
    <d v="2024-11-01T00:00:00"/>
    <x v="10"/>
    <s v="0EW"/>
    <x v="29"/>
    <x v="7"/>
    <x v="15"/>
    <x v="69"/>
    <s v="HK5359"/>
    <x v="0"/>
    <x v="6"/>
    <n v="6"/>
    <n v="115"/>
    <n v="3.58"/>
    <n v="4"/>
    <s v="3,"/>
    <s v="58"/>
    <n v="238"/>
    <n v="3.9666666666666668"/>
  </r>
  <r>
    <d v="2024-11-01T00:00:00"/>
    <x v="10"/>
    <s v="0EW"/>
    <x v="29"/>
    <x v="15"/>
    <x v="57"/>
    <x v="69"/>
    <s v="HK5207"/>
    <x v="0"/>
    <x v="6"/>
    <n v="3"/>
    <n v="42"/>
    <n v="2.46"/>
    <n v="4"/>
    <s v="2,"/>
    <s v="46"/>
    <n v="166"/>
    <n v="2.7666666666666666"/>
  </r>
  <r>
    <d v="2024-11-01T00:00:00"/>
    <x v="10"/>
    <s v="0EW"/>
    <x v="29"/>
    <x v="7"/>
    <x v="58"/>
    <x v="69"/>
    <s v="HK5207"/>
    <x v="0"/>
    <x v="5"/>
    <n v="1"/>
    <n v="21"/>
    <n v="0.33"/>
    <n v="4"/>
    <s v="0,"/>
    <s v="33"/>
    <n v="33"/>
    <n v="0.55000000000000004"/>
  </r>
  <r>
    <d v="2024-11-01T00:00:00"/>
    <x v="10"/>
    <s v="0EW"/>
    <x v="29"/>
    <x v="7"/>
    <x v="52"/>
    <x v="69"/>
    <s v="HK5207"/>
    <x v="0"/>
    <x v="5"/>
    <n v="1"/>
    <n v="18"/>
    <n v="0.36"/>
    <n v="4"/>
    <s v="0,"/>
    <s v="36"/>
    <n v="36"/>
    <n v="0.6"/>
  </r>
  <r>
    <d v="2024-11-01T00:00:00"/>
    <x v="10"/>
    <s v="0EW"/>
    <x v="29"/>
    <x v="12"/>
    <x v="44"/>
    <x v="69"/>
    <s v="HK5207"/>
    <x v="0"/>
    <x v="5"/>
    <n v="1"/>
    <n v="33"/>
    <n v="1.23"/>
    <n v="4"/>
    <s v="1,"/>
    <s v="23"/>
    <n v="83"/>
    <n v="1.3833333333333333"/>
  </r>
  <r>
    <d v="2024-11-01T00:00:00"/>
    <x v="10"/>
    <s v="0EW"/>
    <x v="29"/>
    <x v="12"/>
    <x v="44"/>
    <x v="69"/>
    <s v="HK5359"/>
    <x v="0"/>
    <x v="5"/>
    <n v="1"/>
    <n v="12"/>
    <n v="0.46"/>
    <n v="4"/>
    <s v="0,"/>
    <s v="46"/>
    <n v="46"/>
    <n v="0.76666666666666672"/>
  </r>
  <r>
    <d v="2024-11-01T00:00:00"/>
    <x v="10"/>
    <s v="0EW"/>
    <x v="29"/>
    <x v="7"/>
    <x v="45"/>
    <x v="69"/>
    <s v="HK5207"/>
    <x v="0"/>
    <x v="5"/>
    <n v="15"/>
    <n v="309"/>
    <n v="6.52"/>
    <n v="4"/>
    <s v="6,"/>
    <s v="52"/>
    <n v="412"/>
    <n v="6.8666666666666663"/>
  </r>
  <r>
    <d v="2024-11-01T00:00:00"/>
    <x v="10"/>
    <s v="0EW"/>
    <x v="29"/>
    <x v="7"/>
    <x v="45"/>
    <x v="69"/>
    <s v="HK5359"/>
    <x v="0"/>
    <x v="5"/>
    <n v="13"/>
    <n v="329"/>
    <n v="6.59"/>
    <n v="4"/>
    <s v="6,"/>
    <s v="59"/>
    <n v="419"/>
    <n v="6.9833333333333334"/>
  </r>
  <r>
    <d v="2024-11-01T00:00:00"/>
    <x v="10"/>
    <s v="0EW"/>
    <x v="29"/>
    <x v="7"/>
    <x v="45"/>
    <x v="69"/>
    <s v="HK5207"/>
    <x v="0"/>
    <x v="6"/>
    <n v="3"/>
    <n v="42"/>
    <n v="1.02"/>
    <n v="4"/>
    <s v="1,"/>
    <s v="02"/>
    <n v="62"/>
    <n v="1.0333333333333334"/>
  </r>
  <r>
    <d v="2024-11-01T00:00:00"/>
    <x v="10"/>
    <s v="0EW"/>
    <x v="29"/>
    <x v="12"/>
    <x v="46"/>
    <x v="69"/>
    <s v="HK5207"/>
    <x v="0"/>
    <x v="6"/>
    <n v="1"/>
    <n v="10"/>
    <n v="0.35"/>
    <n v="4"/>
    <s v="0,"/>
    <s v="35"/>
    <n v="35"/>
    <n v="0.58333333333333337"/>
  </r>
  <r>
    <d v="2024-11-01T00:00:00"/>
    <x v="10"/>
    <s v="0EW"/>
    <x v="29"/>
    <x v="12"/>
    <x v="46"/>
    <x v="69"/>
    <s v="HK5359"/>
    <x v="0"/>
    <x v="6"/>
    <n v="1"/>
    <n v="20"/>
    <n v="1"/>
    <n v="1"/>
    <s v="1"/>
    <n v="0"/>
    <n v="60"/>
    <n v="1"/>
  </r>
  <r>
    <d v="2024-11-01T00:00:00"/>
    <x v="10"/>
    <s v="0EW"/>
    <x v="29"/>
    <x v="15"/>
    <x v="63"/>
    <x v="69"/>
    <s v="HK5359"/>
    <x v="0"/>
    <x v="6"/>
    <n v="7"/>
    <n v="105"/>
    <n v="5.0999999999999996"/>
    <n v="3"/>
    <s v="5,"/>
    <s v="1"/>
    <n v="301"/>
    <n v="5.0166666666666666"/>
  </r>
  <r>
    <d v="2024-11-01T00:00:00"/>
    <x v="10"/>
    <s v="0EW"/>
    <x v="29"/>
    <x v="7"/>
    <x v="47"/>
    <x v="69"/>
    <s v="HK5207"/>
    <x v="0"/>
    <x v="5"/>
    <n v="2"/>
    <n v="39"/>
    <n v="1.4"/>
    <n v="3"/>
    <s v="1,"/>
    <s v="4"/>
    <n v="64"/>
    <n v="1.0666666666666667"/>
  </r>
  <r>
    <d v="2024-11-01T00:00:00"/>
    <x v="10"/>
    <s v="0EW"/>
    <x v="29"/>
    <x v="7"/>
    <x v="47"/>
    <x v="69"/>
    <s v="HK5359"/>
    <x v="0"/>
    <x v="5"/>
    <n v="1"/>
    <n v="19"/>
    <n v="0.52"/>
    <n v="4"/>
    <s v="0,"/>
    <s v="52"/>
    <n v="52"/>
    <n v="0.8666666666666667"/>
  </r>
  <r>
    <d v="2024-11-01T00:00:00"/>
    <x v="10"/>
    <s v="0EW"/>
    <x v="29"/>
    <x v="12"/>
    <x v="48"/>
    <x v="68"/>
    <s v="HK5359"/>
    <x v="0"/>
    <x v="5"/>
    <n v="2"/>
    <n v="38"/>
    <n v="1.08"/>
    <n v="4"/>
    <s v="1,"/>
    <s v="08"/>
    <n v="68"/>
    <n v="1.1333333333333333"/>
  </r>
  <r>
    <d v="2024-11-01T00:00:00"/>
    <x v="10"/>
    <s v="0EW"/>
    <x v="29"/>
    <x v="7"/>
    <x v="49"/>
    <x v="69"/>
    <s v="HK5207"/>
    <x v="0"/>
    <x v="5"/>
    <n v="13"/>
    <n v="271"/>
    <n v="6.2"/>
    <n v="3"/>
    <s v="6,"/>
    <s v="2"/>
    <n v="362"/>
    <n v="6.0333333333333332"/>
  </r>
  <r>
    <d v="2024-11-01T00:00:00"/>
    <x v="10"/>
    <s v="0EW"/>
    <x v="29"/>
    <x v="7"/>
    <x v="49"/>
    <x v="69"/>
    <s v="HK5359"/>
    <x v="0"/>
    <x v="5"/>
    <n v="4"/>
    <n v="131"/>
    <n v="3.15"/>
    <n v="4"/>
    <s v="3,"/>
    <s v="15"/>
    <n v="195"/>
    <n v="3.25"/>
  </r>
  <r>
    <d v="2024-11-01T00:00:00"/>
    <x v="10"/>
    <s v="0EW"/>
    <x v="29"/>
    <x v="13"/>
    <x v="50"/>
    <x v="68"/>
    <s v="HK5359"/>
    <x v="0"/>
    <x v="5"/>
    <n v="1"/>
    <n v="16"/>
    <n v="0.44"/>
    <n v="4"/>
    <s v="0,"/>
    <s v="44"/>
    <n v="44"/>
    <n v="0.73333333333333328"/>
  </r>
  <r>
    <d v="2024-11-01T00:00:00"/>
    <x v="10"/>
    <s v="0EW"/>
    <x v="29"/>
    <x v="13"/>
    <x v="50"/>
    <x v="69"/>
    <s v="HK5207"/>
    <x v="0"/>
    <x v="5"/>
    <n v="1"/>
    <n v="45"/>
    <n v="1.5"/>
    <n v="3"/>
    <s v="1,"/>
    <s v="5"/>
    <n v="65"/>
    <n v="1.0833333333333333"/>
  </r>
  <r>
    <d v="2024-11-01T00:00:00"/>
    <x v="10"/>
    <s v="0EW"/>
    <x v="29"/>
    <x v="7"/>
    <x v="37"/>
    <x v="69"/>
    <s v="HK5207"/>
    <x v="0"/>
    <x v="5"/>
    <n v="4"/>
    <n v="79"/>
    <n v="3.34"/>
    <n v="4"/>
    <s v="3,"/>
    <s v="34"/>
    <n v="214"/>
    <n v="3.5666666666666669"/>
  </r>
  <r>
    <d v="2024-11-01T00:00:00"/>
    <x v="10"/>
    <s v="0EW"/>
    <x v="29"/>
    <x v="7"/>
    <x v="37"/>
    <x v="69"/>
    <s v="HK5359"/>
    <x v="0"/>
    <x v="5"/>
    <n v="3"/>
    <n v="47"/>
    <n v="1.55"/>
    <n v="4"/>
    <s v="1,"/>
    <s v="55"/>
    <n v="115"/>
    <n v="1.9166666666666667"/>
  </r>
  <r>
    <d v="2024-11-01T00:00:00"/>
    <x v="10"/>
    <s v="0EX"/>
    <x v="21"/>
    <x v="7"/>
    <x v="36"/>
    <x v="53"/>
    <s v="HK5416"/>
    <x v="6"/>
    <x v="5"/>
    <n v="34"/>
    <n v="375"/>
    <n v="20.12"/>
    <n v="5"/>
    <s v="20"/>
    <s v=",12"/>
    <n v="1200.1199999999999"/>
    <n v="20.001999999999999"/>
  </r>
  <r>
    <d v="2024-11-01T00:00:00"/>
    <x v="10"/>
    <s v="0EX"/>
    <x v="21"/>
    <x v="7"/>
    <x v="37"/>
    <x v="54"/>
    <s v="HK5416"/>
    <x v="6"/>
    <x v="5"/>
    <n v="68"/>
    <n v="1150"/>
    <n v="30.3"/>
    <n v="4"/>
    <s v="30"/>
    <s v=",3"/>
    <n v="1800.3"/>
    <n v="30.004999999999999"/>
  </r>
  <r>
    <d v="2024-11-01T00:00:00"/>
    <x v="10"/>
    <s v="ODV"/>
    <x v="22"/>
    <x v="5"/>
    <x v="12"/>
    <x v="55"/>
    <s v="HK1738"/>
    <x v="0"/>
    <x v="0"/>
    <n v="39"/>
    <n v="444"/>
    <n v="14"/>
    <n v="2"/>
    <s v="14"/>
    <n v="0"/>
    <n v="840"/>
    <n v="14"/>
  </r>
  <r>
    <d v="2024-11-01T00:00:00"/>
    <x v="10"/>
    <s v="ODV"/>
    <x v="22"/>
    <x v="5"/>
    <x v="12"/>
    <x v="55"/>
    <s v="HK1738"/>
    <x v="0"/>
    <x v="6"/>
    <n v="80"/>
    <n v="1129"/>
    <n v="26.3"/>
    <n v="4"/>
    <s v="26"/>
    <s v=",3"/>
    <n v="1560.3"/>
    <n v="26.004999999999999"/>
  </r>
  <r>
    <d v="2024-11-01T00:00:00"/>
    <x v="10"/>
    <s v="ODV"/>
    <x v="22"/>
    <x v="5"/>
    <x v="12"/>
    <x v="55"/>
    <s v="HK1738"/>
    <x v="0"/>
    <x v="15"/>
    <n v="1"/>
    <n v="21"/>
    <n v="30"/>
    <n v="2"/>
    <s v="30"/>
    <n v="0"/>
    <n v="1800"/>
    <n v="30"/>
  </r>
  <r>
    <d v="2024-11-01T00:00:00"/>
    <x v="10"/>
    <s v="ODV"/>
    <x v="22"/>
    <x v="5"/>
    <x v="12"/>
    <x v="55"/>
    <s v="HK1738"/>
    <x v="0"/>
    <x v="2"/>
    <n v="11"/>
    <n v="120"/>
    <n v="3.3"/>
    <n v="3"/>
    <s v="3,"/>
    <s v="3"/>
    <n v="183"/>
    <n v="3.05"/>
  </r>
  <r>
    <d v="2024-11-01T00:00:00"/>
    <x v="10"/>
    <s v="ODV"/>
    <x v="22"/>
    <x v="5"/>
    <x v="12"/>
    <x v="55"/>
    <s v="HK1738"/>
    <x v="0"/>
    <x v="4"/>
    <n v="9"/>
    <n v="116"/>
    <n v="3"/>
    <n v="1"/>
    <s v="3"/>
    <n v="0"/>
    <n v="180"/>
    <n v="3"/>
  </r>
  <r>
    <d v="2024-11-01T00:00:00"/>
    <x v="10"/>
    <s v="OEY"/>
    <x v="23"/>
    <x v="7"/>
    <x v="38"/>
    <x v="56"/>
    <s v="HK5371"/>
    <x v="4"/>
    <x v="5"/>
    <n v="69"/>
    <n v="662"/>
    <n v="31"/>
    <n v="2"/>
    <s v="31"/>
    <n v="0"/>
    <n v="1860"/>
    <n v="31"/>
  </r>
  <r>
    <d v="2024-11-01T00:00:00"/>
    <x v="10"/>
    <s v="OEY"/>
    <x v="23"/>
    <x v="7"/>
    <x v="39"/>
    <x v="57"/>
    <s v="HK5371"/>
    <x v="4"/>
    <x v="5"/>
    <n v="41"/>
    <n v="658"/>
    <n v="23"/>
    <n v="2"/>
    <s v="23"/>
    <n v="0"/>
    <n v="1380"/>
    <n v="23"/>
  </r>
  <r>
    <d v="2024-11-01T00:00:00"/>
    <x v="10"/>
    <s v="OEY"/>
    <x v="23"/>
    <x v="7"/>
    <x v="40"/>
    <x v="58"/>
    <s v="HK5372"/>
    <x v="6"/>
    <x v="5"/>
    <n v="99"/>
    <n v="1448"/>
    <n v="62"/>
    <n v="2"/>
    <s v="62"/>
    <n v="0"/>
    <n v="3720"/>
    <n v="6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EB0704-39C8-4336-B215-3BBB4D5F0E83}" name="TablaDinámica3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D19" firstHeaderRow="0" firstDataRow="1" firstDataCol="1"/>
  <pivotFields count="18">
    <pivotField numFmtId="164" showAll="0"/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dataField="1"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Hectáreas Fumigadas" fld="11" baseField="0" baseItem="0"/>
    <dataField name="Suma de Número Vuelos" fld="10" baseField="0" baseItem="0"/>
    <dataField name="Suma de Total Horas" fld="17" baseField="0" baseItem="0"/>
  </dataFields>
  <formats count="1">
    <format dxfId="2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701B68-9CF7-4B89-9B65-481F704BC7BA}" name="TablaDinámica4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8:M128" firstHeaderRow="1" firstDataRow="2" firstDataCol="1"/>
  <pivotFields count="18">
    <pivotField numFmtId="164" showAll="0"/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Row" showAll="0" sortType="descending">
      <items count="19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4"/>
  </rowFields>
  <rowItems count="19">
    <i>
      <x v="5"/>
    </i>
    <i>
      <x/>
    </i>
    <i>
      <x v="10"/>
    </i>
    <i>
      <x v="11"/>
    </i>
    <i>
      <x v="15"/>
    </i>
    <i>
      <x v="16"/>
    </i>
    <i>
      <x v="17"/>
    </i>
    <i>
      <x v="9"/>
    </i>
    <i>
      <x v="7"/>
    </i>
    <i>
      <x v="2"/>
    </i>
    <i>
      <x v="8"/>
    </i>
    <i>
      <x v="14"/>
    </i>
    <i>
      <x v="4"/>
    </i>
    <i>
      <x v="13"/>
    </i>
    <i>
      <x v="3"/>
    </i>
    <i>
      <x v="6"/>
    </i>
    <i>
      <x v="12"/>
    </i>
    <i>
      <x v="1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Número Vuelos" fld="10" baseField="0" baseItem="0"/>
  </dataFields>
  <formats count="1">
    <format dxfId="2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E64A81-06AD-4789-8B81-FBA2C269C988}" name="TablaDinámica6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38:M173" firstHeaderRow="1" firstDataRow="2" firstDataCol="1"/>
  <pivotFields count="18">
    <pivotField numFmtId="164" showAll="0"/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 sortType="descending">
      <items count="34">
        <item x="29"/>
        <item x="30"/>
        <item x="14"/>
        <item x="0"/>
        <item x="1"/>
        <item x="24"/>
        <item x="22"/>
        <item x="25"/>
        <item x="4"/>
        <item x="2"/>
        <item x="3"/>
        <item x="20"/>
        <item x="12"/>
        <item x="5"/>
        <item x="32"/>
        <item x="6"/>
        <item x="7"/>
        <item x="19"/>
        <item x="26"/>
        <item x="8"/>
        <item x="11"/>
        <item x="18"/>
        <item x="9"/>
        <item x="28"/>
        <item x="23"/>
        <item x="31"/>
        <item x="27"/>
        <item x="10"/>
        <item x="13"/>
        <item x="21"/>
        <item x="15"/>
        <item x="16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3"/>
  </rowFields>
  <rowItems count="34">
    <i>
      <x v="9"/>
    </i>
    <i>
      <x v="28"/>
    </i>
    <i>
      <x v="5"/>
    </i>
    <i>
      <x v="27"/>
    </i>
    <i>
      <x v="30"/>
    </i>
    <i>
      <x v="8"/>
    </i>
    <i>
      <x v="4"/>
    </i>
    <i>
      <x v="11"/>
    </i>
    <i>
      <x v="2"/>
    </i>
    <i>
      <x v="1"/>
    </i>
    <i>
      <x v="24"/>
    </i>
    <i>
      <x v="18"/>
    </i>
    <i>
      <x v="6"/>
    </i>
    <i>
      <x v="7"/>
    </i>
    <i>
      <x v="26"/>
    </i>
    <i>
      <x/>
    </i>
    <i>
      <x v="13"/>
    </i>
    <i>
      <x v="29"/>
    </i>
    <i>
      <x v="17"/>
    </i>
    <i>
      <x v="14"/>
    </i>
    <i>
      <x v="31"/>
    </i>
    <i>
      <x v="20"/>
    </i>
    <i>
      <x v="10"/>
    </i>
    <i>
      <x v="16"/>
    </i>
    <i>
      <x v="15"/>
    </i>
    <i>
      <x v="19"/>
    </i>
    <i>
      <x v="32"/>
    </i>
    <i>
      <x v="21"/>
    </i>
    <i>
      <x v="3"/>
    </i>
    <i>
      <x v="22"/>
    </i>
    <i>
      <x v="23"/>
    </i>
    <i>
      <x v="25"/>
    </i>
    <i>
      <x v="12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Número Vuelos" fld="10" baseField="0" baseItem="0"/>
  </dataFields>
  <formats count="1">
    <format dxfId="10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7A8DF2-DBBC-496A-851E-CB5FCA9C8AA5}" name="TablaDinámica8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4:M135" firstHeaderRow="1" firstDataRow="2" firstDataCol="1"/>
  <pivotFields count="18">
    <pivotField numFmtId="164" showAll="0"/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Row" showAll="0" sortType="descending">
      <items count="19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6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x="13"/>
        <item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</pivotFields>
  <rowFields count="2">
    <field x="4"/>
    <field x="8"/>
  </rowFields>
  <rowItems count="60">
    <i>
      <x/>
    </i>
    <i r="1">
      <x v="10"/>
    </i>
    <i r="1">
      <x v="3"/>
    </i>
    <i r="1">
      <x v="14"/>
    </i>
    <i r="1">
      <x v="1"/>
    </i>
    <i>
      <x v="5"/>
    </i>
    <i r="1">
      <x v="5"/>
    </i>
    <i r="1">
      <x v="8"/>
    </i>
    <i r="1">
      <x v="7"/>
    </i>
    <i r="1">
      <x v="2"/>
    </i>
    <i>
      <x v="10"/>
    </i>
    <i r="1">
      <x v="5"/>
    </i>
    <i r="1">
      <x v="2"/>
    </i>
    <i r="1">
      <x v="9"/>
    </i>
    <i r="1">
      <x v="12"/>
    </i>
    <i>
      <x v="11"/>
    </i>
    <i r="1">
      <x v="5"/>
    </i>
    <i r="1">
      <x v="8"/>
    </i>
    <i r="1">
      <x v="4"/>
    </i>
    <i r="1">
      <x v="6"/>
    </i>
    <i r="1">
      <x v="13"/>
    </i>
    <i>
      <x v="16"/>
    </i>
    <i r="1">
      <x v="11"/>
    </i>
    <i r="1">
      <x/>
    </i>
    <i r="1">
      <x v="1"/>
    </i>
    <i r="1">
      <x v="8"/>
    </i>
    <i r="1">
      <x v="5"/>
    </i>
    <i r="1">
      <x v="13"/>
    </i>
    <i>
      <x v="15"/>
    </i>
    <i r="1">
      <x v="8"/>
    </i>
    <i r="1">
      <x v="5"/>
    </i>
    <i r="1">
      <x v="10"/>
    </i>
    <i>
      <x v="9"/>
    </i>
    <i r="1">
      <x v="5"/>
    </i>
    <i>
      <x v="2"/>
    </i>
    <i r="1">
      <x/>
    </i>
    <i>
      <x v="17"/>
    </i>
    <i r="1">
      <x v="5"/>
    </i>
    <i>
      <x v="7"/>
    </i>
    <i r="1">
      <x v="5"/>
    </i>
    <i>
      <x v="1"/>
    </i>
    <i r="1">
      <x v="5"/>
    </i>
    <i>
      <x v="14"/>
    </i>
    <i r="1">
      <x v="5"/>
    </i>
    <i>
      <x v="8"/>
    </i>
    <i r="1">
      <x v="8"/>
    </i>
    <i>
      <x v="4"/>
    </i>
    <i r="1">
      <x v="1"/>
    </i>
    <i r="1">
      <x v="5"/>
    </i>
    <i>
      <x v="13"/>
    </i>
    <i r="1">
      <x v="1"/>
    </i>
    <i r="1">
      <x v="5"/>
    </i>
    <i>
      <x v="6"/>
    </i>
    <i r="1">
      <x v="1"/>
    </i>
    <i>
      <x v="3"/>
    </i>
    <i r="1">
      <x v="1"/>
    </i>
    <i>
      <x v="12"/>
    </i>
    <i r="1">
      <x v="1"/>
    </i>
    <i r="1">
      <x v="5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Hectáreas Fumigadas" fld="11" baseField="0" baseItem="0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884613-DFB8-4515-A6BE-6E7BBFFF2AD3}" name="TablaDinámica7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:M27" firstHeaderRow="1" firstDataRow="2" firstDataCol="1"/>
  <pivotFields count="18">
    <pivotField numFmtId="164" showAll="0"/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6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x="13"/>
        <item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8"/>
  </rowFields>
  <rowItems count="16">
    <i>
      <x v="10"/>
    </i>
    <i>
      <x v="5"/>
    </i>
    <i>
      <x v="3"/>
    </i>
    <i>
      <x v="8"/>
    </i>
    <i>
      <x v="2"/>
    </i>
    <i>
      <x v="9"/>
    </i>
    <i>
      <x/>
    </i>
    <i>
      <x v="14"/>
    </i>
    <i>
      <x v="11"/>
    </i>
    <i>
      <x v="7"/>
    </i>
    <i>
      <x v="1"/>
    </i>
    <i>
      <x v="12"/>
    </i>
    <i>
      <x v="4"/>
    </i>
    <i>
      <x v="6"/>
    </i>
    <i>
      <x v="13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Hectáreas Fumigadas" fld="11" baseField="0" baseItem="0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86AD08-8940-48C0-B8D7-D2A31E27E11E}" name="TablaDinámica2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0:M47" firstHeaderRow="1" firstDataRow="2" firstDataCol="1"/>
  <pivotFields count="18">
    <pivotField numFmtId="164" showAll="0"/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6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x="13"/>
        <item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8"/>
  </rowFields>
  <rowItems count="16">
    <i>
      <x v="5"/>
    </i>
    <i>
      <x v="8"/>
    </i>
    <i>
      <x v="10"/>
    </i>
    <i>
      <x v="3"/>
    </i>
    <i>
      <x v="11"/>
    </i>
    <i>
      <x/>
    </i>
    <i>
      <x v="2"/>
    </i>
    <i>
      <x v="9"/>
    </i>
    <i>
      <x v="1"/>
    </i>
    <i>
      <x v="14"/>
    </i>
    <i>
      <x v="12"/>
    </i>
    <i>
      <x v="4"/>
    </i>
    <i>
      <x v="6"/>
    </i>
    <i>
      <x v="13"/>
    </i>
    <i>
      <x v="7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Número Vuelos" fld="10" baseField="0" baseItem="0"/>
  </dataFields>
  <formats count="4">
    <format dxfId="15">
      <pivotArea outline="0" collapsedLevelsAreSubtotals="1" fieldPosition="0"/>
    </format>
    <format dxfId="14">
      <pivotArea field="8" type="button" dataOnly="0" labelOnly="1" outline="0" axis="axisRow" fieldPosition="0"/>
    </format>
    <format dxfId="13">
      <pivotArea dataOnly="0" labelOnly="1" fieldPosition="0">
        <references count="1">
          <reference field="1" count="0"/>
        </references>
      </pivotArea>
    </format>
    <format dxfId="1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A246CB-8EE1-4551-BF6E-40F1C22DFC31}" name="TablaDinámica5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77:M212" firstHeaderRow="1" firstDataRow="2" firstDataCol="1"/>
  <pivotFields count="18">
    <pivotField numFmtId="164" showAll="0"/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 sortType="descending">
      <items count="34">
        <item x="29"/>
        <item x="30"/>
        <item x="14"/>
        <item x="0"/>
        <item x="1"/>
        <item x="24"/>
        <item x="22"/>
        <item x="25"/>
        <item x="4"/>
        <item x="2"/>
        <item x="3"/>
        <item x="20"/>
        <item x="12"/>
        <item x="5"/>
        <item x="32"/>
        <item x="6"/>
        <item x="7"/>
        <item x="19"/>
        <item x="26"/>
        <item x="8"/>
        <item x="11"/>
        <item x="18"/>
        <item x="9"/>
        <item x="28"/>
        <item x="23"/>
        <item x="31"/>
        <item x="27"/>
        <item x="10"/>
        <item x="13"/>
        <item x="21"/>
        <item x="15"/>
        <item x="16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3"/>
  </rowFields>
  <rowItems count="34">
    <i>
      <x v="9"/>
    </i>
    <i>
      <x v="27"/>
    </i>
    <i>
      <x v="4"/>
    </i>
    <i>
      <x v="8"/>
    </i>
    <i>
      <x v="20"/>
    </i>
    <i>
      <x v="1"/>
    </i>
    <i>
      <x v="30"/>
    </i>
    <i>
      <x v="11"/>
    </i>
    <i>
      <x v="18"/>
    </i>
    <i>
      <x v="28"/>
    </i>
    <i>
      <x v="2"/>
    </i>
    <i>
      <x v="15"/>
    </i>
    <i>
      <x v="24"/>
    </i>
    <i>
      <x v="3"/>
    </i>
    <i>
      <x v="6"/>
    </i>
    <i>
      <x v="13"/>
    </i>
    <i>
      <x v="17"/>
    </i>
    <i>
      <x v="21"/>
    </i>
    <i>
      <x/>
    </i>
    <i>
      <x v="29"/>
    </i>
    <i>
      <x v="5"/>
    </i>
    <i>
      <x v="7"/>
    </i>
    <i>
      <x v="14"/>
    </i>
    <i>
      <x v="25"/>
    </i>
    <i>
      <x v="10"/>
    </i>
    <i>
      <x v="31"/>
    </i>
    <i>
      <x v="16"/>
    </i>
    <i>
      <x v="26"/>
    </i>
    <i>
      <x v="19"/>
    </i>
    <i>
      <x v="32"/>
    </i>
    <i>
      <x v="22"/>
    </i>
    <i>
      <x v="23"/>
    </i>
    <i>
      <x v="12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Total Horas" fld="17" baseField="0" baseItem="0"/>
  </dataFields>
  <formats count="1">
    <format dxfId="1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FE3BFC-F4F7-48DD-8129-81141DF84AB2}" name="TablaDinámica4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50:M67" firstHeaderRow="1" firstDataRow="2" firstDataCol="1"/>
  <pivotFields count="18">
    <pivotField numFmtId="164" showAll="0"/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6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x="13"/>
        <item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8"/>
  </rowFields>
  <rowItems count="16">
    <i>
      <x v="5"/>
    </i>
    <i>
      <x v="8"/>
    </i>
    <i>
      <x v="10"/>
    </i>
    <i>
      <x v="2"/>
    </i>
    <i>
      <x v="3"/>
    </i>
    <i>
      <x v="9"/>
    </i>
    <i>
      <x/>
    </i>
    <i>
      <x v="11"/>
    </i>
    <i>
      <x v="1"/>
    </i>
    <i>
      <x v="7"/>
    </i>
    <i>
      <x v="14"/>
    </i>
    <i>
      <x v="12"/>
    </i>
    <i>
      <x v="6"/>
    </i>
    <i>
      <x v="4"/>
    </i>
    <i>
      <x v="13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Total Horas" fld="17" baseField="0" baseItem="0"/>
  </dataFields>
  <formats count="7">
    <format dxfId="20">
      <pivotArea outline="0" collapsedLevelsAreSubtotals="1" fieldPosition="0"/>
    </format>
    <format dxfId="19">
      <pivotArea field="8" type="button" dataOnly="0" labelOnly="1" outline="0" axis="axisRow" fieldPosition="0"/>
    </format>
    <format dxfId="18">
      <pivotArea dataOnly="0" labelOnly="1" fieldPosition="0">
        <references count="1">
          <reference field="1" count="0"/>
        </references>
      </pivotArea>
    </format>
    <format dxfId="17">
      <pivotArea dataOnly="0" labelOnly="1" grandCol="1" outline="0" fieldPosition="0"/>
    </format>
    <format dxfId="2">
      <pivotArea type="origin" dataOnly="0" labelOnly="1" outline="0" fieldPosition="0"/>
    </format>
    <format dxfId="1">
      <pivotArea field="1" type="button" dataOnly="0" labelOnly="1" outline="0" axis="axisCol" fieldPosition="0"/>
    </format>
    <format dxfId="0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10E9DE-1F22-4C93-A421-537D3106B475}" name="TablaDinámica3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:M31" firstHeaderRow="1" firstDataRow="2" firstDataCol="1"/>
  <pivotFields count="18">
    <pivotField numFmtId="164" showAll="0"/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12"/>
        <item x="9"/>
        <item x="0"/>
        <item x="1"/>
        <item x="5"/>
        <item x="11"/>
        <item x="13"/>
        <item x="10"/>
        <item x="6"/>
        <item x="14"/>
        <item x="3"/>
        <item x="2"/>
        <item x="8"/>
        <item x="7"/>
        <item x="4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9"/>
  </rowFields>
  <rowItems count="17">
    <i>
      <x v="3"/>
    </i>
    <i>
      <x v="2"/>
    </i>
    <i>
      <x v="4"/>
    </i>
    <i>
      <x v="8"/>
    </i>
    <i>
      <x v="11"/>
    </i>
    <i>
      <x v="10"/>
    </i>
    <i>
      <x v="14"/>
    </i>
    <i>
      <x v="13"/>
    </i>
    <i>
      <x v="1"/>
    </i>
    <i>
      <x v="15"/>
    </i>
    <i>
      <x v="6"/>
    </i>
    <i>
      <x v="9"/>
    </i>
    <i>
      <x v="7"/>
    </i>
    <i>
      <x/>
    </i>
    <i>
      <x v="5"/>
    </i>
    <i>
      <x v="12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Hectáreas Fumigadas" fld="11" baseField="0" baseItem="0"/>
  </dataFields>
  <formats count="1">
    <format dxfId="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2E502E-0B4D-452E-982F-AB26829243CB}" name="TablaDinámica2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0:M78" firstHeaderRow="1" firstDataRow="2" firstDataCol="1"/>
  <pivotFields count="18">
    <pivotField numFmtId="164" showAll="0"/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12"/>
        <item x="9"/>
        <item x="0"/>
        <item x="1"/>
        <item x="5"/>
        <item x="11"/>
        <item x="13"/>
        <item x="10"/>
        <item x="6"/>
        <item x="14"/>
        <item x="3"/>
        <item x="2"/>
        <item x="8"/>
        <item x="7"/>
        <item x="4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9"/>
  </rowFields>
  <rowItems count="17">
    <i>
      <x v="2"/>
    </i>
    <i>
      <x v="3"/>
    </i>
    <i>
      <x v="4"/>
    </i>
    <i>
      <x v="8"/>
    </i>
    <i>
      <x v="10"/>
    </i>
    <i>
      <x v="11"/>
    </i>
    <i>
      <x v="1"/>
    </i>
    <i>
      <x v="14"/>
    </i>
    <i>
      <x v="13"/>
    </i>
    <i>
      <x v="6"/>
    </i>
    <i>
      <x v="15"/>
    </i>
    <i>
      <x v="9"/>
    </i>
    <i>
      <x/>
    </i>
    <i>
      <x v="7"/>
    </i>
    <i>
      <x v="12"/>
    </i>
    <i>
      <x v="5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Número Vuelos" fld="10" baseField="0" baseItem="0"/>
  </dataFields>
  <formats count="1">
    <format dxfId="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042B6-F91E-4195-B1CE-77AF000E4522}" name="TablaDinámica4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9:M57" firstHeaderRow="1" firstDataRow="2" firstDataCol="1"/>
  <pivotFields count="18">
    <pivotField numFmtId="164" showAll="0"/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12"/>
        <item x="9"/>
        <item x="0"/>
        <item x="1"/>
        <item x="5"/>
        <item x="11"/>
        <item x="13"/>
        <item x="10"/>
        <item x="6"/>
        <item x="14"/>
        <item x="3"/>
        <item x="2"/>
        <item x="8"/>
        <item x="7"/>
        <item x="4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9"/>
  </rowFields>
  <rowItems count="17">
    <i>
      <x v="2"/>
    </i>
    <i>
      <x v="3"/>
    </i>
    <i>
      <x v="4"/>
    </i>
    <i>
      <x v="8"/>
    </i>
    <i>
      <x v="11"/>
    </i>
    <i>
      <x v="1"/>
    </i>
    <i>
      <x v="10"/>
    </i>
    <i>
      <x v="14"/>
    </i>
    <i>
      <x v="13"/>
    </i>
    <i>
      <x v="9"/>
    </i>
    <i>
      <x v="6"/>
    </i>
    <i>
      <x v="15"/>
    </i>
    <i>
      <x v="5"/>
    </i>
    <i>
      <x/>
    </i>
    <i>
      <x v="12"/>
    </i>
    <i>
      <x v="7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Total Horas" fld="17" baseField="0" baseItem="0"/>
  </dataFields>
  <formats count="1">
    <format dxfId="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EC2F9E-8F72-4EDF-8DA3-DAFF147A8E45}" name="TablaDinámica5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08:M456" firstHeaderRow="1" firstDataRow="2" firstDataCol="1"/>
  <pivotFields count="18">
    <pivotField numFmtId="164" showAll="0"/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axis="axisRow" showAll="0" sortType="descending">
      <items count="70">
        <item x="10"/>
        <item x="0"/>
        <item x="17"/>
        <item x="18"/>
        <item x="41"/>
        <item x="62"/>
        <item x="42"/>
        <item x="43"/>
        <item x="55"/>
        <item x="56"/>
        <item x="19"/>
        <item x="35"/>
        <item x="11"/>
        <item x="15"/>
        <item x="16"/>
        <item x="60"/>
        <item x="3"/>
        <item x="12"/>
        <item x="21"/>
        <item x="57"/>
        <item x="52"/>
        <item x="44"/>
        <item x="1"/>
        <item x="23"/>
        <item x="39"/>
        <item x="33"/>
        <item x="46"/>
        <item x="24"/>
        <item x="53"/>
        <item x="40"/>
        <item x="51"/>
        <item x="63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32"/>
        <item x="36"/>
        <item x="38"/>
        <item x="45"/>
        <item x="59"/>
        <item x="61"/>
        <item x="58"/>
        <item x="29"/>
        <item x="66"/>
        <item x="67"/>
        <item x="31"/>
        <item x="6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48">
        <item x="33"/>
        <item x="97"/>
        <item x="96"/>
        <item x="52"/>
        <item x="84"/>
        <item x="47"/>
        <item x="76"/>
        <item x="44"/>
        <item x="0"/>
        <item x="86"/>
        <item x="48"/>
        <item x="71"/>
        <item x="87"/>
        <item x="1"/>
        <item x="81"/>
        <item x="22"/>
        <item x="17"/>
        <item x="62"/>
        <item x="10"/>
        <item x="65"/>
        <item x="4"/>
        <item x="39"/>
        <item x="67"/>
        <item x="74"/>
        <item x="18"/>
        <item x="15"/>
        <item x="23"/>
        <item x="16"/>
        <item x="101"/>
        <item x="19"/>
        <item x="20"/>
        <item x="26"/>
        <item x="27"/>
        <item x="100"/>
        <item x="21"/>
        <item x="28"/>
        <item x="24"/>
        <item x="12"/>
        <item x="32"/>
        <item x="29"/>
        <item x="9"/>
        <item x="25"/>
        <item x="6"/>
        <item x="53"/>
        <item x="90"/>
        <item x="8"/>
        <item x="83"/>
        <item x="5"/>
        <item x="51"/>
        <item x="49"/>
        <item x="64"/>
        <item x="73"/>
        <item x="14"/>
        <item x="79"/>
        <item x="50"/>
        <item x="72"/>
        <item x="59"/>
        <item x="63"/>
        <item x="11"/>
        <item x="42"/>
        <item x="7"/>
        <item x="103"/>
        <item x="55"/>
        <item x="3"/>
        <item x="85"/>
        <item x="2"/>
        <item x="77"/>
        <item x="82"/>
        <item x="43"/>
        <item x="46"/>
        <item x="102"/>
        <item x="13"/>
        <item x="30"/>
        <item x="34"/>
        <item x="45"/>
        <item x="31"/>
        <item x="54"/>
        <item x="70"/>
        <item x="35"/>
        <item x="89"/>
        <item x="99"/>
        <item x="36"/>
        <item x="68"/>
        <item x="40"/>
        <item x="91"/>
        <item x="78"/>
        <item x="94"/>
        <item x="60"/>
        <item x="58"/>
        <item x="69"/>
        <item x="56"/>
        <item x="57"/>
        <item x="75"/>
        <item x="41"/>
        <item x="95"/>
        <item x="93"/>
        <item x="88"/>
        <item x="66"/>
        <item x="37"/>
        <item x="80"/>
        <item x="38"/>
        <item x="61"/>
        <item x="104"/>
        <item x="105"/>
        <item x="92"/>
        <item x="98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</pivotFields>
  <rowFields count="2">
    <field x="5"/>
    <field x="6"/>
  </rowFields>
  <rowItems count="247">
    <i>
      <x v="50"/>
    </i>
    <i r="1">
      <x v="60"/>
    </i>
    <i r="1">
      <x v="3"/>
    </i>
    <i>
      <x v="67"/>
    </i>
    <i r="1">
      <x v="101"/>
    </i>
    <i r="1">
      <x v="5"/>
    </i>
    <i r="1">
      <x v="134"/>
    </i>
    <i r="1">
      <x v="87"/>
    </i>
    <i>
      <x v="41"/>
    </i>
    <i r="1">
      <x v="64"/>
    </i>
    <i r="1">
      <x v="67"/>
    </i>
    <i r="1">
      <x v="14"/>
    </i>
    <i r="1">
      <x v="135"/>
    </i>
    <i r="1">
      <x v="68"/>
    </i>
    <i>
      <x v="12"/>
    </i>
    <i r="1">
      <x v="57"/>
    </i>
    <i r="1">
      <x v="112"/>
    </i>
    <i r="1">
      <x v="58"/>
    </i>
    <i>
      <x v="48"/>
    </i>
    <i r="1">
      <x v="42"/>
    </i>
    <i r="1">
      <x v="11"/>
    </i>
    <i r="1">
      <x v="110"/>
    </i>
    <i>
      <x v="51"/>
    </i>
    <i r="1">
      <x v="45"/>
    </i>
    <i r="1">
      <x v="50"/>
    </i>
    <i r="1">
      <x v="46"/>
    </i>
    <i r="1">
      <x v="103"/>
    </i>
    <i r="1">
      <x v="104"/>
    </i>
    <i r="1">
      <x v="141"/>
    </i>
    <i r="1">
      <x v="111"/>
    </i>
    <i>
      <x v="44"/>
    </i>
    <i r="1">
      <x v="7"/>
    </i>
    <i r="1">
      <x v="68"/>
    </i>
    <i r="1">
      <x v="136"/>
    </i>
    <i r="1">
      <x v="23"/>
    </i>
    <i r="1">
      <x v="74"/>
    </i>
    <i>
      <x v="42"/>
    </i>
    <i r="1">
      <x v="40"/>
    </i>
    <i>
      <x v="49"/>
    </i>
    <i r="1">
      <x v="69"/>
    </i>
    <i r="1">
      <x v="65"/>
    </i>
    <i r="1">
      <x v="66"/>
    </i>
    <i r="1">
      <x v="4"/>
    </i>
    <i r="1">
      <x v="54"/>
    </i>
    <i r="1">
      <x v="132"/>
    </i>
    <i r="1">
      <x v="85"/>
    </i>
    <i r="1">
      <x v="6"/>
    </i>
    <i r="1">
      <x v="137"/>
    </i>
    <i>
      <x v="17"/>
    </i>
    <i r="1">
      <x v="62"/>
    </i>
    <i r="1">
      <x v="37"/>
    </i>
    <i>
      <x v="46"/>
    </i>
    <i r="1">
      <x v="19"/>
    </i>
    <i r="1">
      <x v="22"/>
    </i>
    <i r="1">
      <x v="54"/>
    </i>
    <i r="1">
      <x v="139"/>
    </i>
    <i r="1">
      <x v="140"/>
    </i>
    <i>
      <x v="54"/>
    </i>
    <i r="1">
      <x v="16"/>
    </i>
    <i r="1">
      <x v="26"/>
    </i>
    <i r="1">
      <x v="15"/>
    </i>
    <i r="1">
      <x v="36"/>
    </i>
    <i>
      <x v="35"/>
    </i>
    <i r="1">
      <x v="33"/>
    </i>
    <i>
      <x v="52"/>
    </i>
    <i r="1">
      <x v="12"/>
    </i>
    <i r="1">
      <x v="71"/>
    </i>
    <i r="1">
      <x v="93"/>
    </i>
    <i r="1">
      <x v="83"/>
    </i>
    <i r="1">
      <x v="97"/>
    </i>
    <i r="1">
      <x v="144"/>
    </i>
    <i r="1">
      <x v="94"/>
    </i>
    <i>
      <x v="18"/>
    </i>
    <i r="1">
      <x v="41"/>
    </i>
    <i r="1">
      <x v="120"/>
    </i>
    <i>
      <x v="55"/>
    </i>
    <i r="1">
      <x v="75"/>
    </i>
    <i r="1">
      <x v="32"/>
    </i>
    <i r="1">
      <x v="72"/>
    </i>
    <i r="1">
      <x v="35"/>
    </i>
    <i r="1">
      <x v="122"/>
    </i>
    <i r="1">
      <x v="126"/>
    </i>
    <i r="1">
      <x v="39"/>
    </i>
    <i r="1">
      <x v="121"/>
    </i>
    <i r="1">
      <x v="31"/>
    </i>
    <i r="1">
      <x v="125"/>
    </i>
    <i r="1">
      <x v="123"/>
    </i>
    <i r="1">
      <x v="124"/>
    </i>
    <i>
      <x v="1"/>
    </i>
    <i r="1">
      <x v="17"/>
    </i>
    <i r="1">
      <x v="99"/>
    </i>
    <i r="1">
      <x v="95"/>
    </i>
    <i r="1">
      <x v="8"/>
    </i>
    <i>
      <x v="56"/>
    </i>
    <i r="1">
      <x v="79"/>
    </i>
    <i r="1">
      <x v="83"/>
    </i>
    <i r="1">
      <x v="56"/>
    </i>
    <i r="1">
      <x v="28"/>
    </i>
    <i r="1">
      <x v="92"/>
    </i>
    <i r="1">
      <x v="133"/>
    </i>
    <i>
      <x v="15"/>
    </i>
    <i r="1">
      <x v="2"/>
    </i>
    <i r="1">
      <x v="145"/>
    </i>
    <i r="1">
      <x v="138"/>
    </i>
    <i>
      <x v="32"/>
    </i>
    <i r="1">
      <x v="20"/>
    </i>
    <i r="1">
      <x v="108"/>
    </i>
    <i r="1">
      <x v="106"/>
    </i>
    <i>
      <x v="29"/>
    </i>
    <i r="1">
      <x v="88"/>
    </i>
    <i>
      <x v="47"/>
    </i>
    <i r="1">
      <x v="76"/>
    </i>
    <i r="1">
      <x v="77"/>
    </i>
    <i r="1">
      <x v="89"/>
    </i>
    <i>
      <x v="11"/>
    </i>
    <i r="1">
      <x v="48"/>
    </i>
    <i>
      <x v="57"/>
    </i>
    <i r="1">
      <x v="10"/>
    </i>
    <i>
      <x v="36"/>
    </i>
    <i r="1">
      <x v="47"/>
    </i>
    <i r="1">
      <x v="109"/>
    </i>
    <i>
      <x v="62"/>
    </i>
    <i r="1">
      <x v="1"/>
    </i>
    <i r="1">
      <x v="61"/>
    </i>
    <i r="1">
      <x v="146"/>
    </i>
    <i>
      <x/>
    </i>
    <i r="1">
      <x v="18"/>
    </i>
    <i r="1">
      <x v="142"/>
    </i>
    <i>
      <x v="59"/>
    </i>
    <i r="1">
      <x v="90"/>
    </i>
    <i>
      <x v="13"/>
    </i>
    <i r="1">
      <x v="25"/>
    </i>
    <i r="1">
      <x v="89"/>
    </i>
    <i r="1">
      <x v="113"/>
    </i>
    <i r="1">
      <x v="82"/>
    </i>
    <i>
      <x v="24"/>
    </i>
    <i r="1">
      <x v="91"/>
    </i>
    <i>
      <x v="60"/>
    </i>
    <i r="1">
      <x v="89"/>
    </i>
    <i r="1">
      <x v="82"/>
    </i>
    <i>
      <x v="10"/>
    </i>
    <i r="1">
      <x v="34"/>
    </i>
    <i r="1">
      <x v="30"/>
    </i>
    <i>
      <x v="27"/>
    </i>
    <i r="1">
      <x v="78"/>
    </i>
    <i r="1">
      <x v="73"/>
    </i>
    <i r="1">
      <x v="129"/>
    </i>
    <i r="1">
      <x v="70"/>
    </i>
    <i r="1">
      <x v="81"/>
    </i>
    <i r="1">
      <x v="130"/>
    </i>
    <i r="1">
      <x v="128"/>
    </i>
    <i r="1">
      <x v="127"/>
    </i>
    <i>
      <x v="25"/>
    </i>
    <i r="1">
      <x v="49"/>
    </i>
    <i r="1">
      <x v="105"/>
    </i>
    <i>
      <x v="53"/>
    </i>
    <i r="1">
      <x v="52"/>
    </i>
    <i r="1">
      <x v="51"/>
    </i>
    <i>
      <x v="34"/>
    </i>
    <i r="1">
      <x v="80"/>
    </i>
    <i>
      <x v="14"/>
    </i>
    <i r="1">
      <x v="27"/>
    </i>
    <i r="1">
      <x v="86"/>
    </i>
    <i>
      <x v="2"/>
    </i>
    <i r="1">
      <x v="16"/>
    </i>
    <i r="1">
      <x v="24"/>
    </i>
    <i r="1">
      <x v="114"/>
    </i>
    <i r="1">
      <x v="115"/>
    </i>
    <i>
      <x v="23"/>
    </i>
    <i r="1">
      <x/>
    </i>
    <i r="1">
      <x v="38"/>
    </i>
    <i>
      <x v="68"/>
    </i>
    <i r="1">
      <x v="117"/>
    </i>
    <i r="1">
      <x v="118"/>
    </i>
    <i r="1">
      <x v="116"/>
    </i>
    <i r="1">
      <x v="119"/>
    </i>
    <i>
      <x v="16"/>
    </i>
    <i r="1">
      <x v="63"/>
    </i>
    <i r="1">
      <x v="107"/>
    </i>
    <i>
      <x v="43"/>
    </i>
    <i r="1">
      <x v="21"/>
    </i>
    <i r="1">
      <x v="131"/>
    </i>
    <i>
      <x v="8"/>
    </i>
    <i r="1">
      <x v="9"/>
    </i>
    <i r="1">
      <x v="96"/>
    </i>
    <i r="1">
      <x v="143"/>
    </i>
    <i>
      <x v="58"/>
    </i>
    <i r="1">
      <x v="43"/>
    </i>
    <i r="1">
      <x v="44"/>
    </i>
    <i>
      <x v="65"/>
    </i>
    <i r="1">
      <x v="102"/>
    </i>
    <i>
      <x v="38"/>
    </i>
    <i r="1">
      <x v="98"/>
    </i>
    <i>
      <x v="40"/>
    </i>
    <i r="1">
      <x v="89"/>
    </i>
    <i r="1">
      <x v="82"/>
    </i>
    <i>
      <x v="45"/>
    </i>
    <i r="1">
      <x v="82"/>
    </i>
    <i r="1">
      <x v="89"/>
    </i>
    <i>
      <x v="20"/>
    </i>
    <i r="1">
      <x v="89"/>
    </i>
    <i r="1">
      <x v="82"/>
    </i>
    <i>
      <x v="9"/>
    </i>
    <i r="1">
      <x v="89"/>
    </i>
    <i>
      <x v="4"/>
    </i>
    <i r="1">
      <x v="89"/>
    </i>
    <i r="1">
      <x v="82"/>
    </i>
    <i>
      <x v="6"/>
    </i>
    <i r="1">
      <x v="82"/>
    </i>
    <i r="1">
      <x v="89"/>
    </i>
    <i>
      <x v="22"/>
    </i>
    <i r="1">
      <x v="13"/>
    </i>
    <i>
      <x v="64"/>
    </i>
    <i r="1">
      <x v="59"/>
    </i>
    <i>
      <x v="31"/>
    </i>
    <i r="1">
      <x v="89"/>
    </i>
    <i>
      <x v="33"/>
    </i>
    <i r="1">
      <x v="89"/>
    </i>
    <i>
      <x v="26"/>
    </i>
    <i r="1">
      <x v="89"/>
    </i>
    <i>
      <x v="63"/>
    </i>
    <i r="1">
      <x v="89"/>
    </i>
    <i r="1">
      <x v="82"/>
    </i>
    <i>
      <x v="21"/>
    </i>
    <i r="1">
      <x v="89"/>
    </i>
    <i r="1">
      <x v="82"/>
    </i>
    <i>
      <x v="3"/>
    </i>
    <i r="1">
      <x v="29"/>
    </i>
    <i>
      <x v="28"/>
    </i>
    <i r="1">
      <x v="53"/>
    </i>
    <i>
      <x v="19"/>
    </i>
    <i r="1">
      <x v="89"/>
    </i>
    <i>
      <x v="7"/>
    </i>
    <i r="1">
      <x v="89"/>
    </i>
    <i>
      <x v="37"/>
    </i>
    <i r="1">
      <x v="82"/>
    </i>
    <i>
      <x v="66"/>
    </i>
    <i r="1">
      <x v="89"/>
    </i>
    <i>
      <x v="30"/>
    </i>
    <i r="1">
      <x v="55"/>
    </i>
    <i>
      <x v="61"/>
    </i>
    <i r="1">
      <x v="84"/>
    </i>
    <i>
      <x v="39"/>
    </i>
    <i r="1">
      <x v="100"/>
    </i>
    <i>
      <x v="5"/>
    </i>
    <i r="1">
      <x v="89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Número Vuelos" fld="10" baseField="0" baseItem="0"/>
  </dataFields>
  <formats count="6">
    <format dxfId="4">
      <pivotArea outline="0" collapsedLevelsAreSubtotals="1" fieldPosition="0"/>
    </format>
    <format dxfId="5">
      <pivotArea grandRow="1" outline="0" collapsedLevelsAreSubtotals="1" fieldPosition="0"/>
    </format>
    <format dxfId="6">
      <pivotArea dataOnly="0" labelOnly="1" grandRow="1" outline="0" fieldPosition="0"/>
    </format>
    <format dxfId="7">
      <pivotArea field="5" type="button" dataOnly="0" labelOnly="1" outline="0" axis="axisRow" fieldPosition="0"/>
    </format>
    <format dxfId="8">
      <pivotArea dataOnly="0" labelOnly="1" fieldPosition="0">
        <references count="1">
          <reference field="1" count="0"/>
        </references>
      </pivotArea>
    </format>
    <format dxfId="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7DE830-7962-48C9-918F-D9110B570F95}" name="TablaDinámica6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59:M479" firstHeaderRow="1" firstDataRow="2" firstDataCol="1"/>
  <pivotFields count="18">
    <pivotField numFmtId="164" showAll="0"/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Row" showAll="0" sortType="descending">
      <items count="19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165" showAll="0"/>
  </pivotFields>
  <rowFields count="1">
    <field x="4"/>
  </rowFields>
  <rowItems count="19">
    <i>
      <x/>
    </i>
    <i>
      <x v="5"/>
    </i>
    <i>
      <x v="15"/>
    </i>
    <i>
      <x v="10"/>
    </i>
    <i>
      <x v="11"/>
    </i>
    <i>
      <x v="16"/>
    </i>
    <i>
      <x v="8"/>
    </i>
    <i>
      <x v="7"/>
    </i>
    <i>
      <x v="2"/>
    </i>
    <i>
      <x v="9"/>
    </i>
    <i>
      <x v="17"/>
    </i>
    <i>
      <x v="14"/>
    </i>
    <i>
      <x v="1"/>
    </i>
    <i>
      <x v="4"/>
    </i>
    <i>
      <x v="13"/>
    </i>
    <i>
      <x v="12"/>
    </i>
    <i>
      <x v="6"/>
    </i>
    <i>
      <x v="3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Total Horas" fld="17" baseField="0" baseItem="0"/>
  </dataFields>
  <formats count="1">
    <format dxfId="2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EEAA24-B283-4A8D-BA3D-D521F04C6890}" name="TablaDinámica1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M28" firstHeaderRow="1" firstDataRow="2" firstDataCol="1"/>
  <pivotFields count="18">
    <pivotField numFmtId="164" showAll="0"/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Row" showAll="0" sortType="descending">
      <items count="19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4"/>
  </rowFields>
  <rowItems count="19">
    <i>
      <x/>
    </i>
    <i>
      <x v="5"/>
    </i>
    <i>
      <x v="10"/>
    </i>
    <i>
      <x v="11"/>
    </i>
    <i>
      <x v="16"/>
    </i>
    <i>
      <x v="15"/>
    </i>
    <i>
      <x v="9"/>
    </i>
    <i>
      <x v="2"/>
    </i>
    <i>
      <x v="17"/>
    </i>
    <i>
      <x v="7"/>
    </i>
    <i>
      <x v="1"/>
    </i>
    <i>
      <x v="14"/>
    </i>
    <i>
      <x v="8"/>
    </i>
    <i>
      <x v="4"/>
    </i>
    <i>
      <x v="13"/>
    </i>
    <i>
      <x v="6"/>
    </i>
    <i>
      <x v="3"/>
    </i>
    <i>
      <x v="12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Hectáreas Fumigadas" fld="11" baseField="0" baseItem="0"/>
  </dataFields>
  <formats count="1">
    <format dxfId="2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07327D-D2D0-4ABC-9DF8-F1F53D924FDF}" name="TablaDinámica3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3:M104" firstHeaderRow="1" firstDataRow="2" firstDataCol="1"/>
  <pivotFields count="18">
    <pivotField numFmtId="164" showAll="0"/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70">
        <item x="10"/>
        <item x="0"/>
        <item x="17"/>
        <item x="18"/>
        <item x="41"/>
        <item x="62"/>
        <item x="42"/>
        <item x="43"/>
        <item x="55"/>
        <item x="56"/>
        <item x="19"/>
        <item x="35"/>
        <item x="11"/>
        <item x="15"/>
        <item x="16"/>
        <item x="60"/>
        <item x="3"/>
        <item x="12"/>
        <item x="21"/>
        <item x="57"/>
        <item x="52"/>
        <item x="44"/>
        <item x="1"/>
        <item x="23"/>
        <item x="39"/>
        <item x="33"/>
        <item x="46"/>
        <item x="24"/>
        <item x="53"/>
        <item x="40"/>
        <item x="51"/>
        <item x="63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32"/>
        <item x="36"/>
        <item x="38"/>
        <item x="45"/>
        <item x="59"/>
        <item x="61"/>
        <item x="58"/>
        <item x="29"/>
        <item x="66"/>
        <item x="67"/>
        <item x="31"/>
        <item x="6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5"/>
  </rowFields>
  <rowItems count="70">
    <i>
      <x v="50"/>
    </i>
    <i>
      <x v="12"/>
    </i>
    <i>
      <x v="48"/>
    </i>
    <i>
      <x v="42"/>
    </i>
    <i>
      <x v="51"/>
    </i>
    <i>
      <x v="52"/>
    </i>
    <i>
      <x v="56"/>
    </i>
    <i>
      <x v="49"/>
    </i>
    <i>
      <x v="41"/>
    </i>
    <i>
      <x v="67"/>
    </i>
    <i>
      <x v="46"/>
    </i>
    <i>
      <x v="44"/>
    </i>
    <i>
      <x v="17"/>
    </i>
    <i>
      <x v="32"/>
    </i>
    <i>
      <x v="11"/>
    </i>
    <i>
      <x v="15"/>
    </i>
    <i>
      <x v="36"/>
    </i>
    <i>
      <x v="47"/>
    </i>
    <i>
      <x v="1"/>
    </i>
    <i>
      <x v="29"/>
    </i>
    <i>
      <x v="54"/>
    </i>
    <i>
      <x v="13"/>
    </i>
    <i>
      <x v="25"/>
    </i>
    <i>
      <x/>
    </i>
    <i>
      <x v="62"/>
    </i>
    <i>
      <x v="18"/>
    </i>
    <i>
      <x v="55"/>
    </i>
    <i>
      <x v="24"/>
    </i>
    <i>
      <x v="60"/>
    </i>
    <i>
      <x v="22"/>
    </i>
    <i>
      <x v="35"/>
    </i>
    <i>
      <x v="16"/>
    </i>
    <i>
      <x v="59"/>
    </i>
    <i>
      <x v="8"/>
    </i>
    <i>
      <x v="14"/>
    </i>
    <i>
      <x v="57"/>
    </i>
    <i>
      <x v="64"/>
    </i>
    <i>
      <x v="34"/>
    </i>
    <i>
      <x v="53"/>
    </i>
    <i>
      <x v="65"/>
    </i>
    <i>
      <x v="10"/>
    </i>
    <i>
      <x v="27"/>
    </i>
    <i>
      <x v="58"/>
    </i>
    <i>
      <x v="45"/>
    </i>
    <i>
      <x v="40"/>
    </i>
    <i>
      <x v="2"/>
    </i>
    <i>
      <x v="23"/>
    </i>
    <i>
      <x v="68"/>
    </i>
    <i>
      <x v="4"/>
    </i>
    <i>
      <x v="43"/>
    </i>
    <i>
      <x v="6"/>
    </i>
    <i>
      <x v="20"/>
    </i>
    <i>
      <x v="9"/>
    </i>
    <i>
      <x v="38"/>
    </i>
    <i>
      <x v="63"/>
    </i>
    <i>
      <x v="33"/>
    </i>
    <i>
      <x v="28"/>
    </i>
    <i>
      <x v="21"/>
    </i>
    <i>
      <x v="31"/>
    </i>
    <i>
      <x v="26"/>
    </i>
    <i>
      <x v="37"/>
    </i>
    <i>
      <x v="19"/>
    </i>
    <i>
      <x v="7"/>
    </i>
    <i>
      <x v="66"/>
    </i>
    <i>
      <x v="3"/>
    </i>
    <i>
      <x v="30"/>
    </i>
    <i>
      <x v="39"/>
    </i>
    <i>
      <x v="5"/>
    </i>
    <i>
      <x v="61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Hectáreas Fumigadas" fld="11" baseField="0" baseItem="0"/>
  </dataFields>
  <formats count="1">
    <format dxfId="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28646A-85FA-4A06-B2C1-BC9F442DE1EE}" name="TablaDinámica2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1:M202" firstHeaderRow="1" firstDataRow="2" firstDataCol="1"/>
  <pivotFields count="18">
    <pivotField numFmtId="164" showAll="0"/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axis="axisRow" showAll="0" sortType="descending">
      <items count="70">
        <item x="10"/>
        <item x="0"/>
        <item x="17"/>
        <item x="18"/>
        <item x="41"/>
        <item x="62"/>
        <item x="42"/>
        <item x="43"/>
        <item x="55"/>
        <item x="56"/>
        <item x="19"/>
        <item x="35"/>
        <item x="11"/>
        <item x="15"/>
        <item x="16"/>
        <item x="60"/>
        <item x="3"/>
        <item x="12"/>
        <item x="21"/>
        <item x="57"/>
        <item x="52"/>
        <item x="44"/>
        <item x="1"/>
        <item x="23"/>
        <item x="39"/>
        <item x="33"/>
        <item x="46"/>
        <item x="24"/>
        <item x="53"/>
        <item x="40"/>
        <item x="51"/>
        <item x="63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32"/>
        <item x="36"/>
        <item x="38"/>
        <item x="45"/>
        <item x="59"/>
        <item x="61"/>
        <item x="58"/>
        <item x="29"/>
        <item x="66"/>
        <item x="67"/>
        <item x="31"/>
        <item x="6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5"/>
  </rowFields>
  <rowItems count="70">
    <i>
      <x v="50"/>
    </i>
    <i>
      <x v="67"/>
    </i>
    <i>
      <x v="41"/>
    </i>
    <i>
      <x v="12"/>
    </i>
    <i>
      <x v="48"/>
    </i>
    <i>
      <x v="51"/>
    </i>
    <i>
      <x v="44"/>
    </i>
    <i>
      <x v="42"/>
    </i>
    <i>
      <x v="49"/>
    </i>
    <i>
      <x v="17"/>
    </i>
    <i>
      <x v="46"/>
    </i>
    <i>
      <x v="54"/>
    </i>
    <i>
      <x v="35"/>
    </i>
    <i>
      <x v="52"/>
    </i>
    <i>
      <x v="18"/>
    </i>
    <i>
      <x v="55"/>
    </i>
    <i>
      <x v="1"/>
    </i>
    <i>
      <x v="56"/>
    </i>
    <i>
      <x v="15"/>
    </i>
    <i>
      <x v="32"/>
    </i>
    <i>
      <x v="29"/>
    </i>
    <i>
      <x v="47"/>
    </i>
    <i>
      <x v="11"/>
    </i>
    <i>
      <x v="57"/>
    </i>
    <i>
      <x v="36"/>
    </i>
    <i>
      <x v="62"/>
    </i>
    <i>
      <x/>
    </i>
    <i>
      <x v="59"/>
    </i>
    <i>
      <x v="13"/>
    </i>
    <i>
      <x v="24"/>
    </i>
    <i>
      <x v="60"/>
    </i>
    <i>
      <x v="10"/>
    </i>
    <i>
      <x v="27"/>
    </i>
    <i>
      <x v="25"/>
    </i>
    <i>
      <x v="53"/>
    </i>
    <i>
      <x v="34"/>
    </i>
    <i>
      <x v="14"/>
    </i>
    <i>
      <x v="2"/>
    </i>
    <i>
      <x v="23"/>
    </i>
    <i>
      <x v="68"/>
    </i>
    <i>
      <x v="16"/>
    </i>
    <i>
      <x v="43"/>
    </i>
    <i>
      <x v="8"/>
    </i>
    <i>
      <x v="58"/>
    </i>
    <i>
      <x v="65"/>
    </i>
    <i>
      <x v="38"/>
    </i>
    <i>
      <x v="40"/>
    </i>
    <i>
      <x v="45"/>
    </i>
    <i>
      <x v="20"/>
    </i>
    <i>
      <x v="9"/>
    </i>
    <i>
      <x v="4"/>
    </i>
    <i>
      <x v="6"/>
    </i>
    <i>
      <x v="22"/>
    </i>
    <i>
      <x v="64"/>
    </i>
    <i>
      <x v="31"/>
    </i>
    <i>
      <x v="33"/>
    </i>
    <i>
      <x v="26"/>
    </i>
    <i>
      <x v="63"/>
    </i>
    <i>
      <x v="21"/>
    </i>
    <i>
      <x v="3"/>
    </i>
    <i>
      <x v="28"/>
    </i>
    <i>
      <x v="19"/>
    </i>
    <i>
      <x v="7"/>
    </i>
    <i>
      <x v="37"/>
    </i>
    <i>
      <x v="66"/>
    </i>
    <i>
      <x v="30"/>
    </i>
    <i>
      <x v="61"/>
    </i>
    <i>
      <x v="39"/>
    </i>
    <i>
      <x v="5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Número Vuelos" fld="10" baseField="0" baseItem="0"/>
  </dataFields>
  <formats count="1">
    <format dxfId="2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pivotTable" Target="../pivotTables/pivotTable10.xml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3.xml"/><Relationship Id="rId7" Type="http://schemas.openxmlformats.org/officeDocument/2006/relationships/drawing" Target="../drawings/drawing8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pivotTable" Target="../pivotTables/pivotTable16.xml"/><Relationship Id="rId5" Type="http://schemas.openxmlformats.org/officeDocument/2006/relationships/pivotTable" Target="../pivotTables/pivotTable15.xml"/><Relationship Id="rId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DF810-6923-44F6-BDD4-E586A563DBAB}">
  <sheetPr codeName="Hoja1"/>
  <dimension ref="A1:U1038"/>
  <sheetViews>
    <sheetView workbookViewId="0">
      <pane xSplit="4" ySplit="1" topLeftCell="L2" activePane="bottomRight" state="frozen"/>
      <selection pane="topRight" activeCell="E1" sqref="E1"/>
      <selection pane="bottomLeft" activeCell="A2" sqref="A2"/>
      <selection pane="bottomRight" activeCell="T42" sqref="T42"/>
    </sheetView>
  </sheetViews>
  <sheetFormatPr baseColWidth="10" defaultColWidth="9.140625" defaultRowHeight="12.75"/>
  <cols>
    <col min="1" max="2" width="23.5703125" customWidth="1"/>
    <col min="3" max="3" width="14.28515625" customWidth="1"/>
    <col min="4" max="4" width="14" customWidth="1"/>
    <col min="5" max="5" width="15.5703125" customWidth="1"/>
    <col min="6" max="6" width="13.28515625" customWidth="1"/>
    <col min="7" max="7" width="19.7109375" customWidth="1"/>
    <col min="8" max="8" width="14.42578125" customWidth="1"/>
    <col min="9" max="9" width="16" customWidth="1"/>
    <col min="10" max="10" width="19.42578125" customWidth="1"/>
    <col min="11" max="11" width="15" customWidth="1"/>
    <col min="12" max="12" width="18.42578125" style="8" customWidth="1"/>
    <col min="13" max="13" width="8.7109375" style="8" bestFit="1" customWidth="1"/>
    <col min="14" max="14" width="10.7109375" style="8" bestFit="1" customWidth="1"/>
    <col min="15" max="16" width="18.42578125" style="8" customWidth="1"/>
    <col min="21" max="21" width="25.85546875" customWidth="1"/>
  </cols>
  <sheetData>
    <row r="1" spans="1:21" s="3" customFormat="1">
      <c r="A1" s="3" t="s">
        <v>0</v>
      </c>
      <c r="B1" s="3" t="s">
        <v>413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422</v>
      </c>
      <c r="K1" s="3" t="s">
        <v>8</v>
      </c>
      <c r="L1" s="19" t="s">
        <v>9</v>
      </c>
      <c r="M1" s="19" t="s">
        <v>439</v>
      </c>
      <c r="N1" s="19" t="s">
        <v>440</v>
      </c>
      <c r="O1" s="19" t="s">
        <v>441</v>
      </c>
      <c r="P1" s="19" t="s">
        <v>442</v>
      </c>
    </row>
    <row r="2" spans="1:21">
      <c r="A2" s="1">
        <v>45444</v>
      </c>
      <c r="B2" s="1" t="str">
        <f t="shared" ref="B2:B65" si="0">TEXT(A2,"mmmm")</f>
        <v>junio</v>
      </c>
      <c r="C2" t="s">
        <v>151</v>
      </c>
      <c r="D2" t="s">
        <v>152</v>
      </c>
      <c r="E2" t="s">
        <v>84</v>
      </c>
      <c r="F2" t="s">
        <v>159</v>
      </c>
      <c r="G2" t="s">
        <v>161</v>
      </c>
      <c r="H2" t="s">
        <v>15</v>
      </c>
      <c r="I2" t="s">
        <v>16</v>
      </c>
      <c r="J2" s="17">
        <v>18</v>
      </c>
      <c r="K2" s="2">
        <v>4590</v>
      </c>
      <c r="L2" s="18">
        <v>7630</v>
      </c>
      <c r="M2" s="20">
        <v>76</v>
      </c>
      <c r="N2" s="20">
        <v>30</v>
      </c>
      <c r="O2" s="20">
        <f t="shared" ref="O2:O65" si="1">(M2*60)+N2</f>
        <v>4590</v>
      </c>
      <c r="P2" s="21">
        <f>+O2/60</f>
        <v>76.5</v>
      </c>
      <c r="U2" s="3"/>
    </row>
    <row r="3" spans="1:21">
      <c r="A3" s="1">
        <v>45413</v>
      </c>
      <c r="B3" s="1" t="str">
        <f t="shared" si="0"/>
        <v>mayo</v>
      </c>
      <c r="C3" t="s">
        <v>167</v>
      </c>
      <c r="D3" t="s">
        <v>168</v>
      </c>
      <c r="E3" t="s">
        <v>169</v>
      </c>
      <c r="F3" t="s">
        <v>170</v>
      </c>
      <c r="G3" t="s">
        <v>355</v>
      </c>
      <c r="H3" t="s">
        <v>92</v>
      </c>
      <c r="I3" t="s">
        <v>16</v>
      </c>
      <c r="J3" s="2">
        <v>323</v>
      </c>
      <c r="K3" s="2">
        <v>4520</v>
      </c>
      <c r="L3" s="16">
        <v>7430</v>
      </c>
      <c r="M3" s="8">
        <v>74</v>
      </c>
      <c r="N3" s="8">
        <v>30</v>
      </c>
      <c r="O3" s="20">
        <f t="shared" si="1"/>
        <v>4470</v>
      </c>
      <c r="P3" s="21">
        <f t="shared" ref="P3:P66" si="2">+O3/60</f>
        <v>74.5</v>
      </c>
      <c r="U3" s="3"/>
    </row>
    <row r="4" spans="1:21">
      <c r="A4" s="1">
        <v>45444</v>
      </c>
      <c r="B4" s="1" t="str">
        <f t="shared" si="0"/>
        <v>junio</v>
      </c>
      <c r="C4" t="s">
        <v>167</v>
      </c>
      <c r="D4" t="s">
        <v>168</v>
      </c>
      <c r="E4" t="s">
        <v>338</v>
      </c>
      <c r="F4" t="s">
        <v>353</v>
      </c>
      <c r="G4" t="s">
        <v>354</v>
      </c>
      <c r="H4" t="s">
        <v>15</v>
      </c>
      <c r="I4" t="s">
        <v>16</v>
      </c>
      <c r="J4" s="2">
        <v>334</v>
      </c>
      <c r="K4" s="2">
        <v>4668</v>
      </c>
      <c r="L4" s="16">
        <v>7430</v>
      </c>
      <c r="M4" s="8">
        <v>74</v>
      </c>
      <c r="N4" s="8">
        <v>30</v>
      </c>
      <c r="O4" s="20">
        <f t="shared" si="1"/>
        <v>4470</v>
      </c>
      <c r="P4" s="21">
        <f t="shared" si="2"/>
        <v>74.5</v>
      </c>
      <c r="U4" s="3"/>
    </row>
    <row r="5" spans="1:21">
      <c r="A5" s="1">
        <v>45413</v>
      </c>
      <c r="B5" s="1" t="str">
        <f t="shared" si="0"/>
        <v>mayo</v>
      </c>
      <c r="C5" t="s">
        <v>167</v>
      </c>
      <c r="D5" t="s">
        <v>168</v>
      </c>
      <c r="E5" t="s">
        <v>338</v>
      </c>
      <c r="F5" t="s">
        <v>353</v>
      </c>
      <c r="G5" t="s">
        <v>354</v>
      </c>
      <c r="H5" t="s">
        <v>15</v>
      </c>
      <c r="I5" t="s">
        <v>16</v>
      </c>
      <c r="J5" s="2">
        <v>306</v>
      </c>
      <c r="K5" s="2">
        <v>4276</v>
      </c>
      <c r="L5" s="16">
        <v>7330</v>
      </c>
      <c r="M5" s="8">
        <v>73</v>
      </c>
      <c r="N5" s="8">
        <v>30</v>
      </c>
      <c r="O5" s="20">
        <f t="shared" si="1"/>
        <v>4410</v>
      </c>
      <c r="P5" s="21">
        <f t="shared" si="2"/>
        <v>73.5</v>
      </c>
      <c r="U5" s="3"/>
    </row>
    <row r="6" spans="1:21">
      <c r="A6" s="1">
        <v>45413</v>
      </c>
      <c r="B6" s="1" t="str">
        <f t="shared" si="0"/>
        <v>mayo</v>
      </c>
      <c r="C6" t="s">
        <v>82</v>
      </c>
      <c r="D6" t="s">
        <v>83</v>
      </c>
      <c r="E6" t="s">
        <v>84</v>
      </c>
      <c r="F6" t="s">
        <v>85</v>
      </c>
      <c r="G6" t="s">
        <v>258</v>
      </c>
      <c r="H6" t="s">
        <v>15</v>
      </c>
      <c r="I6" t="s">
        <v>16</v>
      </c>
      <c r="J6" s="2">
        <v>17</v>
      </c>
      <c r="K6" s="2">
        <v>2175</v>
      </c>
      <c r="L6" s="16">
        <v>7230</v>
      </c>
      <c r="M6" s="8">
        <v>72</v>
      </c>
      <c r="N6" s="8">
        <v>30</v>
      </c>
      <c r="O6" s="20">
        <f t="shared" si="1"/>
        <v>4350</v>
      </c>
      <c r="P6" s="21">
        <f t="shared" si="2"/>
        <v>72.5</v>
      </c>
      <c r="U6" s="3"/>
    </row>
    <row r="7" spans="1:21">
      <c r="A7" s="1">
        <v>45383</v>
      </c>
      <c r="B7" s="1" t="str">
        <f t="shared" si="0"/>
        <v>abril</v>
      </c>
      <c r="C7" t="s">
        <v>151</v>
      </c>
      <c r="D7" t="s">
        <v>152</v>
      </c>
      <c r="E7" t="s">
        <v>84</v>
      </c>
      <c r="F7" t="s">
        <v>159</v>
      </c>
      <c r="G7" t="s">
        <v>160</v>
      </c>
      <c r="H7" t="s">
        <v>15</v>
      </c>
      <c r="I7" t="s">
        <v>16</v>
      </c>
      <c r="J7" s="2">
        <v>25</v>
      </c>
      <c r="K7" s="2">
        <v>4230</v>
      </c>
      <c r="L7" s="16">
        <v>7030</v>
      </c>
      <c r="M7" s="8">
        <v>70</v>
      </c>
      <c r="N7" s="8">
        <v>30</v>
      </c>
      <c r="O7" s="20">
        <f t="shared" si="1"/>
        <v>4230</v>
      </c>
      <c r="P7" s="21">
        <f t="shared" si="2"/>
        <v>70.5</v>
      </c>
      <c r="U7" s="3"/>
    </row>
    <row r="8" spans="1:21">
      <c r="A8" s="1">
        <v>45444</v>
      </c>
      <c r="B8" s="1" t="str">
        <f t="shared" si="0"/>
        <v>junio</v>
      </c>
      <c r="C8" t="s">
        <v>82</v>
      </c>
      <c r="D8" t="s">
        <v>83</v>
      </c>
      <c r="E8" t="s">
        <v>84</v>
      </c>
      <c r="F8" t="s">
        <v>85</v>
      </c>
      <c r="G8" t="s">
        <v>258</v>
      </c>
      <c r="H8" t="s">
        <v>15</v>
      </c>
      <c r="I8" t="s">
        <v>16</v>
      </c>
      <c r="J8" s="2">
        <v>15</v>
      </c>
      <c r="K8" s="2">
        <v>2115</v>
      </c>
      <c r="L8" s="16">
        <v>7030</v>
      </c>
      <c r="M8" s="8">
        <v>70</v>
      </c>
      <c r="N8" s="8">
        <v>30</v>
      </c>
      <c r="O8" s="20">
        <f t="shared" si="1"/>
        <v>4230</v>
      </c>
      <c r="P8" s="21">
        <f t="shared" si="2"/>
        <v>70.5</v>
      </c>
      <c r="U8" s="3"/>
    </row>
    <row r="9" spans="1:21">
      <c r="A9" s="1">
        <v>45444</v>
      </c>
      <c r="B9" s="1" t="str">
        <f t="shared" si="0"/>
        <v>junio</v>
      </c>
      <c r="C9" t="s">
        <v>82</v>
      </c>
      <c r="D9" t="s">
        <v>83</v>
      </c>
      <c r="E9" t="s">
        <v>84</v>
      </c>
      <c r="F9" t="s">
        <v>85</v>
      </c>
      <c r="G9" t="s">
        <v>344</v>
      </c>
      <c r="H9" t="s">
        <v>15</v>
      </c>
      <c r="I9" t="s">
        <v>16</v>
      </c>
      <c r="J9" s="17">
        <v>17</v>
      </c>
      <c r="K9" s="2">
        <v>2115</v>
      </c>
      <c r="L9" s="18">
        <v>7030</v>
      </c>
      <c r="M9" s="20">
        <v>70</v>
      </c>
      <c r="N9" s="20">
        <v>30</v>
      </c>
      <c r="O9" s="20">
        <f t="shared" si="1"/>
        <v>4230</v>
      </c>
      <c r="P9" s="21">
        <f t="shared" si="2"/>
        <v>70.5</v>
      </c>
      <c r="U9" s="3"/>
    </row>
    <row r="10" spans="1:21">
      <c r="A10" s="1">
        <v>45323</v>
      </c>
      <c r="B10" s="1" t="str">
        <f t="shared" si="0"/>
        <v>febrero</v>
      </c>
      <c r="C10" t="s">
        <v>22</v>
      </c>
      <c r="D10" t="s">
        <v>23</v>
      </c>
      <c r="E10" t="s">
        <v>34</v>
      </c>
      <c r="F10" t="s">
        <v>35</v>
      </c>
      <c r="G10" t="s">
        <v>37</v>
      </c>
      <c r="H10" t="s">
        <v>15</v>
      </c>
      <c r="I10" t="s">
        <v>27</v>
      </c>
      <c r="J10" s="2">
        <v>152</v>
      </c>
      <c r="K10" s="2">
        <v>4450</v>
      </c>
      <c r="L10" s="16">
        <v>6618</v>
      </c>
      <c r="M10" s="8">
        <v>66</v>
      </c>
      <c r="N10" s="8">
        <v>18</v>
      </c>
      <c r="O10" s="20">
        <f t="shared" si="1"/>
        <v>3978</v>
      </c>
      <c r="P10" s="21">
        <f t="shared" si="2"/>
        <v>66.3</v>
      </c>
      <c r="U10" s="3"/>
    </row>
    <row r="11" spans="1:21">
      <c r="A11" s="1">
        <v>45292</v>
      </c>
      <c r="B11" s="1" t="str">
        <f t="shared" si="0"/>
        <v>enero</v>
      </c>
      <c r="C11" t="s">
        <v>22</v>
      </c>
      <c r="D11" t="s">
        <v>23</v>
      </c>
      <c r="E11" t="s">
        <v>34</v>
      </c>
      <c r="F11" t="s">
        <v>35</v>
      </c>
      <c r="G11" t="s">
        <v>37</v>
      </c>
      <c r="H11" t="s">
        <v>15</v>
      </c>
      <c r="I11" t="s">
        <v>27</v>
      </c>
      <c r="J11" s="2">
        <v>155</v>
      </c>
      <c r="K11" s="2">
        <v>4402.5</v>
      </c>
      <c r="L11" s="16">
        <v>6536</v>
      </c>
      <c r="M11" s="8">
        <v>65</v>
      </c>
      <c r="N11" s="8">
        <v>36</v>
      </c>
      <c r="O11" s="20">
        <f t="shared" si="1"/>
        <v>3936</v>
      </c>
      <c r="P11" s="21">
        <f t="shared" si="2"/>
        <v>65.599999999999994</v>
      </c>
      <c r="U11" s="3"/>
    </row>
    <row r="12" spans="1:21">
      <c r="A12" s="1">
        <v>45444</v>
      </c>
      <c r="B12" s="1" t="str">
        <f t="shared" si="0"/>
        <v>junio</v>
      </c>
      <c r="C12" t="s">
        <v>82</v>
      </c>
      <c r="D12" t="s">
        <v>83</v>
      </c>
      <c r="E12" t="s">
        <v>84</v>
      </c>
      <c r="F12" t="s">
        <v>85</v>
      </c>
      <c r="G12" t="s">
        <v>343</v>
      </c>
      <c r="H12" t="s">
        <v>15</v>
      </c>
      <c r="I12" t="s">
        <v>16</v>
      </c>
      <c r="J12" s="2">
        <v>14</v>
      </c>
      <c r="K12" s="2">
        <v>1935</v>
      </c>
      <c r="L12" s="16">
        <v>6430</v>
      </c>
      <c r="M12" s="8">
        <v>64</v>
      </c>
      <c r="N12" s="8">
        <v>30</v>
      </c>
      <c r="O12" s="20">
        <f t="shared" si="1"/>
        <v>3870</v>
      </c>
      <c r="P12" s="21">
        <f t="shared" si="2"/>
        <v>64.5</v>
      </c>
      <c r="U12" s="3"/>
    </row>
    <row r="13" spans="1:21">
      <c r="A13" s="1">
        <v>45444</v>
      </c>
      <c r="B13" s="1" t="str">
        <f t="shared" si="0"/>
        <v>junio</v>
      </c>
      <c r="C13" t="s">
        <v>151</v>
      </c>
      <c r="D13" t="s">
        <v>152</v>
      </c>
      <c r="E13" t="s">
        <v>84</v>
      </c>
      <c r="F13" t="s">
        <v>159</v>
      </c>
      <c r="G13" t="s">
        <v>160</v>
      </c>
      <c r="H13" t="s">
        <v>15</v>
      </c>
      <c r="I13" t="s">
        <v>16</v>
      </c>
      <c r="J13" s="2">
        <v>14</v>
      </c>
      <c r="K13" s="2">
        <v>3870</v>
      </c>
      <c r="L13" s="16">
        <v>6430</v>
      </c>
      <c r="M13" s="8">
        <v>64</v>
      </c>
      <c r="N13" s="8">
        <v>30</v>
      </c>
      <c r="O13" s="20">
        <f t="shared" si="1"/>
        <v>3870</v>
      </c>
      <c r="P13" s="21">
        <f t="shared" si="2"/>
        <v>64.5</v>
      </c>
      <c r="U13" s="3"/>
    </row>
    <row r="14" spans="1:21">
      <c r="A14" s="1">
        <v>45383</v>
      </c>
      <c r="B14" s="1" t="str">
        <f t="shared" si="0"/>
        <v>abril</v>
      </c>
      <c r="C14" t="s">
        <v>260</v>
      </c>
      <c r="D14" t="s">
        <v>261</v>
      </c>
      <c r="E14" t="s">
        <v>53</v>
      </c>
      <c r="F14" t="s">
        <v>262</v>
      </c>
      <c r="G14" t="s">
        <v>271</v>
      </c>
      <c r="H14" t="s">
        <v>264</v>
      </c>
      <c r="I14" t="s">
        <v>27</v>
      </c>
      <c r="J14" s="2">
        <v>55</v>
      </c>
      <c r="K14" s="2">
        <v>3786.14</v>
      </c>
      <c r="L14" s="16">
        <v>6325</v>
      </c>
      <c r="M14" s="8">
        <v>63</v>
      </c>
      <c r="N14" s="8">
        <v>25</v>
      </c>
      <c r="O14" s="20">
        <f t="shared" si="1"/>
        <v>3805</v>
      </c>
      <c r="P14" s="21">
        <f t="shared" si="2"/>
        <v>63.416666666666664</v>
      </c>
      <c r="U14" s="3"/>
    </row>
    <row r="15" spans="1:21">
      <c r="A15" s="1">
        <v>45292</v>
      </c>
      <c r="B15" s="1" t="str">
        <f t="shared" si="0"/>
        <v>enero</v>
      </c>
      <c r="C15" t="s">
        <v>22</v>
      </c>
      <c r="D15" t="s">
        <v>23</v>
      </c>
      <c r="E15" t="s">
        <v>34</v>
      </c>
      <c r="F15" t="s">
        <v>35</v>
      </c>
      <c r="G15" t="s">
        <v>36</v>
      </c>
      <c r="H15" t="s">
        <v>15</v>
      </c>
      <c r="I15" t="s">
        <v>27</v>
      </c>
      <c r="J15" s="2">
        <v>147</v>
      </c>
      <c r="K15" s="2">
        <v>4244.5</v>
      </c>
      <c r="L15" s="16">
        <v>6324</v>
      </c>
      <c r="M15" s="8">
        <v>63</v>
      </c>
      <c r="N15" s="8">
        <v>24</v>
      </c>
      <c r="O15" s="20">
        <f t="shared" si="1"/>
        <v>3804</v>
      </c>
      <c r="P15" s="21">
        <f t="shared" si="2"/>
        <v>63.4</v>
      </c>
      <c r="U15" s="3"/>
    </row>
    <row r="16" spans="1:21">
      <c r="A16" s="1">
        <v>45413</v>
      </c>
      <c r="B16" s="1" t="str">
        <f t="shared" si="0"/>
        <v>mayo</v>
      </c>
      <c r="C16" t="s">
        <v>260</v>
      </c>
      <c r="D16" t="s">
        <v>261</v>
      </c>
      <c r="E16" t="s">
        <v>53</v>
      </c>
      <c r="F16" t="s">
        <v>262</v>
      </c>
      <c r="G16" t="s">
        <v>271</v>
      </c>
      <c r="H16" t="s">
        <v>264</v>
      </c>
      <c r="I16" t="s">
        <v>27</v>
      </c>
      <c r="J16" s="2">
        <v>52</v>
      </c>
      <c r="K16" s="2">
        <v>3963</v>
      </c>
      <c r="L16" s="16">
        <v>6224</v>
      </c>
      <c r="M16" s="8">
        <v>62</v>
      </c>
      <c r="N16" s="8">
        <v>24</v>
      </c>
      <c r="O16" s="20">
        <f t="shared" si="1"/>
        <v>3744</v>
      </c>
      <c r="P16" s="21">
        <f t="shared" si="2"/>
        <v>62.4</v>
      </c>
      <c r="U16" s="3"/>
    </row>
    <row r="17" spans="1:21">
      <c r="A17" s="1">
        <v>45444</v>
      </c>
      <c r="B17" s="1" t="str">
        <f t="shared" si="0"/>
        <v>junio</v>
      </c>
      <c r="C17" t="s">
        <v>199</v>
      </c>
      <c r="D17" t="s">
        <v>200</v>
      </c>
      <c r="E17" t="s">
        <v>201</v>
      </c>
      <c r="F17" t="s">
        <v>202</v>
      </c>
      <c r="G17" t="s">
        <v>204</v>
      </c>
      <c r="H17" t="s">
        <v>15</v>
      </c>
      <c r="I17" t="s">
        <v>16</v>
      </c>
      <c r="J17" s="17">
        <v>18</v>
      </c>
      <c r="K17" s="2">
        <v>3690</v>
      </c>
      <c r="L17" s="18">
        <v>6130</v>
      </c>
      <c r="M17" s="20">
        <v>61</v>
      </c>
      <c r="N17" s="20">
        <v>30</v>
      </c>
      <c r="O17" s="20">
        <f t="shared" si="1"/>
        <v>3690</v>
      </c>
      <c r="P17" s="21">
        <f t="shared" si="2"/>
        <v>61.5</v>
      </c>
      <c r="U17" s="3"/>
    </row>
    <row r="18" spans="1:21">
      <c r="A18" s="1">
        <v>45292</v>
      </c>
      <c r="B18" s="1" t="str">
        <f t="shared" si="0"/>
        <v>enero</v>
      </c>
      <c r="C18" t="s">
        <v>22</v>
      </c>
      <c r="D18" t="s">
        <v>23</v>
      </c>
      <c r="E18" t="s">
        <v>34</v>
      </c>
      <c r="F18" t="s">
        <v>35</v>
      </c>
      <c r="G18" t="s">
        <v>26</v>
      </c>
      <c r="H18" t="s">
        <v>15</v>
      </c>
      <c r="I18" t="s">
        <v>27</v>
      </c>
      <c r="J18" s="2">
        <v>138</v>
      </c>
      <c r="K18" s="2">
        <v>3975.1</v>
      </c>
      <c r="L18" s="16">
        <v>6106</v>
      </c>
      <c r="M18" s="8">
        <v>61</v>
      </c>
      <c r="N18" s="8">
        <v>6</v>
      </c>
      <c r="O18" s="20">
        <f t="shared" si="1"/>
        <v>3666</v>
      </c>
      <c r="P18" s="21">
        <f t="shared" si="2"/>
        <v>61.1</v>
      </c>
      <c r="U18" s="3"/>
    </row>
    <row r="19" spans="1:21">
      <c r="A19" s="1">
        <v>45413</v>
      </c>
      <c r="B19" s="1" t="str">
        <f t="shared" si="0"/>
        <v>mayo</v>
      </c>
      <c r="C19" t="s">
        <v>151</v>
      </c>
      <c r="D19" t="s">
        <v>152</v>
      </c>
      <c r="E19" t="s">
        <v>84</v>
      </c>
      <c r="F19" t="s">
        <v>159</v>
      </c>
      <c r="G19" t="s">
        <v>160</v>
      </c>
      <c r="H19" t="s">
        <v>15</v>
      </c>
      <c r="I19" t="s">
        <v>16</v>
      </c>
      <c r="J19" s="2">
        <v>17</v>
      </c>
      <c r="K19" s="2">
        <v>3510</v>
      </c>
      <c r="L19" s="16">
        <v>5830</v>
      </c>
      <c r="M19" s="8">
        <v>58</v>
      </c>
      <c r="N19" s="8">
        <v>30</v>
      </c>
      <c r="O19" s="20">
        <f t="shared" si="1"/>
        <v>3510</v>
      </c>
      <c r="P19" s="21">
        <f t="shared" si="2"/>
        <v>58.5</v>
      </c>
      <c r="U19" s="3"/>
    </row>
    <row r="20" spans="1:21">
      <c r="A20" s="1">
        <v>45323</v>
      </c>
      <c r="B20" s="1" t="str">
        <f t="shared" si="0"/>
        <v>febrero</v>
      </c>
      <c r="C20" t="s">
        <v>260</v>
      </c>
      <c r="D20" t="s">
        <v>261</v>
      </c>
      <c r="E20" t="s">
        <v>53</v>
      </c>
      <c r="F20" t="s">
        <v>262</v>
      </c>
      <c r="G20" t="s">
        <v>271</v>
      </c>
      <c r="H20" t="s">
        <v>264</v>
      </c>
      <c r="I20" t="s">
        <v>27</v>
      </c>
      <c r="J20" s="2">
        <v>65</v>
      </c>
      <c r="K20" s="2">
        <v>3148</v>
      </c>
      <c r="L20" s="16">
        <v>5824</v>
      </c>
      <c r="M20" s="8">
        <v>58</v>
      </c>
      <c r="N20" s="8">
        <v>24</v>
      </c>
      <c r="O20" s="20">
        <f t="shared" si="1"/>
        <v>3504</v>
      </c>
      <c r="P20" s="21">
        <f t="shared" si="2"/>
        <v>58.4</v>
      </c>
      <c r="U20" s="3"/>
    </row>
    <row r="21" spans="1:21">
      <c r="A21" s="1">
        <v>45383</v>
      </c>
      <c r="B21" s="1" t="str">
        <f t="shared" si="0"/>
        <v>abril</v>
      </c>
      <c r="C21" t="s">
        <v>22</v>
      </c>
      <c r="D21" t="s">
        <v>23</v>
      </c>
      <c r="E21" t="s">
        <v>34</v>
      </c>
      <c r="F21" t="s">
        <v>35</v>
      </c>
      <c r="G21" t="s">
        <v>37</v>
      </c>
      <c r="H21" t="s">
        <v>15</v>
      </c>
      <c r="I21" t="s">
        <v>27</v>
      </c>
      <c r="J21" s="2">
        <v>149</v>
      </c>
      <c r="K21" s="2">
        <v>3738.5</v>
      </c>
      <c r="L21" s="16">
        <v>5618</v>
      </c>
      <c r="M21" s="8">
        <v>56</v>
      </c>
      <c r="N21" s="8">
        <v>18</v>
      </c>
      <c r="O21" s="20">
        <f t="shared" si="1"/>
        <v>3378</v>
      </c>
      <c r="P21" s="21">
        <f t="shared" si="2"/>
        <v>56.3</v>
      </c>
      <c r="U21" s="3"/>
    </row>
    <row r="22" spans="1:21">
      <c r="A22" s="1">
        <v>45323</v>
      </c>
      <c r="B22" s="1" t="str">
        <f t="shared" si="0"/>
        <v>febrero</v>
      </c>
      <c r="C22" t="s">
        <v>22</v>
      </c>
      <c r="D22" t="s">
        <v>23</v>
      </c>
      <c r="E22" t="s">
        <v>34</v>
      </c>
      <c r="F22" t="s">
        <v>35</v>
      </c>
      <c r="G22" t="s">
        <v>26</v>
      </c>
      <c r="H22" t="s">
        <v>15</v>
      </c>
      <c r="I22" t="s">
        <v>27</v>
      </c>
      <c r="J22" s="2">
        <v>128</v>
      </c>
      <c r="K22" s="2">
        <v>3633</v>
      </c>
      <c r="L22" s="16">
        <v>5612</v>
      </c>
      <c r="M22" s="8">
        <v>56</v>
      </c>
      <c r="N22" s="8">
        <v>12</v>
      </c>
      <c r="O22" s="20">
        <f t="shared" si="1"/>
        <v>3372</v>
      </c>
      <c r="P22" s="21">
        <f t="shared" si="2"/>
        <v>56.2</v>
      </c>
      <c r="U22" s="3"/>
    </row>
    <row r="23" spans="1:21">
      <c r="A23" s="1">
        <v>45323</v>
      </c>
      <c r="B23" s="1" t="str">
        <f t="shared" si="0"/>
        <v>febrero</v>
      </c>
      <c r="C23" t="s">
        <v>260</v>
      </c>
      <c r="D23" t="s">
        <v>261</v>
      </c>
      <c r="E23" t="s">
        <v>53</v>
      </c>
      <c r="F23" t="s">
        <v>262</v>
      </c>
      <c r="G23" t="s">
        <v>268</v>
      </c>
      <c r="H23" t="s">
        <v>264</v>
      </c>
      <c r="I23" t="s">
        <v>27</v>
      </c>
      <c r="J23" s="2">
        <v>60</v>
      </c>
      <c r="K23" s="2">
        <v>3902</v>
      </c>
      <c r="L23" s="16">
        <v>5506</v>
      </c>
      <c r="M23" s="8">
        <v>55</v>
      </c>
      <c r="N23" s="8">
        <v>6</v>
      </c>
      <c r="O23" s="20">
        <f t="shared" si="1"/>
        <v>3306</v>
      </c>
      <c r="P23" s="21">
        <f t="shared" si="2"/>
        <v>55.1</v>
      </c>
      <c r="U23" s="3"/>
    </row>
    <row r="24" spans="1:21">
      <c r="A24" s="1">
        <v>45444</v>
      </c>
      <c r="B24" s="1" t="str">
        <f t="shared" si="0"/>
        <v>junio</v>
      </c>
      <c r="C24" t="s">
        <v>172</v>
      </c>
      <c r="D24" t="s">
        <v>173</v>
      </c>
      <c r="E24" t="s">
        <v>169</v>
      </c>
      <c r="F24" t="s">
        <v>174</v>
      </c>
      <c r="G24" t="s">
        <v>177</v>
      </c>
      <c r="H24" t="s">
        <v>15</v>
      </c>
      <c r="I24" t="s">
        <v>16</v>
      </c>
      <c r="J24" s="2">
        <v>165</v>
      </c>
      <c r="K24" s="2">
        <v>2249</v>
      </c>
      <c r="L24" s="16">
        <v>5450</v>
      </c>
      <c r="M24" s="8">
        <v>54</v>
      </c>
      <c r="N24" s="8">
        <v>50</v>
      </c>
      <c r="O24" s="20">
        <f t="shared" si="1"/>
        <v>3290</v>
      </c>
      <c r="P24" s="21">
        <f t="shared" si="2"/>
        <v>54.833333333333336</v>
      </c>
      <c r="U24" s="3"/>
    </row>
    <row r="25" spans="1:21">
      <c r="A25" s="1">
        <v>45413</v>
      </c>
      <c r="B25" s="1" t="str">
        <f t="shared" si="0"/>
        <v>mayo</v>
      </c>
      <c r="C25" t="s">
        <v>151</v>
      </c>
      <c r="D25" t="s">
        <v>152</v>
      </c>
      <c r="E25" t="s">
        <v>84</v>
      </c>
      <c r="F25" t="s">
        <v>159</v>
      </c>
      <c r="G25" t="s">
        <v>161</v>
      </c>
      <c r="H25" t="s">
        <v>15</v>
      </c>
      <c r="I25" t="s">
        <v>16</v>
      </c>
      <c r="J25" s="2">
        <v>12</v>
      </c>
      <c r="K25" s="2">
        <v>3210</v>
      </c>
      <c r="L25" s="16">
        <v>5330</v>
      </c>
      <c r="M25" s="8">
        <v>53</v>
      </c>
      <c r="N25" s="8">
        <v>30</v>
      </c>
      <c r="O25" s="20">
        <f t="shared" si="1"/>
        <v>3210</v>
      </c>
      <c r="P25" s="21">
        <f t="shared" si="2"/>
        <v>53.5</v>
      </c>
      <c r="U25" s="3"/>
    </row>
    <row r="26" spans="1:21">
      <c r="A26" s="1">
        <v>45413</v>
      </c>
      <c r="B26" s="1" t="str">
        <f t="shared" si="0"/>
        <v>mayo</v>
      </c>
      <c r="C26" t="s">
        <v>220</v>
      </c>
      <c r="D26" t="s">
        <v>221</v>
      </c>
      <c r="E26" t="s">
        <v>227</v>
      </c>
      <c r="F26" t="s">
        <v>308</v>
      </c>
      <c r="G26" t="s">
        <v>226</v>
      </c>
      <c r="H26" t="s">
        <v>225</v>
      </c>
      <c r="I26" t="s">
        <v>411</v>
      </c>
      <c r="J26" s="2">
        <v>92</v>
      </c>
      <c r="K26" s="2">
        <v>1639</v>
      </c>
      <c r="L26" s="16">
        <v>5242</v>
      </c>
      <c r="M26" s="8">
        <v>52</v>
      </c>
      <c r="N26" s="8">
        <v>42</v>
      </c>
      <c r="O26" s="20">
        <f t="shared" si="1"/>
        <v>3162</v>
      </c>
      <c r="P26" s="21">
        <f t="shared" si="2"/>
        <v>52.7</v>
      </c>
      <c r="U26" s="3"/>
    </row>
    <row r="27" spans="1:21">
      <c r="A27" s="1">
        <v>45413</v>
      </c>
      <c r="B27" s="1" t="str">
        <f t="shared" si="0"/>
        <v>mayo</v>
      </c>
      <c r="C27" t="s">
        <v>260</v>
      </c>
      <c r="D27" t="s">
        <v>261</v>
      </c>
      <c r="E27" t="s">
        <v>53</v>
      </c>
      <c r="F27" t="s">
        <v>262</v>
      </c>
      <c r="G27" t="s">
        <v>268</v>
      </c>
      <c r="H27" t="s">
        <v>264</v>
      </c>
      <c r="I27" t="s">
        <v>27</v>
      </c>
      <c r="J27" s="2">
        <v>47</v>
      </c>
      <c r="K27" s="2">
        <v>3374</v>
      </c>
      <c r="L27" s="16">
        <v>5204</v>
      </c>
      <c r="M27" s="8">
        <v>52</v>
      </c>
      <c r="N27" s="8">
        <v>4</v>
      </c>
      <c r="O27" s="20">
        <f t="shared" si="1"/>
        <v>3124</v>
      </c>
      <c r="P27" s="21">
        <f t="shared" si="2"/>
        <v>52.06666666666667</v>
      </c>
      <c r="U27" s="3"/>
    </row>
    <row r="28" spans="1:21">
      <c r="A28" s="1">
        <v>45444</v>
      </c>
      <c r="B28" s="1" t="str">
        <f t="shared" si="0"/>
        <v>junio</v>
      </c>
      <c r="C28" t="s">
        <v>275</v>
      </c>
      <c r="D28" t="s">
        <v>276</v>
      </c>
      <c r="E28" t="s">
        <v>201</v>
      </c>
      <c r="F28" t="s">
        <v>277</v>
      </c>
      <c r="G28" t="s">
        <v>279</v>
      </c>
      <c r="H28" t="s">
        <v>15</v>
      </c>
      <c r="I28" t="s">
        <v>16</v>
      </c>
      <c r="J28" s="2">
        <v>206</v>
      </c>
      <c r="K28" s="2">
        <v>3988</v>
      </c>
      <c r="L28" s="16">
        <v>5141</v>
      </c>
      <c r="M28" s="8">
        <v>51</v>
      </c>
      <c r="N28" s="8">
        <v>41</v>
      </c>
      <c r="O28" s="20">
        <f t="shared" si="1"/>
        <v>3101</v>
      </c>
      <c r="P28" s="21">
        <f t="shared" si="2"/>
        <v>51.68333333333333</v>
      </c>
      <c r="U28" s="3"/>
    </row>
    <row r="29" spans="1:21">
      <c r="A29" s="1">
        <v>45383</v>
      </c>
      <c r="B29" s="1" t="str">
        <f t="shared" si="0"/>
        <v>abril</v>
      </c>
      <c r="C29" t="s">
        <v>151</v>
      </c>
      <c r="D29" t="s">
        <v>152</v>
      </c>
      <c r="E29" t="s">
        <v>84</v>
      </c>
      <c r="F29" t="s">
        <v>159</v>
      </c>
      <c r="G29" t="s">
        <v>161</v>
      </c>
      <c r="H29" t="s">
        <v>15</v>
      </c>
      <c r="I29" t="s">
        <v>16</v>
      </c>
      <c r="J29" s="2">
        <v>15</v>
      </c>
      <c r="K29" s="2">
        <v>3090</v>
      </c>
      <c r="L29" s="16">
        <v>5130</v>
      </c>
      <c r="M29" s="8">
        <v>51</v>
      </c>
      <c r="N29" s="8">
        <v>30</v>
      </c>
      <c r="O29" s="20">
        <f t="shared" si="1"/>
        <v>3090</v>
      </c>
      <c r="P29" s="21">
        <f t="shared" si="2"/>
        <v>51.5</v>
      </c>
      <c r="U29" s="3"/>
    </row>
    <row r="30" spans="1:21">
      <c r="A30" s="1">
        <v>45413</v>
      </c>
      <c r="B30" s="1" t="str">
        <f t="shared" si="0"/>
        <v>mayo</v>
      </c>
      <c r="C30" t="s">
        <v>22</v>
      </c>
      <c r="D30" t="s">
        <v>23</v>
      </c>
      <c r="E30" t="s">
        <v>34</v>
      </c>
      <c r="F30" t="s">
        <v>35</v>
      </c>
      <c r="G30" t="s">
        <v>30</v>
      </c>
      <c r="H30" t="s">
        <v>15</v>
      </c>
      <c r="I30" t="s">
        <v>27</v>
      </c>
      <c r="J30" s="2">
        <v>151</v>
      </c>
      <c r="K30" s="2">
        <v>3822</v>
      </c>
      <c r="L30" s="16">
        <v>5124</v>
      </c>
      <c r="M30" s="8">
        <v>51</v>
      </c>
      <c r="N30" s="8">
        <v>24</v>
      </c>
      <c r="O30" s="20">
        <f t="shared" si="1"/>
        <v>3084</v>
      </c>
      <c r="P30" s="21">
        <f t="shared" si="2"/>
        <v>51.4</v>
      </c>
      <c r="U30" s="3"/>
    </row>
    <row r="31" spans="1:21">
      <c r="A31" s="1">
        <v>45444</v>
      </c>
      <c r="B31" s="1" t="str">
        <f t="shared" si="0"/>
        <v>junio</v>
      </c>
      <c r="C31" t="s">
        <v>66</v>
      </c>
      <c r="D31" t="s">
        <v>67</v>
      </c>
      <c r="E31" t="s">
        <v>68</v>
      </c>
      <c r="F31" t="s">
        <v>257</v>
      </c>
      <c r="G31" t="s">
        <v>75</v>
      </c>
      <c r="H31" t="s">
        <v>43</v>
      </c>
      <c r="I31" t="s">
        <v>27</v>
      </c>
      <c r="J31" s="2">
        <v>117</v>
      </c>
      <c r="K31" s="2">
        <v>6718</v>
      </c>
      <c r="L31" s="16">
        <v>5042</v>
      </c>
      <c r="M31" s="8">
        <v>50</v>
      </c>
      <c r="N31" s="8">
        <v>42</v>
      </c>
      <c r="O31" s="20">
        <f t="shared" si="1"/>
        <v>3042</v>
      </c>
      <c r="P31" s="21">
        <f t="shared" si="2"/>
        <v>50.7</v>
      </c>
      <c r="U31" s="3"/>
    </row>
    <row r="32" spans="1:21">
      <c r="A32" s="1">
        <v>45383</v>
      </c>
      <c r="B32" s="1" t="str">
        <f t="shared" si="0"/>
        <v>abril</v>
      </c>
      <c r="C32" t="s">
        <v>22</v>
      </c>
      <c r="D32" t="s">
        <v>23</v>
      </c>
      <c r="E32" t="s">
        <v>34</v>
      </c>
      <c r="F32" t="s">
        <v>35</v>
      </c>
      <c r="G32" t="s">
        <v>30</v>
      </c>
      <c r="H32" t="s">
        <v>15</v>
      </c>
      <c r="I32" t="s">
        <v>27</v>
      </c>
      <c r="J32" s="2">
        <v>136</v>
      </c>
      <c r="K32" s="2">
        <v>3482.5</v>
      </c>
      <c r="L32" s="16">
        <v>5018</v>
      </c>
      <c r="M32" s="8">
        <v>50</v>
      </c>
      <c r="N32" s="8">
        <v>18</v>
      </c>
      <c r="O32" s="20">
        <f t="shared" si="1"/>
        <v>3018</v>
      </c>
      <c r="P32" s="21">
        <f t="shared" si="2"/>
        <v>50.3</v>
      </c>
      <c r="U32" s="3"/>
    </row>
    <row r="33" spans="1:21">
      <c r="A33" s="1">
        <v>45292</v>
      </c>
      <c r="B33" s="1" t="str">
        <f t="shared" si="0"/>
        <v>enero</v>
      </c>
      <c r="C33" t="s">
        <v>220</v>
      </c>
      <c r="D33" t="s">
        <v>221</v>
      </c>
      <c r="E33" t="s">
        <v>227</v>
      </c>
      <c r="F33" t="s">
        <v>228</v>
      </c>
      <c r="G33" t="s">
        <v>224</v>
      </c>
      <c r="H33" t="s">
        <v>225</v>
      </c>
      <c r="I33" t="s">
        <v>411</v>
      </c>
      <c r="J33" s="2">
        <v>86</v>
      </c>
      <c r="K33" s="2">
        <v>1515.03</v>
      </c>
      <c r="L33" s="16">
        <v>4948</v>
      </c>
      <c r="M33" s="8">
        <v>49</v>
      </c>
      <c r="N33" s="8">
        <v>48</v>
      </c>
      <c r="O33" s="20">
        <f t="shared" si="1"/>
        <v>2988</v>
      </c>
      <c r="P33" s="21">
        <f t="shared" si="2"/>
        <v>49.8</v>
      </c>
      <c r="U33" s="3"/>
    </row>
    <row r="34" spans="1:21">
      <c r="A34" s="1">
        <v>45383</v>
      </c>
      <c r="B34" s="1" t="str">
        <f t="shared" si="0"/>
        <v>abril</v>
      </c>
      <c r="C34" t="s">
        <v>260</v>
      </c>
      <c r="D34" t="s">
        <v>261</v>
      </c>
      <c r="E34" t="s">
        <v>53</v>
      </c>
      <c r="F34" t="s">
        <v>262</v>
      </c>
      <c r="G34" t="s">
        <v>268</v>
      </c>
      <c r="H34" t="s">
        <v>264</v>
      </c>
      <c r="I34" t="s">
        <v>27</v>
      </c>
      <c r="J34" s="2">
        <v>45</v>
      </c>
      <c r="K34" s="2">
        <v>3100.47</v>
      </c>
      <c r="L34" s="16">
        <v>4942</v>
      </c>
      <c r="M34" s="8">
        <v>49</v>
      </c>
      <c r="N34" s="8">
        <v>42</v>
      </c>
      <c r="O34" s="20">
        <f t="shared" si="1"/>
        <v>2982</v>
      </c>
      <c r="P34" s="21">
        <f t="shared" si="2"/>
        <v>49.7</v>
      </c>
      <c r="U34" s="3"/>
    </row>
    <row r="35" spans="1:21">
      <c r="A35" s="1">
        <v>45444</v>
      </c>
      <c r="B35" s="1" t="str">
        <f t="shared" si="0"/>
        <v>junio</v>
      </c>
      <c r="C35" t="s">
        <v>66</v>
      </c>
      <c r="D35" t="s">
        <v>67</v>
      </c>
      <c r="E35" t="s">
        <v>68</v>
      </c>
      <c r="F35" t="s">
        <v>257</v>
      </c>
      <c r="G35" t="s">
        <v>73</v>
      </c>
      <c r="H35" t="s">
        <v>43</v>
      </c>
      <c r="I35" t="s">
        <v>27</v>
      </c>
      <c r="J35" s="2">
        <v>117</v>
      </c>
      <c r="K35" s="2">
        <v>6328</v>
      </c>
      <c r="L35" s="16">
        <v>4936</v>
      </c>
      <c r="M35" s="8">
        <v>49</v>
      </c>
      <c r="N35" s="8">
        <v>36</v>
      </c>
      <c r="O35" s="20">
        <f t="shared" si="1"/>
        <v>2976</v>
      </c>
      <c r="P35" s="21">
        <f t="shared" si="2"/>
        <v>49.6</v>
      </c>
      <c r="U35" s="3"/>
    </row>
    <row r="36" spans="1:21">
      <c r="A36" s="1">
        <v>45444</v>
      </c>
      <c r="B36" s="1" t="str">
        <f t="shared" si="0"/>
        <v>junio</v>
      </c>
      <c r="C36" t="s">
        <v>66</v>
      </c>
      <c r="D36" t="s">
        <v>67</v>
      </c>
      <c r="E36" t="s">
        <v>68</v>
      </c>
      <c r="F36" t="s">
        <v>257</v>
      </c>
      <c r="G36" t="s">
        <v>70</v>
      </c>
      <c r="H36" t="s">
        <v>43</v>
      </c>
      <c r="I36" t="s">
        <v>27</v>
      </c>
      <c r="J36" s="2">
        <v>103</v>
      </c>
      <c r="K36" s="2">
        <v>5766</v>
      </c>
      <c r="L36" s="16">
        <v>4742</v>
      </c>
      <c r="M36" s="8">
        <v>47</v>
      </c>
      <c r="N36" s="8">
        <v>42</v>
      </c>
      <c r="O36" s="20">
        <f t="shared" si="1"/>
        <v>2862</v>
      </c>
      <c r="P36" s="21">
        <f t="shared" si="2"/>
        <v>47.7</v>
      </c>
      <c r="U36" s="3"/>
    </row>
    <row r="37" spans="1:21">
      <c r="A37" s="1">
        <v>45352</v>
      </c>
      <c r="B37" s="1" t="str">
        <f t="shared" si="0"/>
        <v>marzo</v>
      </c>
      <c r="C37" t="s">
        <v>22</v>
      </c>
      <c r="D37" t="s">
        <v>23</v>
      </c>
      <c r="E37" t="s">
        <v>34</v>
      </c>
      <c r="F37" t="s">
        <v>35</v>
      </c>
      <c r="G37" t="s">
        <v>30</v>
      </c>
      <c r="H37" t="s">
        <v>15</v>
      </c>
      <c r="I37" t="s">
        <v>27</v>
      </c>
      <c r="J37" s="2">
        <v>127</v>
      </c>
      <c r="K37" s="2">
        <v>3268</v>
      </c>
      <c r="L37" s="16">
        <v>4724</v>
      </c>
      <c r="M37" s="8">
        <v>47</v>
      </c>
      <c r="N37" s="8">
        <v>24</v>
      </c>
      <c r="O37" s="20">
        <f t="shared" si="1"/>
        <v>2844</v>
      </c>
      <c r="P37" s="21">
        <f t="shared" si="2"/>
        <v>47.4</v>
      </c>
      <c r="U37" s="3"/>
    </row>
    <row r="38" spans="1:21">
      <c r="A38" s="1">
        <v>45444</v>
      </c>
      <c r="B38" s="1" t="str">
        <f t="shared" si="0"/>
        <v>junio</v>
      </c>
      <c r="C38" t="s">
        <v>151</v>
      </c>
      <c r="D38" t="s">
        <v>152</v>
      </c>
      <c r="E38" t="s">
        <v>153</v>
      </c>
      <c r="F38" t="s">
        <v>154</v>
      </c>
      <c r="G38" t="s">
        <v>406</v>
      </c>
      <c r="H38" t="s">
        <v>264</v>
      </c>
      <c r="I38" t="s">
        <v>16</v>
      </c>
      <c r="J38" s="2">
        <v>15</v>
      </c>
      <c r="K38" s="2">
        <v>2790</v>
      </c>
      <c r="L38" s="16">
        <v>4630</v>
      </c>
      <c r="M38" s="8">
        <v>46</v>
      </c>
      <c r="N38" s="8">
        <v>30</v>
      </c>
      <c r="O38" s="20">
        <f t="shared" si="1"/>
        <v>2790</v>
      </c>
      <c r="P38" s="21">
        <f t="shared" si="2"/>
        <v>46.5</v>
      </c>
      <c r="U38" s="3"/>
    </row>
    <row r="39" spans="1:21">
      <c r="A39" s="1">
        <v>45352</v>
      </c>
      <c r="B39" s="1" t="str">
        <f t="shared" si="0"/>
        <v>marzo</v>
      </c>
      <c r="C39" t="s">
        <v>260</v>
      </c>
      <c r="D39" t="s">
        <v>261</v>
      </c>
      <c r="E39" t="s">
        <v>53</v>
      </c>
      <c r="F39" t="s">
        <v>262</v>
      </c>
      <c r="G39" t="s">
        <v>271</v>
      </c>
      <c r="H39" t="s">
        <v>264</v>
      </c>
      <c r="I39" t="s">
        <v>27</v>
      </c>
      <c r="J39" s="2">
        <v>42</v>
      </c>
      <c r="K39" s="2">
        <v>2600.6999999999998</v>
      </c>
      <c r="L39" s="16">
        <v>4530</v>
      </c>
      <c r="M39" s="8">
        <v>45</v>
      </c>
      <c r="N39" s="8">
        <v>30</v>
      </c>
      <c r="O39" s="20">
        <f t="shared" si="1"/>
        <v>2730</v>
      </c>
      <c r="P39" s="21">
        <f t="shared" si="2"/>
        <v>45.5</v>
      </c>
      <c r="U39" s="3"/>
    </row>
    <row r="40" spans="1:21">
      <c r="A40" s="1">
        <v>45323</v>
      </c>
      <c r="B40" s="1" t="str">
        <f t="shared" si="0"/>
        <v>febrero</v>
      </c>
      <c r="C40" t="s">
        <v>206</v>
      </c>
      <c r="D40" t="s">
        <v>207</v>
      </c>
      <c r="E40" t="s">
        <v>208</v>
      </c>
      <c r="F40" t="s">
        <v>209</v>
      </c>
      <c r="G40" t="s">
        <v>212</v>
      </c>
      <c r="H40" t="s">
        <v>211</v>
      </c>
      <c r="I40" t="s">
        <v>411</v>
      </c>
      <c r="J40" s="2">
        <v>71</v>
      </c>
      <c r="K40" s="2">
        <v>1351</v>
      </c>
      <c r="L40" s="16">
        <v>4518</v>
      </c>
      <c r="M40" s="8">
        <v>45</v>
      </c>
      <c r="N40" s="8">
        <v>18</v>
      </c>
      <c r="O40" s="20">
        <f t="shared" si="1"/>
        <v>2718</v>
      </c>
      <c r="P40" s="21">
        <f t="shared" si="2"/>
        <v>45.3</v>
      </c>
      <c r="U40" s="3"/>
    </row>
    <row r="41" spans="1:21">
      <c r="A41" s="1">
        <v>45323</v>
      </c>
      <c r="B41" s="1" t="str">
        <f t="shared" si="0"/>
        <v>febrero</v>
      </c>
      <c r="C41" t="s">
        <v>220</v>
      </c>
      <c r="D41" t="s">
        <v>221</v>
      </c>
      <c r="E41" t="s">
        <v>227</v>
      </c>
      <c r="F41" t="s">
        <v>308</v>
      </c>
      <c r="G41" t="s">
        <v>226</v>
      </c>
      <c r="H41" t="s">
        <v>225</v>
      </c>
      <c r="I41" t="s">
        <v>411</v>
      </c>
      <c r="J41" s="2">
        <v>79</v>
      </c>
      <c r="K41" s="2">
        <v>1397</v>
      </c>
      <c r="L41" s="16">
        <v>4436</v>
      </c>
      <c r="M41" s="8">
        <v>44</v>
      </c>
      <c r="N41" s="8">
        <v>36</v>
      </c>
      <c r="O41" s="20">
        <f t="shared" si="1"/>
        <v>2676</v>
      </c>
      <c r="P41" s="21">
        <f t="shared" si="2"/>
        <v>44.6</v>
      </c>
      <c r="U41" s="3"/>
    </row>
    <row r="42" spans="1:21">
      <c r="A42" s="1">
        <v>45444</v>
      </c>
      <c r="B42" s="1" t="str">
        <f t="shared" si="0"/>
        <v>junio</v>
      </c>
      <c r="C42" t="s">
        <v>22</v>
      </c>
      <c r="D42" t="s">
        <v>23</v>
      </c>
      <c r="E42" t="s">
        <v>34</v>
      </c>
      <c r="F42" t="s">
        <v>35</v>
      </c>
      <c r="G42" t="s">
        <v>30</v>
      </c>
      <c r="H42" t="s">
        <v>15</v>
      </c>
      <c r="I42" t="s">
        <v>27</v>
      </c>
      <c r="J42" s="2">
        <v>116</v>
      </c>
      <c r="K42" s="2">
        <v>3425</v>
      </c>
      <c r="L42" s="16">
        <v>4412</v>
      </c>
      <c r="M42" s="8">
        <v>44</v>
      </c>
      <c r="N42" s="8">
        <v>12</v>
      </c>
      <c r="O42" s="20">
        <f t="shared" si="1"/>
        <v>2652</v>
      </c>
      <c r="P42" s="21">
        <f t="shared" si="2"/>
        <v>44.2</v>
      </c>
      <c r="U42" s="3"/>
    </row>
    <row r="43" spans="1:21">
      <c r="A43" s="1">
        <v>45444</v>
      </c>
      <c r="B43" s="1" t="str">
        <f t="shared" si="0"/>
        <v>junio</v>
      </c>
      <c r="C43" t="s">
        <v>260</v>
      </c>
      <c r="D43" t="s">
        <v>261</v>
      </c>
      <c r="E43" t="s">
        <v>53</v>
      </c>
      <c r="F43" t="s">
        <v>262</v>
      </c>
      <c r="G43" t="s">
        <v>271</v>
      </c>
      <c r="H43" t="s">
        <v>264</v>
      </c>
      <c r="I43" t="s">
        <v>27</v>
      </c>
      <c r="J43" s="2">
        <v>50</v>
      </c>
      <c r="K43" s="2">
        <v>2633</v>
      </c>
      <c r="L43" s="16">
        <v>4410</v>
      </c>
      <c r="M43" s="8">
        <v>44</v>
      </c>
      <c r="N43" s="8">
        <v>10</v>
      </c>
      <c r="O43" s="20">
        <f t="shared" si="1"/>
        <v>2650</v>
      </c>
      <c r="P43" s="21">
        <f t="shared" si="2"/>
        <v>44.166666666666664</v>
      </c>
      <c r="U43" s="3"/>
    </row>
    <row r="44" spans="1:21">
      <c r="A44" s="1">
        <v>45413</v>
      </c>
      <c r="B44" s="1" t="str">
        <f t="shared" si="0"/>
        <v>mayo</v>
      </c>
      <c r="C44" t="s">
        <v>151</v>
      </c>
      <c r="D44" t="s">
        <v>152</v>
      </c>
      <c r="E44" t="s">
        <v>153</v>
      </c>
      <c r="F44" t="s">
        <v>154</v>
      </c>
      <c r="G44" t="s">
        <v>156</v>
      </c>
      <c r="H44" t="s">
        <v>157</v>
      </c>
      <c r="I44" t="s">
        <v>16</v>
      </c>
      <c r="J44" s="2">
        <v>11</v>
      </c>
      <c r="K44" s="2">
        <v>2630</v>
      </c>
      <c r="L44" s="16">
        <v>4355</v>
      </c>
      <c r="M44" s="8">
        <v>43</v>
      </c>
      <c r="N44" s="8">
        <v>55</v>
      </c>
      <c r="O44" s="20">
        <f t="shared" si="1"/>
        <v>2635</v>
      </c>
      <c r="P44" s="21">
        <f t="shared" si="2"/>
        <v>43.916666666666664</v>
      </c>
      <c r="U44" s="3"/>
    </row>
    <row r="45" spans="1:21">
      <c r="A45" s="1">
        <v>45413</v>
      </c>
      <c r="B45" s="1" t="str">
        <f t="shared" si="0"/>
        <v>mayo</v>
      </c>
      <c r="C45" t="s">
        <v>172</v>
      </c>
      <c r="D45" t="s">
        <v>173</v>
      </c>
      <c r="E45" t="s">
        <v>383</v>
      </c>
      <c r="F45" t="s">
        <v>384</v>
      </c>
      <c r="G45" t="s">
        <v>179</v>
      </c>
      <c r="H45" t="s">
        <v>15</v>
      </c>
      <c r="I45" t="s">
        <v>16</v>
      </c>
      <c r="J45" s="2">
        <v>132</v>
      </c>
      <c r="K45" s="2">
        <v>2183</v>
      </c>
      <c r="L45" s="16">
        <v>4350</v>
      </c>
      <c r="M45" s="8">
        <v>43</v>
      </c>
      <c r="N45" s="8">
        <v>50</v>
      </c>
      <c r="O45" s="20">
        <f t="shared" si="1"/>
        <v>2630</v>
      </c>
      <c r="P45" s="21">
        <f t="shared" si="2"/>
        <v>43.833333333333336</v>
      </c>
      <c r="U45" s="3"/>
    </row>
    <row r="46" spans="1:21">
      <c r="A46" s="1">
        <v>45323</v>
      </c>
      <c r="B46" s="1" t="str">
        <f t="shared" si="0"/>
        <v>febrero</v>
      </c>
      <c r="C46" t="s">
        <v>260</v>
      </c>
      <c r="D46" t="s">
        <v>261</v>
      </c>
      <c r="E46" t="s">
        <v>53</v>
      </c>
      <c r="F46" t="s">
        <v>262</v>
      </c>
      <c r="G46" t="s">
        <v>263</v>
      </c>
      <c r="H46" t="s">
        <v>264</v>
      </c>
      <c r="I46" t="s">
        <v>27</v>
      </c>
      <c r="J46" s="2">
        <v>58</v>
      </c>
      <c r="K46" s="2">
        <v>3594</v>
      </c>
      <c r="L46" s="16">
        <v>4348</v>
      </c>
      <c r="M46" s="8">
        <v>43</v>
      </c>
      <c r="N46" s="8">
        <v>48</v>
      </c>
      <c r="O46" s="20">
        <f t="shared" si="1"/>
        <v>2628</v>
      </c>
      <c r="P46" s="21">
        <f t="shared" si="2"/>
        <v>43.8</v>
      </c>
      <c r="U46" s="3"/>
    </row>
    <row r="47" spans="1:21">
      <c r="A47" s="1">
        <v>45352</v>
      </c>
      <c r="B47" s="1" t="str">
        <f t="shared" si="0"/>
        <v>marzo</v>
      </c>
      <c r="C47" t="s">
        <v>22</v>
      </c>
      <c r="D47" t="s">
        <v>23</v>
      </c>
      <c r="E47" t="s">
        <v>34</v>
      </c>
      <c r="F47" t="s">
        <v>35</v>
      </c>
      <c r="G47" t="s">
        <v>26</v>
      </c>
      <c r="H47" t="s">
        <v>15</v>
      </c>
      <c r="I47" t="s">
        <v>27</v>
      </c>
      <c r="J47" s="2">
        <v>106</v>
      </c>
      <c r="K47" s="2">
        <v>2991.5</v>
      </c>
      <c r="L47" s="16">
        <v>4348</v>
      </c>
      <c r="M47" s="8">
        <v>43</v>
      </c>
      <c r="N47" s="8">
        <v>48</v>
      </c>
      <c r="O47" s="20">
        <f t="shared" si="1"/>
        <v>2628</v>
      </c>
      <c r="P47" s="21">
        <f t="shared" si="2"/>
        <v>43.8</v>
      </c>
      <c r="U47" s="3"/>
    </row>
    <row r="48" spans="1:21">
      <c r="A48" s="1">
        <v>45413</v>
      </c>
      <c r="B48" s="1" t="str">
        <f t="shared" si="0"/>
        <v>mayo</v>
      </c>
      <c r="C48" t="s">
        <v>22</v>
      </c>
      <c r="D48" t="s">
        <v>23</v>
      </c>
      <c r="E48" t="s">
        <v>34</v>
      </c>
      <c r="F48" t="s">
        <v>35</v>
      </c>
      <c r="G48" t="s">
        <v>37</v>
      </c>
      <c r="H48" t="s">
        <v>15</v>
      </c>
      <c r="I48" t="s">
        <v>27</v>
      </c>
      <c r="J48" s="2">
        <v>129</v>
      </c>
      <c r="K48" s="2">
        <v>3383</v>
      </c>
      <c r="L48" s="16">
        <v>4342</v>
      </c>
      <c r="M48" s="8">
        <v>43</v>
      </c>
      <c r="N48" s="8">
        <v>42</v>
      </c>
      <c r="O48" s="20">
        <f t="shared" si="1"/>
        <v>2622</v>
      </c>
      <c r="P48" s="21">
        <f t="shared" si="2"/>
        <v>43.7</v>
      </c>
      <c r="U48" s="3"/>
    </row>
    <row r="49" spans="1:21">
      <c r="A49" s="1">
        <v>45444</v>
      </c>
      <c r="B49" s="1" t="str">
        <f t="shared" si="0"/>
        <v>junio</v>
      </c>
      <c r="C49" t="s">
        <v>199</v>
      </c>
      <c r="D49" t="s">
        <v>200</v>
      </c>
      <c r="E49" t="s">
        <v>201</v>
      </c>
      <c r="F49" t="s">
        <v>202</v>
      </c>
      <c r="G49" t="s">
        <v>203</v>
      </c>
      <c r="H49" t="s">
        <v>15</v>
      </c>
      <c r="I49" t="s">
        <v>16</v>
      </c>
      <c r="J49" s="2">
        <v>10</v>
      </c>
      <c r="K49" s="2">
        <v>2610</v>
      </c>
      <c r="L49" s="16">
        <v>4330</v>
      </c>
      <c r="M49" s="8">
        <v>43</v>
      </c>
      <c r="N49" s="8">
        <v>30</v>
      </c>
      <c r="O49" s="20">
        <f t="shared" si="1"/>
        <v>2610</v>
      </c>
      <c r="P49" s="21">
        <f t="shared" si="2"/>
        <v>43.5</v>
      </c>
      <c r="U49" s="3"/>
    </row>
    <row r="50" spans="1:21">
      <c r="A50" s="1">
        <v>45323</v>
      </c>
      <c r="B50" s="1" t="str">
        <f t="shared" si="0"/>
        <v>febrero</v>
      </c>
      <c r="C50" t="s">
        <v>100</v>
      </c>
      <c r="D50" t="s">
        <v>101</v>
      </c>
      <c r="E50" t="s">
        <v>102</v>
      </c>
      <c r="F50" t="s">
        <v>274</v>
      </c>
      <c r="G50" t="s">
        <v>104</v>
      </c>
      <c r="H50" t="s">
        <v>15</v>
      </c>
      <c r="I50" t="s">
        <v>16</v>
      </c>
      <c r="J50" s="2">
        <v>112</v>
      </c>
      <c r="K50" s="2">
        <v>2435</v>
      </c>
      <c r="L50" s="16">
        <v>4210</v>
      </c>
      <c r="M50" s="8">
        <v>42</v>
      </c>
      <c r="N50" s="8">
        <v>10</v>
      </c>
      <c r="O50" s="20">
        <f t="shared" si="1"/>
        <v>2530</v>
      </c>
      <c r="P50" s="21">
        <f t="shared" si="2"/>
        <v>42.166666666666664</v>
      </c>
      <c r="U50" s="3"/>
    </row>
    <row r="51" spans="1:21">
      <c r="A51" s="1">
        <v>45352</v>
      </c>
      <c r="B51" s="1" t="str">
        <f t="shared" si="0"/>
        <v>marzo</v>
      </c>
      <c r="C51" t="s">
        <v>22</v>
      </c>
      <c r="D51" t="s">
        <v>23</v>
      </c>
      <c r="E51" t="s">
        <v>34</v>
      </c>
      <c r="F51" t="s">
        <v>35</v>
      </c>
      <c r="G51" t="s">
        <v>37</v>
      </c>
      <c r="H51" t="s">
        <v>15</v>
      </c>
      <c r="I51" t="s">
        <v>27</v>
      </c>
      <c r="J51" s="2">
        <v>120</v>
      </c>
      <c r="K51" s="2">
        <v>3232.5</v>
      </c>
      <c r="L51" s="16">
        <v>4148</v>
      </c>
      <c r="M51" s="8">
        <v>41</v>
      </c>
      <c r="N51" s="8">
        <v>48</v>
      </c>
      <c r="O51" s="20">
        <f t="shared" si="1"/>
        <v>2508</v>
      </c>
      <c r="P51" s="21">
        <f t="shared" si="2"/>
        <v>41.8</v>
      </c>
      <c r="U51" s="3"/>
    </row>
    <row r="52" spans="1:21">
      <c r="A52" s="1">
        <v>45413</v>
      </c>
      <c r="B52" s="1" t="str">
        <f t="shared" si="0"/>
        <v>mayo</v>
      </c>
      <c r="C52" t="s">
        <v>66</v>
      </c>
      <c r="D52" t="s">
        <v>67</v>
      </c>
      <c r="E52" t="s">
        <v>68</v>
      </c>
      <c r="F52" t="s">
        <v>257</v>
      </c>
      <c r="G52" t="s">
        <v>72</v>
      </c>
      <c r="H52" t="s">
        <v>43</v>
      </c>
      <c r="I52" t="s">
        <v>27</v>
      </c>
      <c r="J52" s="2">
        <v>89</v>
      </c>
      <c r="K52" s="2">
        <v>5154</v>
      </c>
      <c r="L52" s="16">
        <v>4124</v>
      </c>
      <c r="M52" s="8">
        <v>41</v>
      </c>
      <c r="N52" s="8">
        <v>24</v>
      </c>
      <c r="O52" s="20">
        <f t="shared" si="1"/>
        <v>2484</v>
      </c>
      <c r="P52" s="21">
        <f t="shared" si="2"/>
        <v>41.4</v>
      </c>
      <c r="U52" s="3"/>
    </row>
    <row r="53" spans="1:21">
      <c r="A53" s="1">
        <v>45292</v>
      </c>
      <c r="B53" s="1" t="str">
        <f t="shared" si="0"/>
        <v>enero</v>
      </c>
      <c r="C53" t="s">
        <v>66</v>
      </c>
      <c r="D53" t="s">
        <v>67</v>
      </c>
      <c r="E53" t="s">
        <v>68</v>
      </c>
      <c r="F53" t="s">
        <v>69</v>
      </c>
      <c r="G53" t="s">
        <v>72</v>
      </c>
      <c r="H53" t="s">
        <v>43</v>
      </c>
      <c r="I53" t="s">
        <v>27</v>
      </c>
      <c r="J53" s="2">
        <v>89</v>
      </c>
      <c r="K53" s="2">
        <v>4993.2700000000004</v>
      </c>
      <c r="L53" s="16">
        <v>4030</v>
      </c>
      <c r="M53" s="8">
        <v>40</v>
      </c>
      <c r="N53" s="8">
        <v>30</v>
      </c>
      <c r="O53" s="20">
        <f t="shared" si="1"/>
        <v>2430</v>
      </c>
      <c r="P53" s="21">
        <f t="shared" si="2"/>
        <v>40.5</v>
      </c>
      <c r="U53" s="3"/>
    </row>
    <row r="54" spans="1:21">
      <c r="A54" s="1">
        <v>45352</v>
      </c>
      <c r="B54" s="1" t="str">
        <f t="shared" si="0"/>
        <v>marzo</v>
      </c>
      <c r="C54" t="s">
        <v>66</v>
      </c>
      <c r="D54" t="s">
        <v>67</v>
      </c>
      <c r="E54" t="s">
        <v>68</v>
      </c>
      <c r="F54" t="s">
        <v>257</v>
      </c>
      <c r="G54" t="s">
        <v>74</v>
      </c>
      <c r="H54" t="s">
        <v>43</v>
      </c>
      <c r="I54" t="s">
        <v>27</v>
      </c>
      <c r="J54" s="2">
        <v>86</v>
      </c>
      <c r="K54" s="2">
        <v>5317.5</v>
      </c>
      <c r="L54" s="16">
        <v>4006</v>
      </c>
      <c r="M54" s="8">
        <v>40</v>
      </c>
      <c r="N54" s="8">
        <v>6</v>
      </c>
      <c r="O54" s="20">
        <f t="shared" si="1"/>
        <v>2406</v>
      </c>
      <c r="P54" s="21">
        <f t="shared" si="2"/>
        <v>40.1</v>
      </c>
      <c r="U54" s="3"/>
    </row>
    <row r="55" spans="1:21">
      <c r="A55" s="1">
        <v>45413</v>
      </c>
      <c r="B55" s="1" t="str">
        <f t="shared" si="0"/>
        <v>mayo</v>
      </c>
      <c r="C55" t="s">
        <v>275</v>
      </c>
      <c r="D55" t="s">
        <v>276</v>
      </c>
      <c r="E55" t="s">
        <v>201</v>
      </c>
      <c r="F55" t="s">
        <v>277</v>
      </c>
      <c r="G55" t="s">
        <v>279</v>
      </c>
      <c r="H55" t="s">
        <v>15</v>
      </c>
      <c r="I55" t="s">
        <v>16</v>
      </c>
      <c r="J55" s="2">
        <v>159</v>
      </c>
      <c r="K55" s="2">
        <v>2776</v>
      </c>
      <c r="L55" s="16">
        <v>3954</v>
      </c>
      <c r="M55" s="8">
        <v>39</v>
      </c>
      <c r="N55" s="8">
        <v>54</v>
      </c>
      <c r="O55" s="20">
        <f t="shared" si="1"/>
        <v>2394</v>
      </c>
      <c r="P55" s="21">
        <f t="shared" si="2"/>
        <v>39.9</v>
      </c>
      <c r="U55" s="3"/>
    </row>
    <row r="56" spans="1:21">
      <c r="A56" s="1">
        <v>45352</v>
      </c>
      <c r="B56" s="1" t="str">
        <f t="shared" si="0"/>
        <v>marzo</v>
      </c>
      <c r="C56" t="s">
        <v>66</v>
      </c>
      <c r="D56" t="s">
        <v>67</v>
      </c>
      <c r="E56" t="s">
        <v>68</v>
      </c>
      <c r="F56" t="s">
        <v>257</v>
      </c>
      <c r="G56" t="s">
        <v>73</v>
      </c>
      <c r="H56" t="s">
        <v>43</v>
      </c>
      <c r="I56" t="s">
        <v>27</v>
      </c>
      <c r="J56" s="2">
        <v>101</v>
      </c>
      <c r="K56" s="2">
        <v>5854.77</v>
      </c>
      <c r="L56" s="16">
        <v>3948</v>
      </c>
      <c r="M56" s="8">
        <v>39</v>
      </c>
      <c r="N56" s="8">
        <v>48</v>
      </c>
      <c r="O56" s="20">
        <f t="shared" si="1"/>
        <v>2388</v>
      </c>
      <c r="P56" s="21">
        <f t="shared" si="2"/>
        <v>39.799999999999997</v>
      </c>
      <c r="U56" s="3"/>
    </row>
    <row r="57" spans="1:21">
      <c r="A57" s="1">
        <v>45444</v>
      </c>
      <c r="B57" s="1" t="str">
        <f t="shared" si="0"/>
        <v>junio</v>
      </c>
      <c r="C57" t="s">
        <v>199</v>
      </c>
      <c r="D57" t="s">
        <v>200</v>
      </c>
      <c r="E57" t="s">
        <v>201</v>
      </c>
      <c r="F57" t="s">
        <v>202</v>
      </c>
      <c r="G57" t="s">
        <v>409</v>
      </c>
      <c r="H57" t="s">
        <v>15</v>
      </c>
      <c r="I57" t="s">
        <v>16</v>
      </c>
      <c r="J57" s="2">
        <v>11</v>
      </c>
      <c r="K57" s="2">
        <v>2370</v>
      </c>
      <c r="L57" s="16">
        <v>3939</v>
      </c>
      <c r="M57" s="8">
        <v>39</v>
      </c>
      <c r="N57" s="8">
        <v>39</v>
      </c>
      <c r="O57" s="20">
        <f t="shared" si="1"/>
        <v>2379</v>
      </c>
      <c r="P57" s="21">
        <f t="shared" si="2"/>
        <v>39.65</v>
      </c>
      <c r="U57" s="3"/>
    </row>
    <row r="58" spans="1:21">
      <c r="A58" s="1">
        <v>45292</v>
      </c>
      <c r="B58" s="1" t="str">
        <f t="shared" si="0"/>
        <v>enero</v>
      </c>
      <c r="C58" t="s">
        <v>66</v>
      </c>
      <c r="D58" t="s">
        <v>67</v>
      </c>
      <c r="E58" t="s">
        <v>68</v>
      </c>
      <c r="F58" t="s">
        <v>69</v>
      </c>
      <c r="G58" t="s">
        <v>71</v>
      </c>
      <c r="H58" t="s">
        <v>43</v>
      </c>
      <c r="I58" t="s">
        <v>27</v>
      </c>
      <c r="J58" s="2">
        <v>83</v>
      </c>
      <c r="K58" s="2">
        <v>4707.07</v>
      </c>
      <c r="L58" s="16">
        <v>3936</v>
      </c>
      <c r="M58" s="8">
        <v>39</v>
      </c>
      <c r="N58" s="8">
        <v>36</v>
      </c>
      <c r="O58" s="20">
        <f t="shared" si="1"/>
        <v>2376</v>
      </c>
      <c r="P58" s="21">
        <f t="shared" si="2"/>
        <v>39.6</v>
      </c>
      <c r="U58" s="3"/>
    </row>
    <row r="59" spans="1:21">
      <c r="A59" s="1">
        <v>45323</v>
      </c>
      <c r="B59" s="1" t="str">
        <f t="shared" si="0"/>
        <v>febrero</v>
      </c>
      <c r="C59" t="s">
        <v>66</v>
      </c>
      <c r="D59" t="s">
        <v>67</v>
      </c>
      <c r="E59" t="s">
        <v>68</v>
      </c>
      <c r="F59" t="s">
        <v>257</v>
      </c>
      <c r="G59" t="s">
        <v>72</v>
      </c>
      <c r="H59" t="s">
        <v>43</v>
      </c>
      <c r="I59" t="s">
        <v>27</v>
      </c>
      <c r="J59" s="2">
        <v>81</v>
      </c>
      <c r="K59" s="2">
        <v>4583</v>
      </c>
      <c r="L59" s="16">
        <v>3936</v>
      </c>
      <c r="M59" s="8">
        <v>39</v>
      </c>
      <c r="N59" s="8">
        <v>36</v>
      </c>
      <c r="O59" s="20">
        <f t="shared" si="1"/>
        <v>2376</v>
      </c>
      <c r="P59" s="21">
        <f t="shared" si="2"/>
        <v>39.6</v>
      </c>
      <c r="U59" s="3"/>
    </row>
    <row r="60" spans="1:21">
      <c r="A60" s="1">
        <v>45383</v>
      </c>
      <c r="B60" s="1" t="str">
        <f t="shared" si="0"/>
        <v>abril</v>
      </c>
      <c r="C60" t="s">
        <v>66</v>
      </c>
      <c r="D60" t="s">
        <v>67</v>
      </c>
      <c r="E60" t="s">
        <v>68</v>
      </c>
      <c r="F60" t="s">
        <v>257</v>
      </c>
      <c r="G60" t="s">
        <v>72</v>
      </c>
      <c r="H60" t="s">
        <v>43</v>
      </c>
      <c r="I60" t="s">
        <v>27</v>
      </c>
      <c r="J60" s="2">
        <v>91</v>
      </c>
      <c r="K60" s="2">
        <v>4986.99</v>
      </c>
      <c r="L60" s="16">
        <v>3930</v>
      </c>
      <c r="M60" s="8">
        <v>39</v>
      </c>
      <c r="N60" s="8">
        <v>30</v>
      </c>
      <c r="O60" s="20">
        <f t="shared" si="1"/>
        <v>2370</v>
      </c>
      <c r="P60" s="21">
        <f t="shared" si="2"/>
        <v>39.5</v>
      </c>
      <c r="U60" s="3"/>
    </row>
    <row r="61" spans="1:21">
      <c r="A61" s="1">
        <v>45413</v>
      </c>
      <c r="B61" s="1" t="str">
        <f t="shared" si="0"/>
        <v>mayo</v>
      </c>
      <c r="C61" t="s">
        <v>151</v>
      </c>
      <c r="D61" t="s">
        <v>152</v>
      </c>
      <c r="E61" t="s">
        <v>153</v>
      </c>
      <c r="F61" t="s">
        <v>154</v>
      </c>
      <c r="G61" t="s">
        <v>155</v>
      </c>
      <c r="H61" t="s">
        <v>15</v>
      </c>
      <c r="I61" t="s">
        <v>16</v>
      </c>
      <c r="J61" s="2">
        <v>12</v>
      </c>
      <c r="K61" s="2">
        <v>2370</v>
      </c>
      <c r="L61" s="16">
        <v>3930</v>
      </c>
      <c r="M61" s="8">
        <v>39</v>
      </c>
      <c r="N61" s="8">
        <v>30</v>
      </c>
      <c r="O61" s="20">
        <f t="shared" si="1"/>
        <v>2370</v>
      </c>
      <c r="P61" s="21">
        <f t="shared" si="2"/>
        <v>39.5</v>
      </c>
      <c r="U61" s="3"/>
    </row>
    <row r="62" spans="1:21">
      <c r="A62" s="1">
        <v>45292</v>
      </c>
      <c r="B62" s="1" t="str">
        <f t="shared" si="0"/>
        <v>enero</v>
      </c>
      <c r="C62" t="s">
        <v>66</v>
      </c>
      <c r="D62" t="s">
        <v>67</v>
      </c>
      <c r="E62" t="s">
        <v>68</v>
      </c>
      <c r="F62" t="s">
        <v>69</v>
      </c>
      <c r="G62" t="s">
        <v>75</v>
      </c>
      <c r="H62" t="s">
        <v>43</v>
      </c>
      <c r="I62" t="s">
        <v>27</v>
      </c>
      <c r="J62" s="2">
        <v>95</v>
      </c>
      <c r="K62" s="2">
        <v>5433.27</v>
      </c>
      <c r="L62" s="16">
        <v>3912</v>
      </c>
      <c r="M62" s="8">
        <v>39</v>
      </c>
      <c r="N62" s="8">
        <v>12</v>
      </c>
      <c r="O62" s="20">
        <f t="shared" si="1"/>
        <v>2352</v>
      </c>
      <c r="P62" s="21">
        <f t="shared" si="2"/>
        <v>39.200000000000003</v>
      </c>
      <c r="U62" s="3"/>
    </row>
    <row r="63" spans="1:21">
      <c r="A63" s="1">
        <v>45413</v>
      </c>
      <c r="B63" s="1" t="str">
        <f t="shared" si="0"/>
        <v>mayo</v>
      </c>
      <c r="C63" t="s">
        <v>66</v>
      </c>
      <c r="D63" t="s">
        <v>67</v>
      </c>
      <c r="E63" t="s">
        <v>68</v>
      </c>
      <c r="F63" t="s">
        <v>257</v>
      </c>
      <c r="G63" t="s">
        <v>71</v>
      </c>
      <c r="H63" t="s">
        <v>43</v>
      </c>
      <c r="I63" t="s">
        <v>27</v>
      </c>
      <c r="J63" s="2">
        <v>85</v>
      </c>
      <c r="K63" s="2">
        <v>4903</v>
      </c>
      <c r="L63" s="16">
        <v>3906</v>
      </c>
      <c r="M63" s="8">
        <v>39</v>
      </c>
      <c r="N63" s="8">
        <v>6</v>
      </c>
      <c r="O63" s="20">
        <f t="shared" si="1"/>
        <v>2346</v>
      </c>
      <c r="P63" s="21">
        <f t="shared" si="2"/>
        <v>39.1</v>
      </c>
      <c r="U63" s="3"/>
    </row>
    <row r="64" spans="1:21">
      <c r="A64" s="1">
        <v>45413</v>
      </c>
      <c r="B64" s="1" t="str">
        <f t="shared" si="0"/>
        <v>mayo</v>
      </c>
      <c r="C64" t="s">
        <v>260</v>
      </c>
      <c r="D64" t="s">
        <v>261</v>
      </c>
      <c r="E64" t="s">
        <v>53</v>
      </c>
      <c r="F64" t="s">
        <v>262</v>
      </c>
      <c r="G64" t="s">
        <v>263</v>
      </c>
      <c r="H64" t="s">
        <v>264</v>
      </c>
      <c r="I64" t="s">
        <v>27</v>
      </c>
      <c r="J64" s="2">
        <v>34</v>
      </c>
      <c r="K64" s="2">
        <v>2918</v>
      </c>
      <c r="L64" s="16">
        <v>3854</v>
      </c>
      <c r="M64" s="8">
        <v>38</v>
      </c>
      <c r="N64" s="8">
        <v>54</v>
      </c>
      <c r="O64" s="20">
        <f t="shared" si="1"/>
        <v>2334</v>
      </c>
      <c r="P64" s="21">
        <f t="shared" si="2"/>
        <v>38.9</v>
      </c>
      <c r="U64" s="3"/>
    </row>
    <row r="65" spans="1:21">
      <c r="A65" s="1">
        <v>45413</v>
      </c>
      <c r="B65" s="1" t="str">
        <f t="shared" si="0"/>
        <v>mayo</v>
      </c>
      <c r="C65" t="s">
        <v>82</v>
      </c>
      <c r="D65" t="s">
        <v>83</v>
      </c>
      <c r="E65" t="s">
        <v>84</v>
      </c>
      <c r="F65" t="s">
        <v>85</v>
      </c>
      <c r="G65" t="s">
        <v>343</v>
      </c>
      <c r="H65" t="s">
        <v>15</v>
      </c>
      <c r="I65" t="s">
        <v>16</v>
      </c>
      <c r="J65" s="2">
        <v>9</v>
      </c>
      <c r="K65" s="2">
        <v>1160</v>
      </c>
      <c r="L65" s="16">
        <v>3840</v>
      </c>
      <c r="M65" s="8">
        <v>38</v>
      </c>
      <c r="N65" s="8">
        <v>40</v>
      </c>
      <c r="O65" s="20">
        <f t="shared" si="1"/>
        <v>2320</v>
      </c>
      <c r="P65" s="21">
        <f t="shared" si="2"/>
        <v>38.666666666666664</v>
      </c>
      <c r="U65" s="3"/>
    </row>
    <row r="66" spans="1:21">
      <c r="A66" s="1">
        <v>45292</v>
      </c>
      <c r="B66" s="1" t="str">
        <f t="shared" ref="B66:B129" si="3">TEXT(A66,"mmmm")</f>
        <v>enero</v>
      </c>
      <c r="C66" t="s">
        <v>66</v>
      </c>
      <c r="D66" t="s">
        <v>67</v>
      </c>
      <c r="E66" t="s">
        <v>68</v>
      </c>
      <c r="F66" t="s">
        <v>69</v>
      </c>
      <c r="G66" t="s">
        <v>74</v>
      </c>
      <c r="H66" t="s">
        <v>43</v>
      </c>
      <c r="I66" t="s">
        <v>27</v>
      </c>
      <c r="J66" s="2">
        <v>93</v>
      </c>
      <c r="K66" s="2">
        <v>5288.96</v>
      </c>
      <c r="L66" s="16">
        <v>3836</v>
      </c>
      <c r="M66" s="8">
        <v>38</v>
      </c>
      <c r="N66" s="8">
        <v>36</v>
      </c>
      <c r="O66" s="20">
        <f t="shared" ref="O66:O129" si="4">(M66*60)+N66</f>
        <v>2316</v>
      </c>
      <c r="P66" s="21">
        <f t="shared" si="2"/>
        <v>38.6</v>
      </c>
      <c r="U66" s="3"/>
    </row>
    <row r="67" spans="1:21">
      <c r="A67" s="1">
        <v>45292</v>
      </c>
      <c r="B67" s="1" t="str">
        <f t="shared" si="3"/>
        <v>enero</v>
      </c>
      <c r="C67" t="s">
        <v>199</v>
      </c>
      <c r="D67" t="s">
        <v>200</v>
      </c>
      <c r="E67" t="s">
        <v>201</v>
      </c>
      <c r="F67" t="s">
        <v>202</v>
      </c>
      <c r="G67" t="s">
        <v>204</v>
      </c>
      <c r="H67" t="s">
        <v>15</v>
      </c>
      <c r="I67" t="s">
        <v>16</v>
      </c>
      <c r="J67" s="2">
        <v>11</v>
      </c>
      <c r="K67" s="2">
        <v>2290</v>
      </c>
      <c r="L67" s="16">
        <v>3829</v>
      </c>
      <c r="M67" s="8">
        <v>38</v>
      </c>
      <c r="N67" s="8">
        <v>29</v>
      </c>
      <c r="O67" s="20">
        <f t="shared" si="4"/>
        <v>2309</v>
      </c>
      <c r="P67" s="21">
        <f t="shared" ref="P67:P130" si="5">+O67/60</f>
        <v>38.483333333333334</v>
      </c>
      <c r="U67" s="3"/>
    </row>
    <row r="68" spans="1:21">
      <c r="A68" s="1">
        <v>45444</v>
      </c>
      <c r="B68" s="1" t="str">
        <f t="shared" si="3"/>
        <v>junio</v>
      </c>
      <c r="C68" t="s">
        <v>260</v>
      </c>
      <c r="D68" t="s">
        <v>261</v>
      </c>
      <c r="E68" t="s">
        <v>53</v>
      </c>
      <c r="F68" t="s">
        <v>262</v>
      </c>
      <c r="G68" t="s">
        <v>273</v>
      </c>
      <c r="H68" t="s">
        <v>264</v>
      </c>
      <c r="I68" t="s">
        <v>27</v>
      </c>
      <c r="J68" s="2">
        <v>44</v>
      </c>
      <c r="K68" s="2">
        <v>3229</v>
      </c>
      <c r="L68" s="16">
        <v>3824</v>
      </c>
      <c r="M68" s="8">
        <v>38</v>
      </c>
      <c r="N68" s="8">
        <v>24</v>
      </c>
      <c r="O68" s="20">
        <f t="shared" si="4"/>
        <v>2304</v>
      </c>
      <c r="P68" s="21">
        <f t="shared" si="5"/>
        <v>38.4</v>
      </c>
      <c r="U68" s="3"/>
    </row>
    <row r="69" spans="1:21">
      <c r="A69" s="1">
        <v>45413</v>
      </c>
      <c r="B69" s="1" t="str">
        <f t="shared" si="3"/>
        <v>mayo</v>
      </c>
      <c r="C69" t="s">
        <v>66</v>
      </c>
      <c r="D69" t="s">
        <v>67</v>
      </c>
      <c r="E69" t="s">
        <v>68</v>
      </c>
      <c r="F69" t="s">
        <v>257</v>
      </c>
      <c r="G69" t="s">
        <v>75</v>
      </c>
      <c r="H69" t="s">
        <v>43</v>
      </c>
      <c r="I69" t="s">
        <v>27</v>
      </c>
      <c r="J69" s="2">
        <v>88</v>
      </c>
      <c r="K69" s="2">
        <v>5112</v>
      </c>
      <c r="L69" s="16">
        <v>3806</v>
      </c>
      <c r="M69" s="8">
        <v>38</v>
      </c>
      <c r="N69" s="8">
        <v>6</v>
      </c>
      <c r="O69" s="20">
        <f t="shared" si="4"/>
        <v>2286</v>
      </c>
      <c r="P69" s="21">
        <f t="shared" si="5"/>
        <v>38.1</v>
      </c>
      <c r="U69" s="3"/>
    </row>
    <row r="70" spans="1:21">
      <c r="A70" s="1">
        <v>45413</v>
      </c>
      <c r="B70" s="1" t="str">
        <f t="shared" si="3"/>
        <v>mayo</v>
      </c>
      <c r="C70" t="s">
        <v>66</v>
      </c>
      <c r="D70" t="s">
        <v>67</v>
      </c>
      <c r="E70" t="s">
        <v>68</v>
      </c>
      <c r="F70" t="s">
        <v>257</v>
      </c>
      <c r="G70" t="s">
        <v>73</v>
      </c>
      <c r="H70" t="s">
        <v>43</v>
      </c>
      <c r="I70" t="s">
        <v>27</v>
      </c>
      <c r="J70" s="2">
        <v>80</v>
      </c>
      <c r="K70" s="2">
        <v>4804</v>
      </c>
      <c r="L70" s="16">
        <v>3754</v>
      </c>
      <c r="M70" s="8">
        <v>37</v>
      </c>
      <c r="N70" s="8">
        <v>54</v>
      </c>
      <c r="O70" s="20">
        <f t="shared" si="4"/>
        <v>2274</v>
      </c>
      <c r="P70" s="21">
        <f t="shared" si="5"/>
        <v>37.9</v>
      </c>
      <c r="U70" s="3"/>
    </row>
    <row r="71" spans="1:21">
      <c r="A71" s="1">
        <v>45292</v>
      </c>
      <c r="B71" s="1" t="str">
        <f t="shared" si="3"/>
        <v>enero</v>
      </c>
      <c r="C71" t="s">
        <v>66</v>
      </c>
      <c r="D71" t="s">
        <v>67</v>
      </c>
      <c r="E71" t="s">
        <v>68</v>
      </c>
      <c r="F71" t="s">
        <v>69</v>
      </c>
      <c r="G71" t="s">
        <v>70</v>
      </c>
      <c r="H71" t="s">
        <v>43</v>
      </c>
      <c r="I71" t="s">
        <v>27</v>
      </c>
      <c r="J71" s="2">
        <v>85</v>
      </c>
      <c r="K71" s="2">
        <v>4990.79</v>
      </c>
      <c r="L71" s="16">
        <v>3742</v>
      </c>
      <c r="M71" s="8">
        <v>37</v>
      </c>
      <c r="N71" s="8">
        <v>42</v>
      </c>
      <c r="O71" s="20">
        <f t="shared" si="4"/>
        <v>2262</v>
      </c>
      <c r="P71" s="21">
        <f t="shared" si="5"/>
        <v>37.700000000000003</v>
      </c>
      <c r="U71" s="3"/>
    </row>
    <row r="72" spans="1:21">
      <c r="A72" s="1">
        <v>45292</v>
      </c>
      <c r="B72" s="1" t="str">
        <f t="shared" si="3"/>
        <v>enero</v>
      </c>
      <c r="C72" t="s">
        <v>66</v>
      </c>
      <c r="D72" t="s">
        <v>67</v>
      </c>
      <c r="E72" t="s">
        <v>68</v>
      </c>
      <c r="F72" t="s">
        <v>69</v>
      </c>
      <c r="G72" t="s">
        <v>73</v>
      </c>
      <c r="H72" t="s">
        <v>43</v>
      </c>
      <c r="I72" t="s">
        <v>27</v>
      </c>
      <c r="J72" s="2">
        <v>84</v>
      </c>
      <c r="K72" s="2">
        <v>4744.1099999999997</v>
      </c>
      <c r="L72" s="16">
        <v>3730</v>
      </c>
      <c r="M72" s="8">
        <v>37</v>
      </c>
      <c r="N72" s="8">
        <v>30</v>
      </c>
      <c r="O72" s="20">
        <f t="shared" si="4"/>
        <v>2250</v>
      </c>
      <c r="P72" s="21">
        <f t="shared" si="5"/>
        <v>37.5</v>
      </c>
      <c r="U72" s="3"/>
    </row>
    <row r="73" spans="1:21">
      <c r="A73" s="1">
        <v>45323</v>
      </c>
      <c r="B73" s="1" t="str">
        <f t="shared" si="3"/>
        <v>febrero</v>
      </c>
      <c r="C73" t="s">
        <v>260</v>
      </c>
      <c r="D73" t="s">
        <v>261</v>
      </c>
      <c r="E73" t="s">
        <v>53</v>
      </c>
      <c r="F73" t="s">
        <v>262</v>
      </c>
      <c r="G73" t="s">
        <v>273</v>
      </c>
      <c r="H73" t="s">
        <v>264</v>
      </c>
      <c r="I73" t="s">
        <v>27</v>
      </c>
      <c r="J73" s="2">
        <v>40</v>
      </c>
      <c r="K73" s="2">
        <v>3351</v>
      </c>
      <c r="L73" s="16">
        <v>3724</v>
      </c>
      <c r="M73" s="8">
        <v>37</v>
      </c>
      <c r="N73" s="8">
        <v>24</v>
      </c>
      <c r="O73" s="20">
        <f t="shared" si="4"/>
        <v>2244</v>
      </c>
      <c r="P73" s="21">
        <f t="shared" si="5"/>
        <v>37.4</v>
      </c>
      <c r="U73" s="3"/>
    </row>
    <row r="74" spans="1:21">
      <c r="A74" s="1">
        <v>45352</v>
      </c>
      <c r="B74" s="1" t="str">
        <f t="shared" si="3"/>
        <v>marzo</v>
      </c>
      <c r="C74" t="s">
        <v>66</v>
      </c>
      <c r="D74" t="s">
        <v>67</v>
      </c>
      <c r="E74" t="s">
        <v>68</v>
      </c>
      <c r="F74" t="s">
        <v>257</v>
      </c>
      <c r="G74" t="s">
        <v>71</v>
      </c>
      <c r="H74" t="s">
        <v>43</v>
      </c>
      <c r="I74" t="s">
        <v>27</v>
      </c>
      <c r="J74" s="2">
        <v>82</v>
      </c>
      <c r="K74" s="2">
        <v>4661.1400000000003</v>
      </c>
      <c r="L74" s="16">
        <v>3724</v>
      </c>
      <c r="M74" s="8">
        <v>37</v>
      </c>
      <c r="N74" s="8">
        <v>24</v>
      </c>
      <c r="O74" s="20">
        <f t="shared" si="4"/>
        <v>2244</v>
      </c>
      <c r="P74" s="21">
        <f t="shared" si="5"/>
        <v>37.4</v>
      </c>
      <c r="U74" s="3"/>
    </row>
    <row r="75" spans="1:21">
      <c r="A75" s="1">
        <v>45444</v>
      </c>
      <c r="B75" s="1" t="str">
        <f t="shared" si="3"/>
        <v>junio</v>
      </c>
      <c r="C75" t="s">
        <v>22</v>
      </c>
      <c r="D75" t="s">
        <v>23</v>
      </c>
      <c r="E75" t="s">
        <v>34</v>
      </c>
      <c r="F75" t="s">
        <v>35</v>
      </c>
      <c r="G75" t="s">
        <v>37</v>
      </c>
      <c r="H75" t="s">
        <v>15</v>
      </c>
      <c r="I75" t="s">
        <v>27</v>
      </c>
      <c r="J75" s="2">
        <v>108</v>
      </c>
      <c r="K75" s="2">
        <v>3135</v>
      </c>
      <c r="L75" s="16">
        <v>3724</v>
      </c>
      <c r="M75" s="8">
        <v>37</v>
      </c>
      <c r="N75" s="8">
        <v>24</v>
      </c>
      <c r="O75" s="20">
        <f t="shared" si="4"/>
        <v>2244</v>
      </c>
      <c r="P75" s="21">
        <f t="shared" si="5"/>
        <v>37.4</v>
      </c>
      <c r="U75" s="3"/>
    </row>
    <row r="76" spans="1:21">
      <c r="A76" s="1">
        <v>45323</v>
      </c>
      <c r="B76" s="1" t="str">
        <f t="shared" si="3"/>
        <v>febrero</v>
      </c>
      <c r="C76" t="s">
        <v>66</v>
      </c>
      <c r="D76" t="s">
        <v>67</v>
      </c>
      <c r="E76" t="s">
        <v>68</v>
      </c>
      <c r="F76" t="s">
        <v>257</v>
      </c>
      <c r="G76" t="s">
        <v>74</v>
      </c>
      <c r="H76" t="s">
        <v>43</v>
      </c>
      <c r="I76" t="s">
        <v>27</v>
      </c>
      <c r="J76" s="2">
        <v>92</v>
      </c>
      <c r="K76" s="2">
        <v>5430</v>
      </c>
      <c r="L76" s="16">
        <v>3712</v>
      </c>
      <c r="M76" s="8">
        <v>37</v>
      </c>
      <c r="N76" s="8">
        <v>12</v>
      </c>
      <c r="O76" s="20">
        <f t="shared" si="4"/>
        <v>2232</v>
      </c>
      <c r="P76" s="21">
        <f t="shared" si="5"/>
        <v>37.200000000000003</v>
      </c>
      <c r="U76" s="3"/>
    </row>
    <row r="77" spans="1:21">
      <c r="A77" s="1">
        <v>45383</v>
      </c>
      <c r="B77" s="1" t="str">
        <f t="shared" si="3"/>
        <v>abril</v>
      </c>
      <c r="C77" t="s">
        <v>66</v>
      </c>
      <c r="D77" t="s">
        <v>67</v>
      </c>
      <c r="E77" t="s">
        <v>68</v>
      </c>
      <c r="F77" t="s">
        <v>257</v>
      </c>
      <c r="G77" t="s">
        <v>74</v>
      </c>
      <c r="H77" t="s">
        <v>43</v>
      </c>
      <c r="I77" t="s">
        <v>27</v>
      </c>
      <c r="J77" s="2">
        <v>93</v>
      </c>
      <c r="K77" s="2">
        <v>5451.91</v>
      </c>
      <c r="L77" s="16">
        <v>3700</v>
      </c>
      <c r="M77" s="8">
        <v>37</v>
      </c>
      <c r="N77" s="8">
        <v>0</v>
      </c>
      <c r="O77" s="20">
        <f t="shared" si="4"/>
        <v>2220</v>
      </c>
      <c r="P77" s="21">
        <f t="shared" si="5"/>
        <v>37</v>
      </c>
      <c r="U77" s="3"/>
    </row>
    <row r="78" spans="1:21">
      <c r="A78" s="1">
        <v>45383</v>
      </c>
      <c r="B78" s="1" t="str">
        <f t="shared" si="3"/>
        <v>abril</v>
      </c>
      <c r="C78" t="s">
        <v>66</v>
      </c>
      <c r="D78" t="s">
        <v>67</v>
      </c>
      <c r="E78" t="s">
        <v>68</v>
      </c>
      <c r="F78" t="s">
        <v>257</v>
      </c>
      <c r="G78" t="s">
        <v>70</v>
      </c>
      <c r="H78" t="s">
        <v>43</v>
      </c>
      <c r="I78" t="s">
        <v>27</v>
      </c>
      <c r="J78" s="2">
        <v>79</v>
      </c>
      <c r="K78" s="2">
        <v>4469.71</v>
      </c>
      <c r="L78" s="16">
        <v>3654</v>
      </c>
      <c r="M78" s="8">
        <v>36</v>
      </c>
      <c r="N78" s="8">
        <v>54</v>
      </c>
      <c r="O78" s="20">
        <f t="shared" si="4"/>
        <v>2214</v>
      </c>
      <c r="P78" s="21">
        <f t="shared" si="5"/>
        <v>36.9</v>
      </c>
      <c r="U78" s="3"/>
    </row>
    <row r="79" spans="1:21">
      <c r="A79" s="1">
        <v>45323</v>
      </c>
      <c r="B79" s="1" t="str">
        <f t="shared" si="3"/>
        <v>febrero</v>
      </c>
      <c r="C79" t="s">
        <v>66</v>
      </c>
      <c r="D79" t="s">
        <v>67</v>
      </c>
      <c r="E79" t="s">
        <v>68</v>
      </c>
      <c r="F79" t="s">
        <v>257</v>
      </c>
      <c r="G79" t="s">
        <v>73</v>
      </c>
      <c r="H79" t="s">
        <v>43</v>
      </c>
      <c r="I79" t="s">
        <v>27</v>
      </c>
      <c r="J79" s="2">
        <v>82</v>
      </c>
      <c r="K79" s="2">
        <v>4631</v>
      </c>
      <c r="L79" s="16">
        <v>3648</v>
      </c>
      <c r="M79" s="8">
        <v>36</v>
      </c>
      <c r="N79" s="8">
        <v>48</v>
      </c>
      <c r="O79" s="20">
        <f t="shared" si="4"/>
        <v>2208</v>
      </c>
      <c r="P79" s="21">
        <f t="shared" si="5"/>
        <v>36.799999999999997</v>
      </c>
      <c r="U79" s="3"/>
    </row>
    <row r="80" spans="1:21">
      <c r="A80" s="1">
        <v>45323</v>
      </c>
      <c r="B80" s="1" t="str">
        <f t="shared" si="3"/>
        <v>febrero</v>
      </c>
      <c r="C80" t="s">
        <v>66</v>
      </c>
      <c r="D80" t="s">
        <v>67</v>
      </c>
      <c r="E80" t="s">
        <v>68</v>
      </c>
      <c r="F80" t="s">
        <v>257</v>
      </c>
      <c r="G80" t="s">
        <v>70</v>
      </c>
      <c r="H80" t="s">
        <v>43</v>
      </c>
      <c r="I80" t="s">
        <v>27</v>
      </c>
      <c r="J80" s="2">
        <v>87</v>
      </c>
      <c r="K80" s="2">
        <v>4878</v>
      </c>
      <c r="L80" s="16">
        <v>3642</v>
      </c>
      <c r="M80" s="8">
        <v>36</v>
      </c>
      <c r="N80" s="8">
        <v>42</v>
      </c>
      <c r="O80" s="20">
        <f t="shared" si="4"/>
        <v>2202</v>
      </c>
      <c r="P80" s="21">
        <f t="shared" si="5"/>
        <v>36.700000000000003</v>
      </c>
      <c r="U80" s="3"/>
    </row>
    <row r="81" spans="1:21">
      <c r="A81" s="1">
        <v>45323</v>
      </c>
      <c r="B81" s="1" t="str">
        <f t="shared" si="3"/>
        <v>febrero</v>
      </c>
      <c r="C81" t="s">
        <v>22</v>
      </c>
      <c r="D81" t="s">
        <v>23</v>
      </c>
      <c r="E81" t="s">
        <v>34</v>
      </c>
      <c r="F81" t="s">
        <v>35</v>
      </c>
      <c r="G81" t="s">
        <v>30</v>
      </c>
      <c r="H81" t="s">
        <v>15</v>
      </c>
      <c r="I81" t="s">
        <v>27</v>
      </c>
      <c r="J81" s="2">
        <v>95</v>
      </c>
      <c r="K81" s="2">
        <v>2744</v>
      </c>
      <c r="L81" s="16">
        <v>3636</v>
      </c>
      <c r="M81" s="8">
        <v>36</v>
      </c>
      <c r="N81" s="8">
        <v>36</v>
      </c>
      <c r="O81" s="20">
        <f t="shared" si="4"/>
        <v>2196</v>
      </c>
      <c r="P81" s="21">
        <f t="shared" si="5"/>
        <v>36.6</v>
      </c>
      <c r="U81" s="3"/>
    </row>
    <row r="82" spans="1:21">
      <c r="A82" s="1">
        <v>45383</v>
      </c>
      <c r="B82" s="1" t="str">
        <f t="shared" si="3"/>
        <v>abril</v>
      </c>
      <c r="C82" t="s">
        <v>180</v>
      </c>
      <c r="D82" t="s">
        <v>181</v>
      </c>
      <c r="E82" t="s">
        <v>19</v>
      </c>
      <c r="F82" t="s">
        <v>182</v>
      </c>
      <c r="G82" t="s">
        <v>184</v>
      </c>
      <c r="H82" t="s">
        <v>92</v>
      </c>
      <c r="I82" t="s">
        <v>16</v>
      </c>
      <c r="J82" s="2">
        <v>97</v>
      </c>
      <c r="K82" s="2">
        <v>1452</v>
      </c>
      <c r="L82" s="16">
        <v>3630</v>
      </c>
      <c r="M82" s="8">
        <v>36</v>
      </c>
      <c r="N82" s="8">
        <v>30</v>
      </c>
      <c r="O82" s="20">
        <f t="shared" si="4"/>
        <v>2190</v>
      </c>
      <c r="P82" s="21">
        <f t="shared" si="5"/>
        <v>36.5</v>
      </c>
      <c r="U82" s="3"/>
    </row>
    <row r="83" spans="1:21">
      <c r="A83" s="1">
        <v>45383</v>
      </c>
      <c r="B83" s="1" t="str">
        <f t="shared" si="3"/>
        <v>abril</v>
      </c>
      <c r="C83" t="s">
        <v>66</v>
      </c>
      <c r="D83" t="s">
        <v>67</v>
      </c>
      <c r="E83" t="s">
        <v>68</v>
      </c>
      <c r="F83" t="s">
        <v>257</v>
      </c>
      <c r="G83" t="s">
        <v>71</v>
      </c>
      <c r="H83" t="s">
        <v>43</v>
      </c>
      <c r="I83" t="s">
        <v>27</v>
      </c>
      <c r="J83" s="2">
        <v>78</v>
      </c>
      <c r="K83" s="2">
        <v>4755.5</v>
      </c>
      <c r="L83" s="16">
        <v>3606</v>
      </c>
      <c r="M83" s="8">
        <v>36</v>
      </c>
      <c r="N83" s="8">
        <v>6</v>
      </c>
      <c r="O83" s="20">
        <f t="shared" si="4"/>
        <v>2166</v>
      </c>
      <c r="P83" s="21">
        <f t="shared" si="5"/>
        <v>36.1</v>
      </c>
      <c r="U83" s="3"/>
    </row>
    <row r="84" spans="1:21">
      <c r="A84" s="1">
        <v>45383</v>
      </c>
      <c r="B84" s="1" t="str">
        <f t="shared" si="3"/>
        <v>abril</v>
      </c>
      <c r="C84" t="s">
        <v>66</v>
      </c>
      <c r="D84" t="s">
        <v>67</v>
      </c>
      <c r="E84" t="s">
        <v>68</v>
      </c>
      <c r="F84" t="s">
        <v>257</v>
      </c>
      <c r="G84" t="s">
        <v>75</v>
      </c>
      <c r="H84" t="s">
        <v>43</v>
      </c>
      <c r="I84" t="s">
        <v>27</v>
      </c>
      <c r="J84" s="2">
        <v>84</v>
      </c>
      <c r="K84" s="2">
        <v>4721.97</v>
      </c>
      <c r="L84" s="16">
        <v>3606</v>
      </c>
      <c r="M84" s="8">
        <v>36</v>
      </c>
      <c r="N84" s="8">
        <v>6</v>
      </c>
      <c r="O84" s="20">
        <f t="shared" si="4"/>
        <v>2166</v>
      </c>
      <c r="P84" s="21">
        <f t="shared" si="5"/>
        <v>36.1</v>
      </c>
      <c r="U84" s="3"/>
    </row>
    <row r="85" spans="1:21">
      <c r="A85" s="1">
        <v>45292</v>
      </c>
      <c r="B85" s="1" t="str">
        <f t="shared" si="3"/>
        <v>enero</v>
      </c>
      <c r="C85" t="s">
        <v>220</v>
      </c>
      <c r="D85" t="s">
        <v>221</v>
      </c>
      <c r="E85" t="s">
        <v>227</v>
      </c>
      <c r="F85" t="s">
        <v>228</v>
      </c>
      <c r="G85" t="s">
        <v>226</v>
      </c>
      <c r="H85" t="s">
        <v>225</v>
      </c>
      <c r="I85" t="s">
        <v>411</v>
      </c>
      <c r="J85" s="2">
        <v>65</v>
      </c>
      <c r="K85" s="2">
        <v>1156.29</v>
      </c>
      <c r="L85" s="16">
        <v>3548</v>
      </c>
      <c r="M85" s="8">
        <v>35</v>
      </c>
      <c r="N85" s="8">
        <v>48</v>
      </c>
      <c r="O85" s="20">
        <f t="shared" si="4"/>
        <v>2148</v>
      </c>
      <c r="P85" s="21">
        <f t="shared" si="5"/>
        <v>35.799999999999997</v>
      </c>
      <c r="U85" s="3"/>
    </row>
    <row r="86" spans="1:21">
      <c r="A86" s="1">
        <v>45383</v>
      </c>
      <c r="B86" s="1" t="str">
        <f t="shared" si="3"/>
        <v>abril</v>
      </c>
      <c r="C86" t="s">
        <v>66</v>
      </c>
      <c r="D86" t="s">
        <v>67</v>
      </c>
      <c r="E86" t="s">
        <v>68</v>
      </c>
      <c r="F86" t="s">
        <v>257</v>
      </c>
      <c r="G86" t="s">
        <v>73</v>
      </c>
      <c r="H86" t="s">
        <v>43</v>
      </c>
      <c r="I86" t="s">
        <v>27</v>
      </c>
      <c r="J86" s="2">
        <v>80</v>
      </c>
      <c r="K86" s="2">
        <v>4623.7</v>
      </c>
      <c r="L86" s="16">
        <v>3542</v>
      </c>
      <c r="M86" s="8">
        <v>35</v>
      </c>
      <c r="N86" s="8">
        <v>42</v>
      </c>
      <c r="O86" s="20">
        <f t="shared" si="4"/>
        <v>2142</v>
      </c>
      <c r="P86" s="21">
        <f t="shared" si="5"/>
        <v>35.700000000000003</v>
      </c>
      <c r="U86" s="3"/>
    </row>
    <row r="87" spans="1:21">
      <c r="A87" s="1">
        <v>45444</v>
      </c>
      <c r="B87" s="1" t="str">
        <f t="shared" si="3"/>
        <v>junio</v>
      </c>
      <c r="C87" t="s">
        <v>66</v>
      </c>
      <c r="D87" t="s">
        <v>67</v>
      </c>
      <c r="E87" t="s">
        <v>68</v>
      </c>
      <c r="F87" t="s">
        <v>257</v>
      </c>
      <c r="G87" t="s">
        <v>71</v>
      </c>
      <c r="H87" t="s">
        <v>43</v>
      </c>
      <c r="I87" t="s">
        <v>27</v>
      </c>
      <c r="J87" s="2">
        <v>94</v>
      </c>
      <c r="K87" s="2">
        <v>5173</v>
      </c>
      <c r="L87" s="16">
        <v>3542</v>
      </c>
      <c r="M87" s="8">
        <v>35</v>
      </c>
      <c r="N87" s="8">
        <v>42</v>
      </c>
      <c r="O87" s="20">
        <f t="shared" si="4"/>
        <v>2142</v>
      </c>
      <c r="P87" s="21">
        <f t="shared" si="5"/>
        <v>35.700000000000003</v>
      </c>
      <c r="U87" s="3"/>
    </row>
    <row r="88" spans="1:21">
      <c r="A88" s="1">
        <v>45444</v>
      </c>
      <c r="B88" s="1" t="str">
        <f t="shared" si="3"/>
        <v>junio</v>
      </c>
      <c r="C88" t="s">
        <v>151</v>
      </c>
      <c r="D88" t="s">
        <v>152</v>
      </c>
      <c r="E88" t="s">
        <v>84</v>
      </c>
      <c r="F88" t="s">
        <v>154</v>
      </c>
      <c r="G88" t="s">
        <v>352</v>
      </c>
      <c r="H88" t="s">
        <v>15</v>
      </c>
      <c r="I88" t="s">
        <v>16</v>
      </c>
      <c r="J88" s="2">
        <v>13</v>
      </c>
      <c r="K88" s="2">
        <v>2130</v>
      </c>
      <c r="L88" s="16">
        <v>3530</v>
      </c>
      <c r="M88" s="8">
        <v>35</v>
      </c>
      <c r="N88" s="8">
        <v>30</v>
      </c>
      <c r="O88" s="20">
        <f t="shared" si="4"/>
        <v>2130</v>
      </c>
      <c r="P88" s="21">
        <f t="shared" si="5"/>
        <v>35.5</v>
      </c>
      <c r="U88" s="3"/>
    </row>
    <row r="89" spans="1:21">
      <c r="A89" s="1">
        <v>45413</v>
      </c>
      <c r="B89" s="1" t="str">
        <f t="shared" si="3"/>
        <v>mayo</v>
      </c>
      <c r="C89" t="s">
        <v>275</v>
      </c>
      <c r="D89" t="s">
        <v>276</v>
      </c>
      <c r="E89" t="s">
        <v>201</v>
      </c>
      <c r="F89" t="s">
        <v>277</v>
      </c>
      <c r="G89" t="s">
        <v>280</v>
      </c>
      <c r="H89" t="s">
        <v>15</v>
      </c>
      <c r="I89" t="s">
        <v>16</v>
      </c>
      <c r="J89" s="2">
        <v>141</v>
      </c>
      <c r="K89" s="2">
        <v>2694</v>
      </c>
      <c r="L89" s="16">
        <v>3524</v>
      </c>
      <c r="M89" s="8">
        <v>35</v>
      </c>
      <c r="N89" s="8">
        <v>24</v>
      </c>
      <c r="O89" s="20">
        <f t="shared" si="4"/>
        <v>2124</v>
      </c>
      <c r="P89" s="21">
        <f t="shared" si="5"/>
        <v>35.4</v>
      </c>
      <c r="U89" s="3"/>
    </row>
    <row r="90" spans="1:21">
      <c r="A90" s="1">
        <v>45383</v>
      </c>
      <c r="B90" s="1" t="str">
        <f t="shared" si="3"/>
        <v>abril</v>
      </c>
      <c r="C90" t="s">
        <v>206</v>
      </c>
      <c r="D90" t="s">
        <v>207</v>
      </c>
      <c r="E90" t="s">
        <v>208</v>
      </c>
      <c r="F90" t="s">
        <v>209</v>
      </c>
      <c r="G90" t="s">
        <v>210</v>
      </c>
      <c r="H90" t="s">
        <v>211</v>
      </c>
      <c r="I90" t="s">
        <v>411</v>
      </c>
      <c r="J90" s="2">
        <v>53</v>
      </c>
      <c r="K90" s="2">
        <v>1072.43</v>
      </c>
      <c r="L90" s="16">
        <v>3512</v>
      </c>
      <c r="M90" s="8">
        <v>35</v>
      </c>
      <c r="N90" s="8">
        <v>12</v>
      </c>
      <c r="O90" s="20">
        <f t="shared" si="4"/>
        <v>2112</v>
      </c>
      <c r="P90" s="21">
        <f t="shared" si="5"/>
        <v>35.200000000000003</v>
      </c>
      <c r="U90" s="3"/>
    </row>
    <row r="91" spans="1:21">
      <c r="A91" s="1">
        <v>45323</v>
      </c>
      <c r="B91" s="1" t="str">
        <f t="shared" si="3"/>
        <v>febrero</v>
      </c>
      <c r="C91" t="s">
        <v>66</v>
      </c>
      <c r="D91" t="s">
        <v>67</v>
      </c>
      <c r="E91" t="s">
        <v>68</v>
      </c>
      <c r="F91" t="s">
        <v>257</v>
      </c>
      <c r="G91" t="s">
        <v>71</v>
      </c>
      <c r="H91" t="s">
        <v>43</v>
      </c>
      <c r="I91" t="s">
        <v>27</v>
      </c>
      <c r="J91" s="2">
        <v>74</v>
      </c>
      <c r="K91" s="2">
        <v>4002</v>
      </c>
      <c r="L91" s="16">
        <v>3500</v>
      </c>
      <c r="M91" s="8">
        <v>35</v>
      </c>
      <c r="N91" s="8">
        <v>0</v>
      </c>
      <c r="O91" s="20">
        <f t="shared" si="4"/>
        <v>2100</v>
      </c>
      <c r="P91" s="21">
        <f t="shared" si="5"/>
        <v>35</v>
      </c>
      <c r="U91" s="3"/>
    </row>
    <row r="92" spans="1:21">
      <c r="A92" s="1">
        <v>45413</v>
      </c>
      <c r="B92" s="1" t="str">
        <f t="shared" si="3"/>
        <v>mayo</v>
      </c>
      <c r="C92" t="s">
        <v>66</v>
      </c>
      <c r="D92" t="s">
        <v>67</v>
      </c>
      <c r="E92" t="s">
        <v>68</v>
      </c>
      <c r="F92" t="s">
        <v>257</v>
      </c>
      <c r="G92" t="s">
        <v>74</v>
      </c>
      <c r="H92" t="s">
        <v>43</v>
      </c>
      <c r="I92" t="s">
        <v>27</v>
      </c>
      <c r="J92" s="2">
        <v>87</v>
      </c>
      <c r="K92" s="2">
        <v>5170</v>
      </c>
      <c r="L92" s="16">
        <v>3430</v>
      </c>
      <c r="M92" s="8">
        <v>34</v>
      </c>
      <c r="N92" s="8">
        <v>30</v>
      </c>
      <c r="O92" s="20">
        <f t="shared" si="4"/>
        <v>2070</v>
      </c>
      <c r="P92" s="21">
        <f t="shared" si="5"/>
        <v>34.5</v>
      </c>
      <c r="U92" s="3"/>
    </row>
    <row r="93" spans="1:21">
      <c r="A93" s="1">
        <v>45413</v>
      </c>
      <c r="B93" s="1" t="str">
        <f t="shared" si="3"/>
        <v>mayo</v>
      </c>
      <c r="C93" t="s">
        <v>346</v>
      </c>
      <c r="D93" t="s">
        <v>347</v>
      </c>
      <c r="E93" t="s">
        <v>19</v>
      </c>
      <c r="F93" t="s">
        <v>348</v>
      </c>
      <c r="G93" t="s">
        <v>374</v>
      </c>
      <c r="H93" t="s">
        <v>15</v>
      </c>
      <c r="I93" t="s">
        <v>16</v>
      </c>
      <c r="J93" s="2">
        <v>10</v>
      </c>
      <c r="K93" s="2">
        <v>2055</v>
      </c>
      <c r="L93" s="16">
        <v>3420</v>
      </c>
      <c r="M93" s="8">
        <v>34</v>
      </c>
      <c r="N93" s="8">
        <v>20</v>
      </c>
      <c r="O93" s="20">
        <f t="shared" si="4"/>
        <v>2060</v>
      </c>
      <c r="P93" s="21">
        <f t="shared" si="5"/>
        <v>34.333333333333336</v>
      </c>
      <c r="U93" s="3"/>
    </row>
    <row r="94" spans="1:21">
      <c r="A94" s="1">
        <v>45323</v>
      </c>
      <c r="B94" s="1" t="str">
        <f t="shared" si="3"/>
        <v>febrero</v>
      </c>
      <c r="C94" t="s">
        <v>22</v>
      </c>
      <c r="D94" t="s">
        <v>23</v>
      </c>
      <c r="E94" t="s">
        <v>34</v>
      </c>
      <c r="F94" t="s">
        <v>35</v>
      </c>
      <c r="G94" t="s">
        <v>36</v>
      </c>
      <c r="H94" t="s">
        <v>15</v>
      </c>
      <c r="I94" t="s">
        <v>27</v>
      </c>
      <c r="J94" s="2">
        <v>81</v>
      </c>
      <c r="K94" s="2">
        <v>2185</v>
      </c>
      <c r="L94" s="16">
        <v>3412</v>
      </c>
      <c r="M94" s="8">
        <v>34</v>
      </c>
      <c r="N94" s="8">
        <v>12</v>
      </c>
      <c r="O94" s="20">
        <f t="shared" si="4"/>
        <v>2052</v>
      </c>
      <c r="P94" s="21">
        <f t="shared" si="5"/>
        <v>34.200000000000003</v>
      </c>
      <c r="U94" s="3"/>
    </row>
    <row r="95" spans="1:21">
      <c r="A95" s="1">
        <v>45352</v>
      </c>
      <c r="B95" s="1" t="str">
        <f t="shared" si="3"/>
        <v>marzo</v>
      </c>
      <c r="C95" t="s">
        <v>66</v>
      </c>
      <c r="D95" t="s">
        <v>67</v>
      </c>
      <c r="E95" t="s">
        <v>68</v>
      </c>
      <c r="F95" t="s">
        <v>257</v>
      </c>
      <c r="G95" t="s">
        <v>75</v>
      </c>
      <c r="H95" t="s">
        <v>43</v>
      </c>
      <c r="I95" t="s">
        <v>27</v>
      </c>
      <c r="J95" s="2">
        <v>79</v>
      </c>
      <c r="K95" s="2">
        <v>4599.91</v>
      </c>
      <c r="L95" s="16">
        <v>3412</v>
      </c>
      <c r="M95" s="8">
        <v>34</v>
      </c>
      <c r="N95" s="8">
        <v>12</v>
      </c>
      <c r="O95" s="20">
        <f t="shared" si="4"/>
        <v>2052</v>
      </c>
      <c r="P95" s="21">
        <f t="shared" si="5"/>
        <v>34.200000000000003</v>
      </c>
      <c r="U95" s="3"/>
    </row>
    <row r="96" spans="1:21">
      <c r="A96" s="1">
        <v>45352</v>
      </c>
      <c r="B96" s="1" t="str">
        <f t="shared" si="3"/>
        <v>marzo</v>
      </c>
      <c r="C96" t="s">
        <v>22</v>
      </c>
      <c r="D96" t="s">
        <v>23</v>
      </c>
      <c r="E96" t="s">
        <v>28</v>
      </c>
      <c r="F96" t="s">
        <v>29</v>
      </c>
      <c r="G96" t="s">
        <v>36</v>
      </c>
      <c r="H96" t="s">
        <v>15</v>
      </c>
      <c r="I96" t="s">
        <v>27</v>
      </c>
      <c r="J96" s="2">
        <v>91</v>
      </c>
      <c r="K96" s="2">
        <v>2097.48</v>
      </c>
      <c r="L96" s="16">
        <v>3330</v>
      </c>
      <c r="M96" s="8">
        <v>33</v>
      </c>
      <c r="N96" s="8">
        <v>30</v>
      </c>
      <c r="O96" s="20">
        <f t="shared" si="4"/>
        <v>2010</v>
      </c>
      <c r="P96" s="21">
        <f t="shared" si="5"/>
        <v>33.5</v>
      </c>
      <c r="U96" s="3"/>
    </row>
    <row r="97" spans="1:21">
      <c r="A97" s="1">
        <v>45413</v>
      </c>
      <c r="B97" s="1" t="str">
        <f t="shared" si="3"/>
        <v>mayo</v>
      </c>
      <c r="C97" t="s">
        <v>82</v>
      </c>
      <c r="D97" t="s">
        <v>83</v>
      </c>
      <c r="E97" t="s">
        <v>84</v>
      </c>
      <c r="F97" t="s">
        <v>85</v>
      </c>
      <c r="G97" t="s">
        <v>86</v>
      </c>
      <c r="H97" t="s">
        <v>15</v>
      </c>
      <c r="I97" t="s">
        <v>16</v>
      </c>
      <c r="J97" s="2">
        <v>8</v>
      </c>
      <c r="K97" s="2">
        <v>1005</v>
      </c>
      <c r="L97" s="16">
        <v>3330</v>
      </c>
      <c r="M97" s="8">
        <v>33</v>
      </c>
      <c r="N97" s="8">
        <v>30</v>
      </c>
      <c r="O97" s="20">
        <f t="shared" si="4"/>
        <v>2010</v>
      </c>
      <c r="P97" s="21">
        <f t="shared" si="5"/>
        <v>33.5</v>
      </c>
      <c r="U97" s="3"/>
    </row>
    <row r="98" spans="1:21">
      <c r="A98" s="1">
        <v>45413</v>
      </c>
      <c r="B98" s="1" t="str">
        <f t="shared" si="3"/>
        <v>mayo</v>
      </c>
      <c r="C98" t="s">
        <v>93</v>
      </c>
      <c r="D98" t="s">
        <v>94</v>
      </c>
      <c r="E98" t="s">
        <v>95</v>
      </c>
      <c r="F98" t="s">
        <v>96</v>
      </c>
      <c r="G98" t="s">
        <v>97</v>
      </c>
      <c r="H98" t="s">
        <v>92</v>
      </c>
      <c r="I98" t="s">
        <v>411</v>
      </c>
      <c r="J98" s="2">
        <v>7</v>
      </c>
      <c r="K98" s="2">
        <v>954</v>
      </c>
      <c r="L98" s="16">
        <v>3318</v>
      </c>
      <c r="M98" s="8">
        <v>33</v>
      </c>
      <c r="N98" s="8">
        <v>18</v>
      </c>
      <c r="O98" s="20">
        <f t="shared" si="4"/>
        <v>1998</v>
      </c>
      <c r="P98" s="21">
        <f t="shared" si="5"/>
        <v>33.299999999999997</v>
      </c>
      <c r="U98" s="3"/>
    </row>
    <row r="99" spans="1:21">
      <c r="A99" s="1">
        <v>45383</v>
      </c>
      <c r="B99" s="1" t="str">
        <f t="shared" si="3"/>
        <v>abril</v>
      </c>
      <c r="C99" t="s">
        <v>260</v>
      </c>
      <c r="D99" t="s">
        <v>261</v>
      </c>
      <c r="E99" t="s">
        <v>53</v>
      </c>
      <c r="F99" t="s">
        <v>262</v>
      </c>
      <c r="G99" t="s">
        <v>263</v>
      </c>
      <c r="H99" t="s">
        <v>264</v>
      </c>
      <c r="I99" t="s">
        <v>27</v>
      </c>
      <c r="J99" s="2">
        <v>29</v>
      </c>
      <c r="K99" s="2">
        <v>3446.63</v>
      </c>
      <c r="L99" s="16">
        <v>3233</v>
      </c>
      <c r="M99" s="8">
        <v>32</v>
      </c>
      <c r="N99" s="8">
        <v>33</v>
      </c>
      <c r="O99" s="20">
        <f t="shared" si="4"/>
        <v>1953</v>
      </c>
      <c r="P99" s="21">
        <f t="shared" si="5"/>
        <v>32.549999999999997</v>
      </c>
      <c r="U99" s="3"/>
    </row>
    <row r="100" spans="1:21">
      <c r="A100" s="1">
        <v>45292</v>
      </c>
      <c r="B100" s="1" t="str">
        <f t="shared" si="3"/>
        <v>enero</v>
      </c>
      <c r="C100" t="s">
        <v>82</v>
      </c>
      <c r="D100" t="s">
        <v>83</v>
      </c>
      <c r="E100" t="s">
        <v>84</v>
      </c>
      <c r="F100" t="s">
        <v>85</v>
      </c>
      <c r="G100" t="s">
        <v>86</v>
      </c>
      <c r="H100" t="s">
        <v>15</v>
      </c>
      <c r="I100" t="s">
        <v>16</v>
      </c>
      <c r="J100" s="2">
        <v>7</v>
      </c>
      <c r="K100" s="2">
        <v>975</v>
      </c>
      <c r="L100" s="16">
        <v>3230</v>
      </c>
      <c r="M100" s="8">
        <v>32</v>
      </c>
      <c r="N100" s="8">
        <v>30</v>
      </c>
      <c r="O100" s="20">
        <f t="shared" si="4"/>
        <v>1950</v>
      </c>
      <c r="P100" s="21">
        <f t="shared" si="5"/>
        <v>32.5</v>
      </c>
      <c r="U100" s="3"/>
    </row>
    <row r="101" spans="1:21">
      <c r="A101" s="1">
        <v>45292</v>
      </c>
      <c r="B101" s="1" t="str">
        <f t="shared" si="3"/>
        <v>enero</v>
      </c>
      <c r="C101" t="s">
        <v>151</v>
      </c>
      <c r="D101" t="s">
        <v>152</v>
      </c>
      <c r="E101" t="s">
        <v>84</v>
      </c>
      <c r="F101" t="s">
        <v>159</v>
      </c>
      <c r="G101" t="s">
        <v>161</v>
      </c>
      <c r="H101" t="s">
        <v>15</v>
      </c>
      <c r="I101" t="s">
        <v>16</v>
      </c>
      <c r="J101" s="2">
        <v>15</v>
      </c>
      <c r="K101" s="2">
        <v>1945</v>
      </c>
      <c r="L101" s="16">
        <v>3220</v>
      </c>
      <c r="M101" s="8">
        <v>32</v>
      </c>
      <c r="N101" s="8">
        <v>20</v>
      </c>
      <c r="O101" s="20">
        <f t="shared" si="4"/>
        <v>1940</v>
      </c>
      <c r="P101" s="21">
        <f t="shared" si="5"/>
        <v>32.333333333333336</v>
      </c>
      <c r="U101" s="3"/>
    </row>
    <row r="102" spans="1:21">
      <c r="A102" s="1">
        <v>45292</v>
      </c>
      <c r="B102" s="1" t="str">
        <f t="shared" si="3"/>
        <v>enero</v>
      </c>
      <c r="C102" t="s">
        <v>60</v>
      </c>
      <c r="D102" t="s">
        <v>61</v>
      </c>
      <c r="E102" t="s">
        <v>62</v>
      </c>
      <c r="F102" t="s">
        <v>63</v>
      </c>
      <c r="G102" t="s">
        <v>64</v>
      </c>
      <c r="H102" t="s">
        <v>15</v>
      </c>
      <c r="I102" t="s">
        <v>65</v>
      </c>
      <c r="J102" s="2">
        <v>85</v>
      </c>
      <c r="K102" s="2">
        <v>1477</v>
      </c>
      <c r="L102" s="16">
        <v>3148</v>
      </c>
      <c r="M102" s="8">
        <v>31</v>
      </c>
      <c r="N102" s="8">
        <v>48</v>
      </c>
      <c r="O102" s="20">
        <f t="shared" si="4"/>
        <v>1908</v>
      </c>
      <c r="P102" s="21">
        <f t="shared" si="5"/>
        <v>31.8</v>
      </c>
      <c r="U102" s="3"/>
    </row>
    <row r="103" spans="1:21">
      <c r="A103" s="1">
        <v>45292</v>
      </c>
      <c r="B103" s="1" t="str">
        <f t="shared" si="3"/>
        <v>enero</v>
      </c>
      <c r="C103" t="s">
        <v>206</v>
      </c>
      <c r="D103" t="s">
        <v>207</v>
      </c>
      <c r="E103" t="s">
        <v>208</v>
      </c>
      <c r="F103" t="s">
        <v>209</v>
      </c>
      <c r="G103" t="s">
        <v>210</v>
      </c>
      <c r="H103" t="s">
        <v>211</v>
      </c>
      <c r="I103" t="s">
        <v>411</v>
      </c>
      <c r="J103" s="2">
        <v>50</v>
      </c>
      <c r="K103" s="2">
        <v>1032.3399999999999</v>
      </c>
      <c r="L103" s="16">
        <v>3118</v>
      </c>
      <c r="M103" s="8">
        <v>31</v>
      </c>
      <c r="N103" s="8">
        <v>18</v>
      </c>
      <c r="O103" s="20">
        <f t="shared" si="4"/>
        <v>1878</v>
      </c>
      <c r="P103" s="21">
        <f t="shared" si="5"/>
        <v>31.3</v>
      </c>
      <c r="U103" s="3"/>
    </row>
    <row r="104" spans="1:21">
      <c r="A104" s="1">
        <v>45323</v>
      </c>
      <c r="B104" s="1" t="str">
        <f t="shared" si="3"/>
        <v>febrero</v>
      </c>
      <c r="C104" t="s">
        <v>60</v>
      </c>
      <c r="D104" t="s">
        <v>61</v>
      </c>
      <c r="E104" t="s">
        <v>62</v>
      </c>
      <c r="F104" t="s">
        <v>63</v>
      </c>
      <c r="G104" t="s">
        <v>64</v>
      </c>
      <c r="H104" t="s">
        <v>15</v>
      </c>
      <c r="I104" t="s">
        <v>65</v>
      </c>
      <c r="J104" s="2">
        <v>72</v>
      </c>
      <c r="K104" s="2">
        <v>1160</v>
      </c>
      <c r="L104" s="16">
        <v>3048</v>
      </c>
      <c r="M104" s="8">
        <v>30</v>
      </c>
      <c r="N104" s="8">
        <v>48</v>
      </c>
      <c r="O104" s="20">
        <f t="shared" si="4"/>
        <v>1848</v>
      </c>
      <c r="P104" s="21">
        <f t="shared" si="5"/>
        <v>30.8</v>
      </c>
      <c r="U104" s="3"/>
    </row>
    <row r="105" spans="1:21">
      <c r="A105" s="1">
        <v>45383</v>
      </c>
      <c r="B105" s="1" t="str">
        <f t="shared" si="3"/>
        <v>abril</v>
      </c>
      <c r="C105" t="s">
        <v>22</v>
      </c>
      <c r="D105" t="s">
        <v>23</v>
      </c>
      <c r="E105" t="s">
        <v>28</v>
      </c>
      <c r="F105" t="s">
        <v>29</v>
      </c>
      <c r="G105" t="s">
        <v>36</v>
      </c>
      <c r="H105" t="s">
        <v>15</v>
      </c>
      <c r="I105" t="s">
        <v>27</v>
      </c>
      <c r="J105" s="2">
        <v>80</v>
      </c>
      <c r="K105" s="2">
        <v>1999.45</v>
      </c>
      <c r="L105" s="16">
        <v>2954</v>
      </c>
      <c r="M105" s="8">
        <v>29</v>
      </c>
      <c r="N105" s="8">
        <v>54</v>
      </c>
      <c r="O105" s="20">
        <f t="shared" si="4"/>
        <v>1794</v>
      </c>
      <c r="P105" s="21">
        <f t="shared" si="5"/>
        <v>29.9</v>
      </c>
      <c r="U105" s="3"/>
    </row>
    <row r="106" spans="1:21">
      <c r="A106" s="1">
        <v>45323</v>
      </c>
      <c r="B106" s="1" t="str">
        <f t="shared" si="3"/>
        <v>febrero</v>
      </c>
      <c r="C106" t="s">
        <v>66</v>
      </c>
      <c r="D106" t="s">
        <v>67</v>
      </c>
      <c r="E106" t="s">
        <v>68</v>
      </c>
      <c r="F106" t="s">
        <v>257</v>
      </c>
      <c r="G106" t="s">
        <v>75</v>
      </c>
      <c r="H106" t="s">
        <v>43</v>
      </c>
      <c r="I106" t="s">
        <v>27</v>
      </c>
      <c r="J106" s="2">
        <v>75</v>
      </c>
      <c r="K106" s="2">
        <v>4521</v>
      </c>
      <c r="L106" s="16">
        <v>2930</v>
      </c>
      <c r="M106" s="8">
        <v>29</v>
      </c>
      <c r="N106" s="8">
        <v>30</v>
      </c>
      <c r="O106" s="20">
        <f t="shared" si="4"/>
        <v>1770</v>
      </c>
      <c r="P106" s="21">
        <f t="shared" si="5"/>
        <v>29.5</v>
      </c>
      <c r="U106" s="3"/>
    </row>
    <row r="107" spans="1:21">
      <c r="A107" s="1">
        <v>45444</v>
      </c>
      <c r="B107" s="1" t="str">
        <f t="shared" si="3"/>
        <v>junio</v>
      </c>
      <c r="C107" t="s">
        <v>22</v>
      </c>
      <c r="D107" t="s">
        <v>23</v>
      </c>
      <c r="E107" t="s">
        <v>28</v>
      </c>
      <c r="F107" t="s">
        <v>29</v>
      </c>
      <c r="G107" t="s">
        <v>36</v>
      </c>
      <c r="H107" t="s">
        <v>15</v>
      </c>
      <c r="I107" t="s">
        <v>27</v>
      </c>
      <c r="J107" s="2">
        <v>71</v>
      </c>
      <c r="K107" s="2">
        <v>1873</v>
      </c>
      <c r="L107" s="16">
        <v>2854</v>
      </c>
      <c r="M107" s="8">
        <v>28</v>
      </c>
      <c r="N107" s="8">
        <v>54</v>
      </c>
      <c r="O107" s="20">
        <f t="shared" si="4"/>
        <v>1734</v>
      </c>
      <c r="P107" s="21">
        <f t="shared" si="5"/>
        <v>28.9</v>
      </c>
      <c r="U107" s="3"/>
    </row>
    <row r="108" spans="1:21">
      <c r="A108" s="1">
        <v>45383</v>
      </c>
      <c r="B108" s="1" t="str">
        <f t="shared" si="3"/>
        <v>abril</v>
      </c>
      <c r="C108" t="s">
        <v>206</v>
      </c>
      <c r="D108" t="s">
        <v>207</v>
      </c>
      <c r="E108" t="s">
        <v>208</v>
      </c>
      <c r="F108" t="s">
        <v>209</v>
      </c>
      <c r="G108" t="s">
        <v>212</v>
      </c>
      <c r="H108" t="s">
        <v>211</v>
      </c>
      <c r="I108" t="s">
        <v>411</v>
      </c>
      <c r="J108" s="2">
        <v>30</v>
      </c>
      <c r="K108" s="2">
        <v>874.4</v>
      </c>
      <c r="L108" s="16">
        <v>2842</v>
      </c>
      <c r="M108" s="8">
        <v>28</v>
      </c>
      <c r="N108" s="8">
        <v>42</v>
      </c>
      <c r="O108" s="20">
        <f t="shared" si="4"/>
        <v>1722</v>
      </c>
      <c r="P108" s="21">
        <f t="shared" si="5"/>
        <v>28.7</v>
      </c>
      <c r="U108" s="3"/>
    </row>
    <row r="109" spans="1:21">
      <c r="A109" s="1">
        <v>45383</v>
      </c>
      <c r="B109" s="1" t="str">
        <f t="shared" si="3"/>
        <v>abril</v>
      </c>
      <c r="C109" t="s">
        <v>151</v>
      </c>
      <c r="D109" t="s">
        <v>152</v>
      </c>
      <c r="E109" t="s">
        <v>153</v>
      </c>
      <c r="F109" t="s">
        <v>154</v>
      </c>
      <c r="G109" t="s">
        <v>155</v>
      </c>
      <c r="H109" t="s">
        <v>15</v>
      </c>
      <c r="I109" t="s">
        <v>16</v>
      </c>
      <c r="J109" s="2">
        <v>11</v>
      </c>
      <c r="K109" s="2">
        <v>690</v>
      </c>
      <c r="L109" s="16">
        <v>2830</v>
      </c>
      <c r="M109" s="8">
        <v>28</v>
      </c>
      <c r="N109" s="8">
        <v>30</v>
      </c>
      <c r="O109" s="20">
        <f t="shared" si="4"/>
        <v>1710</v>
      </c>
      <c r="P109" s="21">
        <f t="shared" si="5"/>
        <v>28.5</v>
      </c>
      <c r="U109" s="3"/>
    </row>
    <row r="110" spans="1:21">
      <c r="A110" s="1">
        <v>45413</v>
      </c>
      <c r="B110" s="1" t="str">
        <f t="shared" si="3"/>
        <v>mayo</v>
      </c>
      <c r="C110" t="s">
        <v>172</v>
      </c>
      <c r="D110" t="s">
        <v>173</v>
      </c>
      <c r="E110" t="s">
        <v>169</v>
      </c>
      <c r="F110" t="s">
        <v>174</v>
      </c>
      <c r="G110" t="s">
        <v>177</v>
      </c>
      <c r="H110" t="s">
        <v>15</v>
      </c>
      <c r="I110" t="s">
        <v>16</v>
      </c>
      <c r="J110" s="2">
        <v>83</v>
      </c>
      <c r="K110" s="2">
        <v>1050</v>
      </c>
      <c r="L110" s="16">
        <v>2750</v>
      </c>
      <c r="M110" s="8">
        <v>27</v>
      </c>
      <c r="N110" s="8">
        <v>50</v>
      </c>
      <c r="O110" s="20">
        <f t="shared" si="4"/>
        <v>1670</v>
      </c>
      <c r="P110" s="21">
        <f t="shared" si="5"/>
        <v>27.833333333333332</v>
      </c>
      <c r="U110" s="3"/>
    </row>
    <row r="111" spans="1:21">
      <c r="A111" s="1">
        <v>45444</v>
      </c>
      <c r="B111" s="1" t="str">
        <f t="shared" si="3"/>
        <v>junio</v>
      </c>
      <c r="C111" t="s">
        <v>82</v>
      </c>
      <c r="D111" t="s">
        <v>83</v>
      </c>
      <c r="E111" t="s">
        <v>84</v>
      </c>
      <c r="F111" t="s">
        <v>85</v>
      </c>
      <c r="G111" t="s">
        <v>259</v>
      </c>
      <c r="H111" t="s">
        <v>15</v>
      </c>
      <c r="I111" t="s">
        <v>16</v>
      </c>
      <c r="J111" s="2">
        <v>18</v>
      </c>
      <c r="K111" s="2">
        <v>825</v>
      </c>
      <c r="L111" s="16">
        <v>2730</v>
      </c>
      <c r="M111" s="8">
        <v>27</v>
      </c>
      <c r="N111" s="8">
        <v>30</v>
      </c>
      <c r="O111" s="20">
        <f t="shared" si="4"/>
        <v>1650</v>
      </c>
      <c r="P111" s="21">
        <f t="shared" si="5"/>
        <v>27.5</v>
      </c>
      <c r="U111" s="3"/>
    </row>
    <row r="112" spans="1:21">
      <c r="A112" s="1">
        <v>45444</v>
      </c>
      <c r="B112" s="1" t="str">
        <f t="shared" si="3"/>
        <v>junio</v>
      </c>
      <c r="C112" t="s">
        <v>93</v>
      </c>
      <c r="D112" t="s">
        <v>94</v>
      </c>
      <c r="E112" t="s">
        <v>95</v>
      </c>
      <c r="F112" t="s">
        <v>96</v>
      </c>
      <c r="G112" t="s">
        <v>97</v>
      </c>
      <c r="H112" t="s">
        <v>92</v>
      </c>
      <c r="I112" t="s">
        <v>411</v>
      </c>
      <c r="J112" s="2">
        <v>46</v>
      </c>
      <c r="K112" s="2">
        <v>180</v>
      </c>
      <c r="L112" s="16">
        <v>2717</v>
      </c>
      <c r="M112" s="8">
        <v>27</v>
      </c>
      <c r="N112" s="8">
        <v>17</v>
      </c>
      <c r="O112" s="20">
        <f t="shared" si="4"/>
        <v>1637</v>
      </c>
      <c r="P112" s="21">
        <f t="shared" si="5"/>
        <v>27.283333333333335</v>
      </c>
      <c r="U112" s="3"/>
    </row>
    <row r="113" spans="1:21">
      <c r="A113" s="1">
        <v>45352</v>
      </c>
      <c r="B113" s="1" t="str">
        <f t="shared" si="3"/>
        <v>marzo</v>
      </c>
      <c r="C113" t="s">
        <v>190</v>
      </c>
      <c r="D113" t="s">
        <v>191</v>
      </c>
      <c r="E113" t="s">
        <v>192</v>
      </c>
      <c r="F113" t="s">
        <v>193</v>
      </c>
      <c r="G113" t="s">
        <v>326</v>
      </c>
      <c r="H113" t="s">
        <v>92</v>
      </c>
      <c r="I113" t="s">
        <v>16</v>
      </c>
      <c r="J113" s="2">
        <v>66</v>
      </c>
      <c r="K113" s="2">
        <v>27.5</v>
      </c>
      <c r="L113" s="16">
        <v>2640</v>
      </c>
      <c r="M113" s="8">
        <v>26</v>
      </c>
      <c r="N113" s="8">
        <v>40</v>
      </c>
      <c r="O113" s="20">
        <f t="shared" si="4"/>
        <v>1600</v>
      </c>
      <c r="P113" s="21">
        <f t="shared" si="5"/>
        <v>26.666666666666668</v>
      </c>
      <c r="U113" s="3"/>
    </row>
    <row r="114" spans="1:21">
      <c r="A114" s="1">
        <v>45323</v>
      </c>
      <c r="B114" s="1" t="str">
        <f t="shared" si="3"/>
        <v>febrero</v>
      </c>
      <c r="C114" t="s">
        <v>100</v>
      </c>
      <c r="D114" t="s">
        <v>101</v>
      </c>
      <c r="E114" t="s">
        <v>102</v>
      </c>
      <c r="F114" t="s">
        <v>274</v>
      </c>
      <c r="G114" t="s">
        <v>104</v>
      </c>
      <c r="H114" t="s">
        <v>15</v>
      </c>
      <c r="I114" t="s">
        <v>123</v>
      </c>
      <c r="J114" s="2">
        <v>69</v>
      </c>
      <c r="K114" s="2">
        <v>1465</v>
      </c>
      <c r="L114" s="16">
        <v>2630</v>
      </c>
      <c r="M114" s="8">
        <v>26</v>
      </c>
      <c r="N114" s="8">
        <v>30</v>
      </c>
      <c r="O114" s="20">
        <f t="shared" si="4"/>
        <v>1590</v>
      </c>
      <c r="P114" s="21">
        <f t="shared" si="5"/>
        <v>26.5</v>
      </c>
      <c r="U114" s="3"/>
    </row>
    <row r="115" spans="1:21">
      <c r="A115" s="1">
        <v>45323</v>
      </c>
      <c r="B115" s="1" t="str">
        <f t="shared" si="3"/>
        <v>febrero</v>
      </c>
      <c r="C115" t="s">
        <v>206</v>
      </c>
      <c r="D115" t="s">
        <v>207</v>
      </c>
      <c r="E115" t="s">
        <v>208</v>
      </c>
      <c r="F115" t="s">
        <v>209</v>
      </c>
      <c r="G115" t="s">
        <v>210</v>
      </c>
      <c r="H115" t="s">
        <v>211</v>
      </c>
      <c r="I115" t="s">
        <v>411</v>
      </c>
      <c r="J115" s="2">
        <v>32</v>
      </c>
      <c r="K115" s="2">
        <v>764</v>
      </c>
      <c r="L115" s="16">
        <v>2536</v>
      </c>
      <c r="M115" s="8">
        <v>25</v>
      </c>
      <c r="N115" s="8">
        <v>36</v>
      </c>
      <c r="O115" s="20">
        <f t="shared" si="4"/>
        <v>1536</v>
      </c>
      <c r="P115" s="21">
        <f t="shared" si="5"/>
        <v>25.6</v>
      </c>
      <c r="U115" s="3"/>
    </row>
    <row r="116" spans="1:21">
      <c r="A116" s="1">
        <v>45444</v>
      </c>
      <c r="B116" s="1" t="str">
        <f t="shared" si="3"/>
        <v>junio</v>
      </c>
      <c r="C116" t="s">
        <v>260</v>
      </c>
      <c r="D116" t="s">
        <v>261</v>
      </c>
      <c r="E116" t="s">
        <v>53</v>
      </c>
      <c r="F116" t="s">
        <v>262</v>
      </c>
      <c r="G116" t="s">
        <v>268</v>
      </c>
      <c r="H116" t="s">
        <v>264</v>
      </c>
      <c r="I116" t="s">
        <v>27</v>
      </c>
      <c r="J116" s="2">
        <v>30</v>
      </c>
      <c r="K116" s="2">
        <v>1996</v>
      </c>
      <c r="L116" s="16">
        <v>2524</v>
      </c>
      <c r="M116" s="8">
        <v>25</v>
      </c>
      <c r="N116" s="8">
        <v>24</v>
      </c>
      <c r="O116" s="20">
        <f t="shared" si="4"/>
        <v>1524</v>
      </c>
      <c r="P116" s="21">
        <f t="shared" si="5"/>
        <v>25.4</v>
      </c>
      <c r="U116" s="3"/>
    </row>
    <row r="117" spans="1:21">
      <c r="A117" s="1">
        <v>45292</v>
      </c>
      <c r="B117" s="1" t="str">
        <f t="shared" si="3"/>
        <v>enero</v>
      </c>
      <c r="C117" t="s">
        <v>22</v>
      </c>
      <c r="D117" t="s">
        <v>23</v>
      </c>
      <c r="E117" t="s">
        <v>28</v>
      </c>
      <c r="F117" t="s">
        <v>29</v>
      </c>
      <c r="G117" t="s">
        <v>30</v>
      </c>
      <c r="H117" t="s">
        <v>15</v>
      </c>
      <c r="I117" t="s">
        <v>27</v>
      </c>
      <c r="J117" s="2">
        <v>73</v>
      </c>
      <c r="K117" s="2">
        <v>1386.57</v>
      </c>
      <c r="L117" s="16">
        <v>2406</v>
      </c>
      <c r="M117" s="8">
        <v>24</v>
      </c>
      <c r="N117" s="8">
        <v>6</v>
      </c>
      <c r="O117" s="20">
        <f t="shared" si="4"/>
        <v>1446</v>
      </c>
      <c r="P117" s="21">
        <f t="shared" si="5"/>
        <v>24.1</v>
      </c>
      <c r="U117" s="3"/>
    </row>
    <row r="118" spans="1:21">
      <c r="A118" s="1">
        <v>45323</v>
      </c>
      <c r="B118" s="1" t="str">
        <f t="shared" si="3"/>
        <v>febrero</v>
      </c>
      <c r="C118" t="s">
        <v>220</v>
      </c>
      <c r="D118" t="s">
        <v>221</v>
      </c>
      <c r="E118" t="s">
        <v>227</v>
      </c>
      <c r="F118" t="s">
        <v>308</v>
      </c>
      <c r="G118" t="s">
        <v>224</v>
      </c>
      <c r="H118" t="s">
        <v>225</v>
      </c>
      <c r="I118" t="s">
        <v>411</v>
      </c>
      <c r="J118" s="2">
        <v>40</v>
      </c>
      <c r="K118" s="2">
        <v>756</v>
      </c>
      <c r="L118" s="16">
        <v>2406</v>
      </c>
      <c r="M118" s="8">
        <v>24</v>
      </c>
      <c r="N118" s="8">
        <v>6</v>
      </c>
      <c r="O118" s="20">
        <f t="shared" si="4"/>
        <v>1446</v>
      </c>
      <c r="P118" s="21">
        <f t="shared" si="5"/>
        <v>24.1</v>
      </c>
      <c r="U118" s="3"/>
    </row>
    <row r="119" spans="1:21">
      <c r="A119" s="1">
        <v>45413</v>
      </c>
      <c r="B119" s="1" t="str">
        <f t="shared" si="3"/>
        <v>mayo</v>
      </c>
      <c r="C119" t="s">
        <v>180</v>
      </c>
      <c r="D119" t="s">
        <v>181</v>
      </c>
      <c r="E119" t="s">
        <v>185</v>
      </c>
      <c r="F119" t="s">
        <v>186</v>
      </c>
      <c r="G119" t="s">
        <v>187</v>
      </c>
      <c r="H119" t="s">
        <v>92</v>
      </c>
      <c r="I119" t="s">
        <v>16</v>
      </c>
      <c r="J119" s="2">
        <v>73</v>
      </c>
      <c r="K119" s="2">
        <v>1092</v>
      </c>
      <c r="L119" s="16">
        <v>2370</v>
      </c>
      <c r="M119" s="8">
        <v>23</v>
      </c>
      <c r="N119" s="8">
        <v>70</v>
      </c>
      <c r="O119" s="20">
        <f t="shared" si="4"/>
        <v>1450</v>
      </c>
      <c r="P119" s="21">
        <f t="shared" si="5"/>
        <v>24.166666666666668</v>
      </c>
      <c r="U119" s="3"/>
    </row>
    <row r="120" spans="1:21">
      <c r="A120" s="1">
        <v>45383</v>
      </c>
      <c r="B120" s="1" t="str">
        <f t="shared" si="3"/>
        <v>abril</v>
      </c>
      <c r="C120" t="s">
        <v>10</v>
      </c>
      <c r="D120" t="s">
        <v>11</v>
      </c>
      <c r="E120" t="s">
        <v>19</v>
      </c>
      <c r="F120" t="s">
        <v>20</v>
      </c>
      <c r="G120" t="s">
        <v>317</v>
      </c>
      <c r="H120" t="s">
        <v>15</v>
      </c>
      <c r="I120" t="s">
        <v>16</v>
      </c>
      <c r="J120" s="2">
        <v>10</v>
      </c>
      <c r="K120" s="2">
        <v>1578</v>
      </c>
      <c r="L120" s="16">
        <v>2333</v>
      </c>
      <c r="M120" s="8">
        <v>23</v>
      </c>
      <c r="N120" s="8">
        <v>33</v>
      </c>
      <c r="O120" s="20">
        <f t="shared" si="4"/>
        <v>1413</v>
      </c>
      <c r="P120" s="21">
        <f t="shared" si="5"/>
        <v>23.55</v>
      </c>
      <c r="U120" s="3"/>
    </row>
    <row r="121" spans="1:21">
      <c r="A121" s="1">
        <v>45444</v>
      </c>
      <c r="B121" s="1" t="str">
        <f t="shared" si="3"/>
        <v>junio</v>
      </c>
      <c r="C121" t="s">
        <v>22</v>
      </c>
      <c r="D121" t="s">
        <v>23</v>
      </c>
      <c r="E121" t="s">
        <v>31</v>
      </c>
      <c r="F121" t="s">
        <v>32</v>
      </c>
      <c r="G121" t="s">
        <v>33</v>
      </c>
      <c r="H121" t="s">
        <v>15</v>
      </c>
      <c r="I121" t="s">
        <v>27</v>
      </c>
      <c r="J121" s="2">
        <v>64</v>
      </c>
      <c r="K121" s="2">
        <v>1718</v>
      </c>
      <c r="L121" s="16">
        <v>2330</v>
      </c>
      <c r="M121" s="8">
        <v>23</v>
      </c>
      <c r="N121" s="8">
        <v>30</v>
      </c>
      <c r="O121" s="20">
        <f t="shared" si="4"/>
        <v>1410</v>
      </c>
      <c r="P121" s="21">
        <f t="shared" si="5"/>
        <v>23.5</v>
      </c>
      <c r="U121" s="3"/>
    </row>
    <row r="122" spans="1:21">
      <c r="A122" s="1">
        <v>45413</v>
      </c>
      <c r="B122" s="1" t="str">
        <f t="shared" si="3"/>
        <v>mayo</v>
      </c>
      <c r="C122" t="s">
        <v>22</v>
      </c>
      <c r="D122" t="s">
        <v>23</v>
      </c>
      <c r="E122" t="s">
        <v>31</v>
      </c>
      <c r="F122" t="s">
        <v>32</v>
      </c>
      <c r="G122" t="s">
        <v>33</v>
      </c>
      <c r="H122" t="s">
        <v>15</v>
      </c>
      <c r="I122" t="s">
        <v>27</v>
      </c>
      <c r="J122" s="2">
        <v>69</v>
      </c>
      <c r="K122" s="2">
        <v>1636</v>
      </c>
      <c r="L122" s="16">
        <v>2318</v>
      </c>
      <c r="M122" s="8">
        <v>23</v>
      </c>
      <c r="N122" s="8">
        <v>18</v>
      </c>
      <c r="O122" s="20">
        <f t="shared" si="4"/>
        <v>1398</v>
      </c>
      <c r="P122" s="21">
        <f t="shared" si="5"/>
        <v>23.3</v>
      </c>
      <c r="U122" s="3"/>
    </row>
    <row r="123" spans="1:21">
      <c r="A123" s="1">
        <v>45323</v>
      </c>
      <c r="B123" s="1" t="str">
        <f t="shared" si="3"/>
        <v>febrero</v>
      </c>
      <c r="C123" t="s">
        <v>76</v>
      </c>
      <c r="D123" t="s">
        <v>77</v>
      </c>
      <c r="E123" t="s">
        <v>78</v>
      </c>
      <c r="F123" t="s">
        <v>79</v>
      </c>
      <c r="G123" t="s">
        <v>80</v>
      </c>
      <c r="H123" t="s">
        <v>15</v>
      </c>
      <c r="I123" t="s">
        <v>81</v>
      </c>
      <c r="J123" s="2">
        <v>11</v>
      </c>
      <c r="K123" s="2">
        <v>125</v>
      </c>
      <c r="L123" s="16">
        <v>2252</v>
      </c>
      <c r="M123" s="8">
        <v>22</v>
      </c>
      <c r="N123" s="8">
        <v>52</v>
      </c>
      <c r="O123" s="20">
        <f t="shared" si="4"/>
        <v>1372</v>
      </c>
      <c r="P123" s="21">
        <f t="shared" si="5"/>
        <v>22.866666666666667</v>
      </c>
      <c r="U123" s="3"/>
    </row>
    <row r="124" spans="1:21">
      <c r="A124" s="1">
        <v>45444</v>
      </c>
      <c r="B124" s="1" t="str">
        <f t="shared" si="3"/>
        <v>junio</v>
      </c>
      <c r="C124" t="s">
        <v>172</v>
      </c>
      <c r="D124" t="s">
        <v>173</v>
      </c>
      <c r="E124" t="s">
        <v>169</v>
      </c>
      <c r="F124" t="s">
        <v>174</v>
      </c>
      <c r="G124" t="s">
        <v>175</v>
      </c>
      <c r="H124" t="s">
        <v>15</v>
      </c>
      <c r="I124" t="s">
        <v>16</v>
      </c>
      <c r="J124" s="2">
        <v>65</v>
      </c>
      <c r="K124" s="2">
        <v>764</v>
      </c>
      <c r="L124" s="16">
        <v>2250</v>
      </c>
      <c r="M124" s="8">
        <v>22</v>
      </c>
      <c r="N124" s="8">
        <v>50</v>
      </c>
      <c r="O124" s="20">
        <f t="shared" si="4"/>
        <v>1370</v>
      </c>
      <c r="P124" s="21">
        <f t="shared" si="5"/>
        <v>22.833333333333332</v>
      </c>
      <c r="U124" s="3"/>
    </row>
    <row r="125" spans="1:21">
      <c r="A125" s="1">
        <v>45292</v>
      </c>
      <c r="B125" s="1" t="str">
        <f t="shared" si="3"/>
        <v>enero</v>
      </c>
      <c r="C125" t="s">
        <v>22</v>
      </c>
      <c r="D125" t="s">
        <v>23</v>
      </c>
      <c r="E125" t="s">
        <v>31</v>
      </c>
      <c r="F125" t="s">
        <v>32</v>
      </c>
      <c r="G125" t="s">
        <v>33</v>
      </c>
      <c r="H125" t="s">
        <v>15</v>
      </c>
      <c r="I125" t="s">
        <v>27</v>
      </c>
      <c r="J125" s="2">
        <v>67</v>
      </c>
      <c r="K125" s="2">
        <v>1489.73</v>
      </c>
      <c r="L125" s="16">
        <v>2248</v>
      </c>
      <c r="M125" s="8">
        <v>22</v>
      </c>
      <c r="N125" s="8">
        <v>48</v>
      </c>
      <c r="O125" s="20">
        <f t="shared" si="4"/>
        <v>1368</v>
      </c>
      <c r="P125" s="21">
        <f t="shared" si="5"/>
        <v>22.8</v>
      </c>
      <c r="U125" s="3"/>
    </row>
    <row r="126" spans="1:21">
      <c r="A126" s="1">
        <v>45444</v>
      </c>
      <c r="B126" s="1" t="str">
        <f t="shared" si="3"/>
        <v>junio</v>
      </c>
      <c r="C126" t="s">
        <v>10</v>
      </c>
      <c r="D126" t="s">
        <v>11</v>
      </c>
      <c r="E126" t="s">
        <v>19</v>
      </c>
      <c r="F126" t="s">
        <v>333</v>
      </c>
      <c r="G126" t="s">
        <v>318</v>
      </c>
      <c r="H126" t="s">
        <v>15</v>
      </c>
      <c r="I126" t="s">
        <v>16</v>
      </c>
      <c r="J126" s="2">
        <v>8</v>
      </c>
      <c r="K126" s="2">
        <v>2401</v>
      </c>
      <c r="L126" s="16">
        <v>2245</v>
      </c>
      <c r="M126" s="8">
        <v>22</v>
      </c>
      <c r="N126" s="8">
        <v>45</v>
      </c>
      <c r="O126" s="20">
        <f t="shared" si="4"/>
        <v>1365</v>
      </c>
      <c r="P126" s="21">
        <f t="shared" si="5"/>
        <v>22.75</v>
      </c>
      <c r="U126" s="3"/>
    </row>
    <row r="127" spans="1:21">
      <c r="A127" s="1">
        <v>45323</v>
      </c>
      <c r="B127" s="1" t="str">
        <f t="shared" si="3"/>
        <v>febrero</v>
      </c>
      <c r="C127" t="s">
        <v>87</v>
      </c>
      <c r="D127" t="s">
        <v>88</v>
      </c>
      <c r="E127" t="s">
        <v>89</v>
      </c>
      <c r="F127" t="s">
        <v>90</v>
      </c>
      <c r="G127" t="s">
        <v>91</v>
      </c>
      <c r="H127" t="s">
        <v>92</v>
      </c>
      <c r="I127" t="s">
        <v>16</v>
      </c>
      <c r="J127" s="2">
        <v>81</v>
      </c>
      <c r="K127" s="2">
        <v>988</v>
      </c>
      <c r="L127" s="16">
        <v>2242</v>
      </c>
      <c r="M127" s="8">
        <v>22</v>
      </c>
      <c r="N127" s="8">
        <v>42</v>
      </c>
      <c r="O127" s="20">
        <f t="shared" si="4"/>
        <v>1362</v>
      </c>
      <c r="P127" s="21">
        <f t="shared" si="5"/>
        <v>22.7</v>
      </c>
      <c r="U127" s="3"/>
    </row>
    <row r="128" spans="1:21">
      <c r="A128" s="1">
        <v>45323</v>
      </c>
      <c r="B128" s="1" t="str">
        <f t="shared" si="3"/>
        <v>febrero</v>
      </c>
      <c r="C128" t="s">
        <v>151</v>
      </c>
      <c r="D128" t="s">
        <v>152</v>
      </c>
      <c r="E128" t="s">
        <v>84</v>
      </c>
      <c r="F128" t="s">
        <v>159</v>
      </c>
      <c r="G128" t="s">
        <v>160</v>
      </c>
      <c r="H128" t="s">
        <v>15</v>
      </c>
      <c r="I128" t="s">
        <v>16</v>
      </c>
      <c r="J128" s="2">
        <v>9</v>
      </c>
      <c r="K128" s="2">
        <v>750</v>
      </c>
      <c r="L128" s="16">
        <v>2230</v>
      </c>
      <c r="M128" s="8">
        <v>22</v>
      </c>
      <c r="N128" s="8">
        <v>30</v>
      </c>
      <c r="O128" s="20">
        <f t="shared" si="4"/>
        <v>1350</v>
      </c>
      <c r="P128" s="21">
        <f t="shared" si="5"/>
        <v>22.5</v>
      </c>
      <c r="U128" s="3"/>
    </row>
    <row r="129" spans="1:21">
      <c r="A129" s="1">
        <v>45444</v>
      </c>
      <c r="B129" s="1" t="str">
        <f t="shared" si="3"/>
        <v>junio</v>
      </c>
      <c r="C129" t="s">
        <v>346</v>
      </c>
      <c r="D129" t="s">
        <v>347</v>
      </c>
      <c r="E129" t="s">
        <v>19</v>
      </c>
      <c r="F129" t="s">
        <v>348</v>
      </c>
      <c r="G129" t="s">
        <v>374</v>
      </c>
      <c r="H129" t="s">
        <v>15</v>
      </c>
      <c r="I129" t="s">
        <v>16</v>
      </c>
      <c r="J129" s="2">
        <v>7</v>
      </c>
      <c r="K129" s="2">
        <v>1350</v>
      </c>
      <c r="L129" s="16">
        <v>2230</v>
      </c>
      <c r="M129" s="8">
        <v>22</v>
      </c>
      <c r="N129" s="8">
        <v>30</v>
      </c>
      <c r="O129" s="20">
        <f t="shared" si="4"/>
        <v>1350</v>
      </c>
      <c r="P129" s="21">
        <f t="shared" si="5"/>
        <v>22.5</v>
      </c>
      <c r="U129" s="3"/>
    </row>
    <row r="130" spans="1:21">
      <c r="A130" s="1">
        <v>45444</v>
      </c>
      <c r="B130" s="1" t="str">
        <f t="shared" ref="B130:B193" si="6">TEXT(A130,"mmmm")</f>
        <v>junio</v>
      </c>
      <c r="C130" t="s">
        <v>275</v>
      </c>
      <c r="D130" t="s">
        <v>276</v>
      </c>
      <c r="E130" t="s">
        <v>201</v>
      </c>
      <c r="F130" t="s">
        <v>277</v>
      </c>
      <c r="G130" t="s">
        <v>280</v>
      </c>
      <c r="H130" t="s">
        <v>15</v>
      </c>
      <c r="I130" t="s">
        <v>16</v>
      </c>
      <c r="J130" s="2">
        <v>88</v>
      </c>
      <c r="K130" s="2">
        <v>3895</v>
      </c>
      <c r="L130" s="16">
        <v>2212</v>
      </c>
      <c r="M130" s="8">
        <v>22</v>
      </c>
      <c r="N130" s="8">
        <v>12</v>
      </c>
      <c r="O130" s="20">
        <f t="shared" ref="O130:O193" si="7">(M130*60)+N130</f>
        <v>1332</v>
      </c>
      <c r="P130" s="21">
        <f t="shared" si="5"/>
        <v>22.2</v>
      </c>
      <c r="U130" s="3"/>
    </row>
    <row r="131" spans="1:21">
      <c r="A131" s="1">
        <v>45413</v>
      </c>
      <c r="B131" s="1" t="str">
        <f t="shared" si="6"/>
        <v>mayo</v>
      </c>
      <c r="C131" t="s">
        <v>190</v>
      </c>
      <c r="D131" t="s">
        <v>191</v>
      </c>
      <c r="E131" t="s">
        <v>192</v>
      </c>
      <c r="F131" t="s">
        <v>193</v>
      </c>
      <c r="G131" t="s">
        <v>326</v>
      </c>
      <c r="H131" t="s">
        <v>92</v>
      </c>
      <c r="I131" t="s">
        <v>16</v>
      </c>
      <c r="J131" s="2">
        <v>53</v>
      </c>
      <c r="K131" s="2">
        <v>552</v>
      </c>
      <c r="L131" s="16">
        <v>2210</v>
      </c>
      <c r="M131" s="8">
        <v>22</v>
      </c>
      <c r="N131" s="8">
        <v>10</v>
      </c>
      <c r="O131" s="20">
        <f t="shared" si="7"/>
        <v>1330</v>
      </c>
      <c r="P131" s="21">
        <f t="shared" ref="P131:P194" si="8">+O131/60</f>
        <v>22.166666666666668</v>
      </c>
      <c r="U131" s="3"/>
    </row>
    <row r="132" spans="1:21">
      <c r="A132" s="1">
        <v>45444</v>
      </c>
      <c r="B132" s="1" t="str">
        <f t="shared" si="6"/>
        <v>junio</v>
      </c>
      <c r="C132" t="s">
        <v>10</v>
      </c>
      <c r="D132" t="s">
        <v>11</v>
      </c>
      <c r="E132" t="s">
        <v>17</v>
      </c>
      <c r="F132" t="s">
        <v>18</v>
      </c>
      <c r="G132" t="s">
        <v>14</v>
      </c>
      <c r="H132" t="s">
        <v>15</v>
      </c>
      <c r="I132" t="s">
        <v>16</v>
      </c>
      <c r="J132" s="2">
        <v>15</v>
      </c>
      <c r="K132" s="2">
        <v>3031</v>
      </c>
      <c r="L132" s="16">
        <v>2152</v>
      </c>
      <c r="M132" s="8">
        <v>21</v>
      </c>
      <c r="N132" s="8">
        <v>52</v>
      </c>
      <c r="O132" s="20">
        <f t="shared" si="7"/>
        <v>1312</v>
      </c>
      <c r="P132" s="21">
        <f t="shared" si="8"/>
        <v>21.866666666666667</v>
      </c>
      <c r="U132" s="3"/>
    </row>
    <row r="133" spans="1:21">
      <c r="A133" s="1">
        <v>45383</v>
      </c>
      <c r="B133" s="1" t="str">
        <f t="shared" si="6"/>
        <v>abril</v>
      </c>
      <c r="C133" t="s">
        <v>22</v>
      </c>
      <c r="D133" t="s">
        <v>23</v>
      </c>
      <c r="E133" t="s">
        <v>31</v>
      </c>
      <c r="F133" t="s">
        <v>32</v>
      </c>
      <c r="G133" t="s">
        <v>33</v>
      </c>
      <c r="H133" t="s">
        <v>15</v>
      </c>
      <c r="I133" t="s">
        <v>27</v>
      </c>
      <c r="J133" s="2">
        <v>60</v>
      </c>
      <c r="K133" s="2">
        <v>1458.93</v>
      </c>
      <c r="L133" s="16">
        <v>2148</v>
      </c>
      <c r="M133" s="8">
        <v>21</v>
      </c>
      <c r="N133" s="8">
        <v>48</v>
      </c>
      <c r="O133" s="20">
        <f t="shared" si="7"/>
        <v>1308</v>
      </c>
      <c r="P133" s="21">
        <f t="shared" si="8"/>
        <v>21.8</v>
      </c>
      <c r="U133" s="3"/>
    </row>
    <row r="134" spans="1:21">
      <c r="A134" s="1">
        <v>45413</v>
      </c>
      <c r="B134" s="1" t="str">
        <f t="shared" si="6"/>
        <v>mayo</v>
      </c>
      <c r="C134" t="s">
        <v>260</v>
      </c>
      <c r="D134" t="s">
        <v>261</v>
      </c>
      <c r="E134" t="s">
        <v>53</v>
      </c>
      <c r="F134" t="s">
        <v>262</v>
      </c>
      <c r="G134" t="s">
        <v>273</v>
      </c>
      <c r="H134" t="s">
        <v>264</v>
      </c>
      <c r="I134" t="s">
        <v>27</v>
      </c>
      <c r="J134" s="2">
        <v>17</v>
      </c>
      <c r="K134" s="2">
        <v>1640</v>
      </c>
      <c r="L134" s="16">
        <v>2148</v>
      </c>
      <c r="M134" s="8">
        <v>21</v>
      </c>
      <c r="N134" s="8">
        <v>48</v>
      </c>
      <c r="O134" s="20">
        <f t="shared" si="7"/>
        <v>1308</v>
      </c>
      <c r="P134" s="21">
        <f t="shared" si="8"/>
        <v>21.8</v>
      </c>
      <c r="U134" s="3"/>
    </row>
    <row r="135" spans="1:21">
      <c r="A135" s="1">
        <v>45444</v>
      </c>
      <c r="B135" s="1" t="str">
        <f t="shared" si="6"/>
        <v>junio</v>
      </c>
      <c r="C135" t="s">
        <v>346</v>
      </c>
      <c r="D135" t="s">
        <v>347</v>
      </c>
      <c r="E135" t="s">
        <v>19</v>
      </c>
      <c r="F135" t="s">
        <v>348</v>
      </c>
      <c r="G135" t="s">
        <v>375</v>
      </c>
      <c r="H135" t="s">
        <v>15</v>
      </c>
      <c r="I135" t="s">
        <v>16</v>
      </c>
      <c r="J135" s="2">
        <v>7</v>
      </c>
      <c r="K135" s="2">
        <v>1300</v>
      </c>
      <c r="L135" s="16">
        <v>2140</v>
      </c>
      <c r="M135" s="8">
        <v>21</v>
      </c>
      <c r="N135" s="8">
        <v>40</v>
      </c>
      <c r="O135" s="20">
        <f t="shared" si="7"/>
        <v>1300</v>
      </c>
      <c r="P135" s="21">
        <f t="shared" si="8"/>
        <v>21.666666666666668</v>
      </c>
      <c r="U135" s="3"/>
    </row>
    <row r="136" spans="1:21">
      <c r="A136" s="1">
        <v>45383</v>
      </c>
      <c r="B136" s="1" t="str">
        <f t="shared" si="6"/>
        <v>abril</v>
      </c>
      <c r="C136" t="s">
        <v>180</v>
      </c>
      <c r="D136" t="s">
        <v>181</v>
      </c>
      <c r="E136" t="s">
        <v>185</v>
      </c>
      <c r="F136" t="s">
        <v>186</v>
      </c>
      <c r="G136" t="s">
        <v>187</v>
      </c>
      <c r="H136" t="s">
        <v>92</v>
      </c>
      <c r="I136" t="s">
        <v>16</v>
      </c>
      <c r="J136" s="2">
        <v>57</v>
      </c>
      <c r="K136" s="2">
        <v>852</v>
      </c>
      <c r="L136" s="16">
        <v>2130</v>
      </c>
      <c r="M136" s="8">
        <v>21</v>
      </c>
      <c r="N136" s="8">
        <v>30</v>
      </c>
      <c r="O136" s="20">
        <f t="shared" si="7"/>
        <v>1290</v>
      </c>
      <c r="P136" s="21">
        <f t="shared" si="8"/>
        <v>21.5</v>
      </c>
      <c r="U136" s="3"/>
    </row>
    <row r="137" spans="1:21">
      <c r="A137" s="1">
        <v>45413</v>
      </c>
      <c r="B137" s="1" t="str">
        <f t="shared" si="6"/>
        <v>mayo</v>
      </c>
      <c r="C137" t="s">
        <v>346</v>
      </c>
      <c r="D137" t="s">
        <v>347</v>
      </c>
      <c r="E137" t="s">
        <v>19</v>
      </c>
      <c r="F137" t="s">
        <v>348</v>
      </c>
      <c r="G137" t="s">
        <v>349</v>
      </c>
      <c r="H137" t="s">
        <v>15</v>
      </c>
      <c r="I137" t="s">
        <v>16</v>
      </c>
      <c r="J137" s="2">
        <v>7</v>
      </c>
      <c r="K137" s="2">
        <v>1290</v>
      </c>
      <c r="L137" s="16">
        <v>2130</v>
      </c>
      <c r="M137" s="8">
        <v>21</v>
      </c>
      <c r="N137" s="8">
        <v>30</v>
      </c>
      <c r="O137" s="20">
        <f t="shared" si="7"/>
        <v>1290</v>
      </c>
      <c r="P137" s="21">
        <f t="shared" si="8"/>
        <v>21.5</v>
      </c>
      <c r="U137" s="3"/>
    </row>
    <row r="138" spans="1:21">
      <c r="A138" s="1">
        <v>45323</v>
      </c>
      <c r="B138" s="1" t="str">
        <f t="shared" si="6"/>
        <v>febrero</v>
      </c>
      <c r="C138" t="s">
        <v>22</v>
      </c>
      <c r="D138" t="s">
        <v>23</v>
      </c>
      <c r="E138" t="s">
        <v>31</v>
      </c>
      <c r="F138" t="s">
        <v>32</v>
      </c>
      <c r="G138" t="s">
        <v>33</v>
      </c>
      <c r="H138" t="s">
        <v>15</v>
      </c>
      <c r="I138" t="s">
        <v>27</v>
      </c>
      <c r="J138" s="2">
        <v>60</v>
      </c>
      <c r="K138" s="2">
        <v>1397</v>
      </c>
      <c r="L138" s="16">
        <v>2118</v>
      </c>
      <c r="M138" s="8">
        <v>21</v>
      </c>
      <c r="N138" s="8">
        <v>18</v>
      </c>
      <c r="O138" s="20">
        <f t="shared" si="7"/>
        <v>1278</v>
      </c>
      <c r="P138" s="21">
        <f t="shared" si="8"/>
        <v>21.3</v>
      </c>
      <c r="U138" s="3"/>
    </row>
    <row r="139" spans="1:21">
      <c r="A139" s="1">
        <v>45444</v>
      </c>
      <c r="B139" s="1" t="str">
        <f t="shared" si="6"/>
        <v>junio</v>
      </c>
      <c r="C139" t="s">
        <v>105</v>
      </c>
      <c r="D139" t="s">
        <v>106</v>
      </c>
      <c r="E139" t="s">
        <v>128</v>
      </c>
      <c r="F139" t="s">
        <v>129</v>
      </c>
      <c r="G139" t="s">
        <v>345</v>
      </c>
      <c r="H139" t="s">
        <v>92</v>
      </c>
      <c r="I139" t="s">
        <v>16</v>
      </c>
      <c r="J139" s="2">
        <v>84</v>
      </c>
      <c r="K139" s="2">
        <v>525</v>
      </c>
      <c r="L139" s="16">
        <v>2100</v>
      </c>
      <c r="M139" s="8">
        <v>21</v>
      </c>
      <c r="N139" s="8">
        <v>0</v>
      </c>
      <c r="O139" s="20">
        <f t="shared" si="7"/>
        <v>1260</v>
      </c>
      <c r="P139" s="21">
        <f t="shared" si="8"/>
        <v>21</v>
      </c>
      <c r="U139" s="3"/>
    </row>
    <row r="140" spans="1:21">
      <c r="A140" s="1">
        <v>45444</v>
      </c>
      <c r="B140" s="1" t="str">
        <f t="shared" si="6"/>
        <v>junio</v>
      </c>
      <c r="C140" t="s">
        <v>10</v>
      </c>
      <c r="D140" t="s">
        <v>11</v>
      </c>
      <c r="E140" t="s">
        <v>19</v>
      </c>
      <c r="F140" t="s">
        <v>20</v>
      </c>
      <c r="G140" t="s">
        <v>317</v>
      </c>
      <c r="H140" t="s">
        <v>15</v>
      </c>
      <c r="I140" t="s">
        <v>16</v>
      </c>
      <c r="J140" s="2">
        <v>14</v>
      </c>
      <c r="K140" s="2">
        <v>3731</v>
      </c>
      <c r="L140" s="16">
        <v>2063</v>
      </c>
      <c r="M140" s="8">
        <v>20</v>
      </c>
      <c r="N140" s="8">
        <v>63</v>
      </c>
      <c r="O140" s="20">
        <f t="shared" si="7"/>
        <v>1263</v>
      </c>
      <c r="P140" s="21">
        <f t="shared" si="8"/>
        <v>21.05</v>
      </c>
      <c r="U140" s="3"/>
    </row>
    <row r="141" spans="1:21">
      <c r="A141" s="1">
        <v>45292</v>
      </c>
      <c r="B141" s="1" t="str">
        <f t="shared" si="6"/>
        <v>enero</v>
      </c>
      <c r="C141" t="s">
        <v>151</v>
      </c>
      <c r="D141" t="s">
        <v>152</v>
      </c>
      <c r="E141" t="s">
        <v>84</v>
      </c>
      <c r="F141" t="s">
        <v>159</v>
      </c>
      <c r="G141" t="s">
        <v>160</v>
      </c>
      <c r="H141" t="s">
        <v>15</v>
      </c>
      <c r="I141" t="s">
        <v>16</v>
      </c>
      <c r="J141" s="2">
        <v>6</v>
      </c>
      <c r="K141" s="2">
        <v>1230</v>
      </c>
      <c r="L141" s="16">
        <v>2030</v>
      </c>
      <c r="M141" s="8">
        <v>20</v>
      </c>
      <c r="N141" s="8">
        <v>30</v>
      </c>
      <c r="O141" s="20">
        <f t="shared" si="7"/>
        <v>1230</v>
      </c>
      <c r="P141" s="21">
        <f t="shared" si="8"/>
        <v>20.5</v>
      </c>
      <c r="U141" s="3"/>
    </row>
    <row r="142" spans="1:21">
      <c r="A142" s="1">
        <v>45383</v>
      </c>
      <c r="B142" s="1" t="str">
        <f t="shared" si="6"/>
        <v>abril</v>
      </c>
      <c r="C142" t="s">
        <v>190</v>
      </c>
      <c r="D142" t="s">
        <v>191</v>
      </c>
      <c r="E142" t="s">
        <v>192</v>
      </c>
      <c r="F142" t="s">
        <v>193</v>
      </c>
      <c r="G142" t="s">
        <v>194</v>
      </c>
      <c r="H142" t="s">
        <v>92</v>
      </c>
      <c r="I142" t="s">
        <v>16</v>
      </c>
      <c r="J142" s="2">
        <v>51</v>
      </c>
      <c r="K142" s="2">
        <v>21.04</v>
      </c>
      <c r="L142" s="16">
        <v>2020</v>
      </c>
      <c r="M142" s="8">
        <v>20</v>
      </c>
      <c r="N142" s="8">
        <v>20</v>
      </c>
      <c r="O142" s="20">
        <f t="shared" si="7"/>
        <v>1220</v>
      </c>
      <c r="P142" s="21">
        <f t="shared" si="8"/>
        <v>20.333333333333332</v>
      </c>
      <c r="U142" s="3"/>
    </row>
    <row r="143" spans="1:21">
      <c r="A143" s="1">
        <v>45383</v>
      </c>
      <c r="B143" s="1" t="str">
        <f t="shared" si="6"/>
        <v>abril</v>
      </c>
      <c r="C143" t="s">
        <v>82</v>
      </c>
      <c r="D143" t="s">
        <v>83</v>
      </c>
      <c r="E143" t="s">
        <v>84</v>
      </c>
      <c r="F143" t="s">
        <v>85</v>
      </c>
      <c r="G143" t="s">
        <v>86</v>
      </c>
      <c r="H143" t="s">
        <v>15</v>
      </c>
      <c r="I143" t="s">
        <v>16</v>
      </c>
      <c r="J143" s="2">
        <v>6</v>
      </c>
      <c r="K143" s="2">
        <v>607</v>
      </c>
      <c r="L143" s="16">
        <v>2015</v>
      </c>
      <c r="M143" s="8">
        <v>20</v>
      </c>
      <c r="N143" s="8">
        <v>15</v>
      </c>
      <c r="O143" s="20">
        <f t="shared" si="7"/>
        <v>1215</v>
      </c>
      <c r="P143" s="21">
        <f t="shared" si="8"/>
        <v>20.25</v>
      </c>
      <c r="U143" s="3"/>
    </row>
    <row r="144" spans="1:21">
      <c r="A144" s="1">
        <v>45444</v>
      </c>
      <c r="B144" s="1" t="str">
        <f t="shared" si="6"/>
        <v>junio</v>
      </c>
      <c r="C144" t="s">
        <v>190</v>
      </c>
      <c r="D144" t="s">
        <v>191</v>
      </c>
      <c r="E144" t="s">
        <v>192</v>
      </c>
      <c r="F144" t="s">
        <v>193</v>
      </c>
      <c r="G144" t="s">
        <v>326</v>
      </c>
      <c r="H144" t="s">
        <v>92</v>
      </c>
      <c r="I144" t="s">
        <v>16</v>
      </c>
      <c r="J144" s="2">
        <v>50</v>
      </c>
      <c r="K144" s="2">
        <v>500</v>
      </c>
      <c r="L144" s="16">
        <v>2010</v>
      </c>
      <c r="M144" s="8">
        <v>20</v>
      </c>
      <c r="N144" s="8">
        <v>10</v>
      </c>
      <c r="O144" s="20">
        <f t="shared" si="7"/>
        <v>1210</v>
      </c>
      <c r="P144" s="21">
        <f t="shared" si="8"/>
        <v>20.166666666666668</v>
      </c>
      <c r="U144" s="3"/>
    </row>
    <row r="145" spans="1:21">
      <c r="A145" s="1">
        <v>45444</v>
      </c>
      <c r="B145" s="1" t="str">
        <f t="shared" si="6"/>
        <v>junio</v>
      </c>
      <c r="C145" t="s">
        <v>105</v>
      </c>
      <c r="D145" t="s">
        <v>106</v>
      </c>
      <c r="E145" t="s">
        <v>128</v>
      </c>
      <c r="F145" t="s">
        <v>129</v>
      </c>
      <c r="G145" t="s">
        <v>118</v>
      </c>
      <c r="H145" t="s">
        <v>92</v>
      </c>
      <c r="I145" t="s">
        <v>16</v>
      </c>
      <c r="J145" s="2">
        <v>80</v>
      </c>
      <c r="K145" s="2">
        <v>500</v>
      </c>
      <c r="L145" s="16">
        <v>2000</v>
      </c>
      <c r="M145" s="8">
        <v>20</v>
      </c>
      <c r="N145" s="8">
        <v>0</v>
      </c>
      <c r="O145" s="20">
        <f t="shared" si="7"/>
        <v>1200</v>
      </c>
      <c r="P145" s="21">
        <f t="shared" si="8"/>
        <v>20</v>
      </c>
      <c r="U145" s="3"/>
    </row>
    <row r="146" spans="1:21">
      <c r="A146" s="1">
        <v>45352</v>
      </c>
      <c r="B146" s="1" t="str">
        <f t="shared" si="6"/>
        <v>marzo</v>
      </c>
      <c r="C146" t="s">
        <v>22</v>
      </c>
      <c r="D146" t="s">
        <v>23</v>
      </c>
      <c r="E146" t="s">
        <v>31</v>
      </c>
      <c r="F146" t="s">
        <v>32</v>
      </c>
      <c r="G146" t="s">
        <v>33</v>
      </c>
      <c r="H146" t="s">
        <v>15</v>
      </c>
      <c r="I146" t="s">
        <v>27</v>
      </c>
      <c r="J146" s="2">
        <v>64</v>
      </c>
      <c r="K146" s="2">
        <v>1495.94</v>
      </c>
      <c r="L146" s="16">
        <v>1936</v>
      </c>
      <c r="M146" s="8">
        <v>19</v>
      </c>
      <c r="N146" s="8">
        <v>36</v>
      </c>
      <c r="O146" s="20">
        <f t="shared" si="7"/>
        <v>1176</v>
      </c>
      <c r="P146" s="21">
        <f t="shared" si="8"/>
        <v>19.600000000000001</v>
      </c>
      <c r="U146" s="3"/>
    </row>
    <row r="147" spans="1:21">
      <c r="A147" s="1">
        <v>45383</v>
      </c>
      <c r="B147" s="1" t="str">
        <f t="shared" si="6"/>
        <v>abril</v>
      </c>
      <c r="C147" t="s">
        <v>180</v>
      </c>
      <c r="D147" t="s">
        <v>181</v>
      </c>
      <c r="E147" t="s">
        <v>185</v>
      </c>
      <c r="F147" t="s">
        <v>186</v>
      </c>
      <c r="G147" t="s">
        <v>189</v>
      </c>
      <c r="H147" t="s">
        <v>92</v>
      </c>
      <c r="I147" t="s">
        <v>16</v>
      </c>
      <c r="J147" s="2">
        <v>48</v>
      </c>
      <c r="K147" s="2">
        <v>732</v>
      </c>
      <c r="L147" s="16">
        <v>1930</v>
      </c>
      <c r="M147" s="8">
        <v>19</v>
      </c>
      <c r="N147" s="8">
        <v>30</v>
      </c>
      <c r="O147" s="20">
        <f t="shared" si="7"/>
        <v>1170</v>
      </c>
      <c r="P147" s="21">
        <f t="shared" si="8"/>
        <v>19.5</v>
      </c>
      <c r="U147" s="3"/>
    </row>
    <row r="148" spans="1:21">
      <c r="A148" s="1">
        <v>45383</v>
      </c>
      <c r="B148" s="1" t="str">
        <f t="shared" si="6"/>
        <v>abril</v>
      </c>
      <c r="C148" t="s">
        <v>76</v>
      </c>
      <c r="D148" t="s">
        <v>77</v>
      </c>
      <c r="E148" t="s">
        <v>78</v>
      </c>
      <c r="F148" t="s">
        <v>79</v>
      </c>
      <c r="G148" t="s">
        <v>80</v>
      </c>
      <c r="H148" t="s">
        <v>15</v>
      </c>
      <c r="I148" t="s">
        <v>412</v>
      </c>
      <c r="J148" s="2">
        <v>53</v>
      </c>
      <c r="K148" s="2">
        <v>582</v>
      </c>
      <c r="L148" s="16">
        <v>1904</v>
      </c>
      <c r="M148" s="8">
        <v>19</v>
      </c>
      <c r="N148" s="8">
        <v>4</v>
      </c>
      <c r="O148" s="20">
        <f t="shared" si="7"/>
        <v>1144</v>
      </c>
      <c r="P148" s="21">
        <f t="shared" si="8"/>
        <v>19.066666666666666</v>
      </c>
      <c r="U148" s="3"/>
    </row>
    <row r="149" spans="1:21">
      <c r="A149" s="1">
        <v>45292</v>
      </c>
      <c r="B149" s="1" t="str">
        <f t="shared" si="6"/>
        <v>enero</v>
      </c>
      <c r="C149" t="s">
        <v>162</v>
      </c>
      <c r="D149" t="s">
        <v>163</v>
      </c>
      <c r="E149" t="s">
        <v>164</v>
      </c>
      <c r="F149" t="s">
        <v>165</v>
      </c>
      <c r="G149" t="s">
        <v>166</v>
      </c>
      <c r="H149" t="s">
        <v>15</v>
      </c>
      <c r="I149" t="s">
        <v>16</v>
      </c>
      <c r="J149" s="2">
        <v>7</v>
      </c>
      <c r="K149" s="2">
        <v>1080</v>
      </c>
      <c r="L149" s="16">
        <v>1810</v>
      </c>
      <c r="M149" s="8">
        <v>18</v>
      </c>
      <c r="N149" s="8">
        <v>10</v>
      </c>
      <c r="O149" s="20">
        <f t="shared" si="7"/>
        <v>1090</v>
      </c>
      <c r="P149" s="21">
        <f t="shared" si="8"/>
        <v>18.166666666666668</v>
      </c>
      <c r="U149" s="3"/>
    </row>
    <row r="150" spans="1:21">
      <c r="A150" s="1">
        <v>45352</v>
      </c>
      <c r="B150" s="1" t="str">
        <f t="shared" si="6"/>
        <v>marzo</v>
      </c>
      <c r="C150" t="s">
        <v>151</v>
      </c>
      <c r="D150" t="s">
        <v>152</v>
      </c>
      <c r="E150" t="s">
        <v>153</v>
      </c>
      <c r="F150" t="s">
        <v>154</v>
      </c>
      <c r="G150" t="s">
        <v>156</v>
      </c>
      <c r="H150" t="s">
        <v>157</v>
      </c>
      <c r="I150" t="s">
        <v>16</v>
      </c>
      <c r="J150" s="2">
        <v>9</v>
      </c>
      <c r="K150" s="2">
        <v>1075</v>
      </c>
      <c r="L150" s="16">
        <v>1755</v>
      </c>
      <c r="M150" s="8">
        <v>17</v>
      </c>
      <c r="N150" s="8">
        <v>55</v>
      </c>
      <c r="O150" s="20">
        <f t="shared" si="7"/>
        <v>1075</v>
      </c>
      <c r="P150" s="21">
        <f t="shared" si="8"/>
        <v>17.916666666666668</v>
      </c>
      <c r="U150" s="3"/>
    </row>
    <row r="151" spans="1:21">
      <c r="A151" s="1">
        <v>45383</v>
      </c>
      <c r="B151" s="1" t="str">
        <f t="shared" si="6"/>
        <v>abril</v>
      </c>
      <c r="C151" t="s">
        <v>22</v>
      </c>
      <c r="D151" t="s">
        <v>23</v>
      </c>
      <c r="E151" t="s">
        <v>34</v>
      </c>
      <c r="F151" t="s">
        <v>35</v>
      </c>
      <c r="G151" t="s">
        <v>26</v>
      </c>
      <c r="H151" t="s">
        <v>15</v>
      </c>
      <c r="I151" t="s">
        <v>27</v>
      </c>
      <c r="J151" s="2">
        <v>46</v>
      </c>
      <c r="K151" s="2">
        <v>1205</v>
      </c>
      <c r="L151" s="16">
        <v>1712</v>
      </c>
      <c r="M151" s="8">
        <v>17</v>
      </c>
      <c r="N151" s="8">
        <v>12</v>
      </c>
      <c r="O151" s="20">
        <f t="shared" si="7"/>
        <v>1032</v>
      </c>
      <c r="P151" s="21">
        <f t="shared" si="8"/>
        <v>17.2</v>
      </c>
      <c r="U151" s="3"/>
    </row>
    <row r="152" spans="1:21">
      <c r="A152" s="1">
        <v>45292</v>
      </c>
      <c r="B152" s="1" t="str">
        <f t="shared" si="6"/>
        <v>enero</v>
      </c>
      <c r="C152" t="s">
        <v>151</v>
      </c>
      <c r="D152" t="s">
        <v>152</v>
      </c>
      <c r="E152" t="s">
        <v>153</v>
      </c>
      <c r="F152" t="s">
        <v>154</v>
      </c>
      <c r="G152" t="s">
        <v>156</v>
      </c>
      <c r="H152" t="s">
        <v>157</v>
      </c>
      <c r="I152" t="s">
        <v>16</v>
      </c>
      <c r="J152" s="2">
        <v>5</v>
      </c>
      <c r="K152" s="2">
        <v>1030</v>
      </c>
      <c r="L152" s="16">
        <v>1710</v>
      </c>
      <c r="M152" s="8">
        <v>17</v>
      </c>
      <c r="N152" s="8">
        <v>10</v>
      </c>
      <c r="O152" s="20">
        <f t="shared" si="7"/>
        <v>1030</v>
      </c>
      <c r="P152" s="21">
        <f t="shared" si="8"/>
        <v>17.166666666666668</v>
      </c>
      <c r="U152" s="3"/>
    </row>
    <row r="153" spans="1:21">
      <c r="A153" s="1">
        <v>45413</v>
      </c>
      <c r="B153" s="1" t="str">
        <f t="shared" si="6"/>
        <v>mayo</v>
      </c>
      <c r="C153" t="s">
        <v>76</v>
      </c>
      <c r="D153" t="s">
        <v>77</v>
      </c>
      <c r="E153" t="s">
        <v>78</v>
      </c>
      <c r="F153" t="s">
        <v>79</v>
      </c>
      <c r="G153" t="s">
        <v>80</v>
      </c>
      <c r="H153" t="s">
        <v>15</v>
      </c>
      <c r="I153" t="s">
        <v>123</v>
      </c>
      <c r="J153" s="2">
        <v>15</v>
      </c>
      <c r="K153" s="2">
        <v>177</v>
      </c>
      <c r="L153" s="16">
        <v>1702</v>
      </c>
      <c r="M153" s="8">
        <v>17</v>
      </c>
      <c r="N153" s="8">
        <v>2</v>
      </c>
      <c r="O153" s="20">
        <f t="shared" si="7"/>
        <v>1022</v>
      </c>
      <c r="P153" s="21">
        <f t="shared" si="8"/>
        <v>17.033333333333335</v>
      </c>
      <c r="U153" s="3"/>
    </row>
    <row r="154" spans="1:21">
      <c r="A154" s="1">
        <v>45383</v>
      </c>
      <c r="B154" s="1" t="str">
        <f t="shared" si="6"/>
        <v>abril</v>
      </c>
      <c r="C154" t="s">
        <v>60</v>
      </c>
      <c r="D154" t="s">
        <v>61</v>
      </c>
      <c r="E154" t="s">
        <v>62</v>
      </c>
      <c r="F154" t="s">
        <v>63</v>
      </c>
      <c r="G154" t="s">
        <v>64</v>
      </c>
      <c r="H154" t="s">
        <v>15</v>
      </c>
      <c r="I154" t="s">
        <v>65</v>
      </c>
      <c r="J154" s="2">
        <v>51</v>
      </c>
      <c r="K154" s="2">
        <v>253</v>
      </c>
      <c r="L154" s="16">
        <v>1654</v>
      </c>
      <c r="M154" s="8">
        <v>16</v>
      </c>
      <c r="N154" s="8">
        <v>54</v>
      </c>
      <c r="O154" s="20">
        <f t="shared" si="7"/>
        <v>1014</v>
      </c>
      <c r="P154" s="21">
        <f t="shared" si="8"/>
        <v>16.899999999999999</v>
      </c>
      <c r="U154" s="3"/>
    </row>
    <row r="155" spans="1:21">
      <c r="A155" s="1">
        <v>45292</v>
      </c>
      <c r="B155" s="1" t="str">
        <f t="shared" si="6"/>
        <v>enero</v>
      </c>
      <c r="C155" t="s">
        <v>199</v>
      </c>
      <c r="D155" t="s">
        <v>200</v>
      </c>
      <c r="E155" t="s">
        <v>201</v>
      </c>
      <c r="F155" t="s">
        <v>202</v>
      </c>
      <c r="G155" t="s">
        <v>203</v>
      </c>
      <c r="H155" t="s">
        <v>15</v>
      </c>
      <c r="I155" t="s">
        <v>16</v>
      </c>
      <c r="J155" s="2">
        <v>8</v>
      </c>
      <c r="K155" s="2">
        <v>960</v>
      </c>
      <c r="L155" s="16">
        <v>1640</v>
      </c>
      <c r="M155" s="8">
        <v>16</v>
      </c>
      <c r="N155" s="8">
        <v>40</v>
      </c>
      <c r="O155" s="20">
        <f t="shared" si="7"/>
        <v>1000</v>
      </c>
      <c r="P155" s="21">
        <f t="shared" si="8"/>
        <v>16.666666666666668</v>
      </c>
      <c r="U155" s="3"/>
    </row>
    <row r="156" spans="1:21">
      <c r="A156" s="1">
        <v>45413</v>
      </c>
      <c r="B156" s="1" t="str">
        <f t="shared" si="6"/>
        <v>mayo</v>
      </c>
      <c r="C156" t="s">
        <v>76</v>
      </c>
      <c r="D156" t="s">
        <v>77</v>
      </c>
      <c r="E156" t="s">
        <v>78</v>
      </c>
      <c r="F156" t="s">
        <v>79</v>
      </c>
      <c r="G156" t="s">
        <v>80</v>
      </c>
      <c r="H156" t="s">
        <v>15</v>
      </c>
      <c r="I156" t="s">
        <v>81</v>
      </c>
      <c r="J156" s="2">
        <v>13</v>
      </c>
      <c r="K156" s="2">
        <v>151</v>
      </c>
      <c r="L156" s="16">
        <v>1622</v>
      </c>
      <c r="M156" s="8">
        <v>16</v>
      </c>
      <c r="N156" s="8">
        <v>22</v>
      </c>
      <c r="O156" s="20">
        <f t="shared" si="7"/>
        <v>982</v>
      </c>
      <c r="P156" s="21">
        <f t="shared" si="8"/>
        <v>16.366666666666667</v>
      </c>
      <c r="U156" s="3"/>
    </row>
    <row r="157" spans="1:21">
      <c r="A157" s="1">
        <v>45352</v>
      </c>
      <c r="B157" s="1" t="str">
        <f t="shared" si="6"/>
        <v>marzo</v>
      </c>
      <c r="C157" t="s">
        <v>22</v>
      </c>
      <c r="D157" t="s">
        <v>23</v>
      </c>
      <c r="E157" t="s">
        <v>34</v>
      </c>
      <c r="F157" t="s">
        <v>35</v>
      </c>
      <c r="G157" t="s">
        <v>33</v>
      </c>
      <c r="H157" t="s">
        <v>15</v>
      </c>
      <c r="I157" t="s">
        <v>27</v>
      </c>
      <c r="J157" s="2">
        <v>34</v>
      </c>
      <c r="K157" s="2">
        <v>852</v>
      </c>
      <c r="L157" s="16">
        <v>1612</v>
      </c>
      <c r="M157" s="8">
        <v>16</v>
      </c>
      <c r="N157" s="8">
        <v>12</v>
      </c>
      <c r="O157" s="20">
        <f t="shared" si="7"/>
        <v>972</v>
      </c>
      <c r="P157" s="21">
        <f t="shared" si="8"/>
        <v>16.2</v>
      </c>
      <c r="U157" s="3"/>
    </row>
    <row r="158" spans="1:21">
      <c r="A158" s="1">
        <v>45444</v>
      </c>
      <c r="B158" s="1" t="str">
        <f t="shared" si="6"/>
        <v>junio</v>
      </c>
      <c r="C158" t="s">
        <v>105</v>
      </c>
      <c r="D158" t="s">
        <v>106</v>
      </c>
      <c r="E158" t="s">
        <v>131</v>
      </c>
      <c r="F158" t="s">
        <v>137</v>
      </c>
      <c r="G158" t="s">
        <v>110</v>
      </c>
      <c r="H158" t="s">
        <v>92</v>
      </c>
      <c r="I158" t="s">
        <v>16</v>
      </c>
      <c r="J158" s="2">
        <v>64</v>
      </c>
      <c r="K158" s="2">
        <v>400</v>
      </c>
      <c r="L158" s="16">
        <v>1600</v>
      </c>
      <c r="M158" s="8">
        <v>16</v>
      </c>
      <c r="N158" s="8">
        <v>0</v>
      </c>
      <c r="O158" s="20">
        <f t="shared" si="7"/>
        <v>960</v>
      </c>
      <c r="P158" s="21">
        <f t="shared" si="8"/>
        <v>16</v>
      </c>
      <c r="U158" s="3"/>
    </row>
    <row r="159" spans="1:21">
      <c r="A159" s="1">
        <v>45292</v>
      </c>
      <c r="B159" s="1" t="str">
        <f t="shared" si="6"/>
        <v>enero</v>
      </c>
      <c r="C159" t="s">
        <v>105</v>
      </c>
      <c r="D159" t="s">
        <v>106</v>
      </c>
      <c r="E159" t="s">
        <v>120</v>
      </c>
      <c r="F159" t="s">
        <v>108</v>
      </c>
      <c r="G159" t="s">
        <v>125</v>
      </c>
      <c r="H159" t="s">
        <v>92</v>
      </c>
      <c r="I159" t="s">
        <v>16</v>
      </c>
      <c r="J159" s="2">
        <v>62</v>
      </c>
      <c r="K159" s="2">
        <v>387.5</v>
      </c>
      <c r="L159" s="16">
        <v>1530</v>
      </c>
      <c r="M159" s="8">
        <v>15</v>
      </c>
      <c r="N159" s="8">
        <v>30</v>
      </c>
      <c r="O159" s="20">
        <f t="shared" si="7"/>
        <v>930</v>
      </c>
      <c r="P159" s="21">
        <f t="shared" si="8"/>
        <v>15.5</v>
      </c>
      <c r="U159" s="3"/>
    </row>
    <row r="160" spans="1:21">
      <c r="A160" s="1">
        <v>45444</v>
      </c>
      <c r="B160" s="1" t="str">
        <f t="shared" si="6"/>
        <v>junio</v>
      </c>
      <c r="C160" t="s">
        <v>60</v>
      </c>
      <c r="D160" t="s">
        <v>61</v>
      </c>
      <c r="E160" t="s">
        <v>62</v>
      </c>
      <c r="F160" t="s">
        <v>63</v>
      </c>
      <c r="G160" t="s">
        <v>64</v>
      </c>
      <c r="H160" t="s">
        <v>15</v>
      </c>
      <c r="I160" t="s">
        <v>65</v>
      </c>
      <c r="J160" s="2">
        <v>69</v>
      </c>
      <c r="K160" s="2">
        <v>1142</v>
      </c>
      <c r="L160" s="16">
        <v>1530</v>
      </c>
      <c r="M160" s="8">
        <v>15</v>
      </c>
      <c r="N160" s="8">
        <v>30</v>
      </c>
      <c r="O160" s="20">
        <f t="shared" si="7"/>
        <v>930</v>
      </c>
      <c r="P160" s="21">
        <f t="shared" si="8"/>
        <v>15.5</v>
      </c>
      <c r="U160" s="3"/>
    </row>
    <row r="161" spans="1:21">
      <c r="A161" s="1">
        <v>45444</v>
      </c>
      <c r="B161" s="1" t="str">
        <f t="shared" si="6"/>
        <v>junio</v>
      </c>
      <c r="C161" t="s">
        <v>105</v>
      </c>
      <c r="D161" t="s">
        <v>106</v>
      </c>
      <c r="E161" t="s">
        <v>120</v>
      </c>
      <c r="F161" t="s">
        <v>108</v>
      </c>
      <c r="G161" t="s">
        <v>125</v>
      </c>
      <c r="H161" t="s">
        <v>92</v>
      </c>
      <c r="I161" t="s">
        <v>16</v>
      </c>
      <c r="J161" s="2">
        <v>62</v>
      </c>
      <c r="K161" s="2">
        <v>388</v>
      </c>
      <c r="L161" s="16">
        <v>1530</v>
      </c>
      <c r="M161" s="8">
        <v>15</v>
      </c>
      <c r="N161" s="8">
        <v>30</v>
      </c>
      <c r="O161" s="20">
        <f t="shared" si="7"/>
        <v>930</v>
      </c>
      <c r="P161" s="21">
        <f t="shared" si="8"/>
        <v>15.5</v>
      </c>
      <c r="U161" s="3"/>
    </row>
    <row r="162" spans="1:21">
      <c r="A162" s="1">
        <v>45383</v>
      </c>
      <c r="B162" s="1" t="str">
        <f t="shared" si="6"/>
        <v>abril</v>
      </c>
      <c r="C162" t="s">
        <v>220</v>
      </c>
      <c r="D162" t="s">
        <v>221</v>
      </c>
      <c r="E162" t="s">
        <v>227</v>
      </c>
      <c r="F162" t="s">
        <v>308</v>
      </c>
      <c r="G162" t="s">
        <v>224</v>
      </c>
      <c r="H162" t="s">
        <v>225</v>
      </c>
      <c r="I162" t="s">
        <v>411</v>
      </c>
      <c r="J162" s="2">
        <v>29</v>
      </c>
      <c r="K162" s="2">
        <v>526.32000000000005</v>
      </c>
      <c r="L162" s="16">
        <v>1524</v>
      </c>
      <c r="M162" s="8">
        <v>15</v>
      </c>
      <c r="N162" s="8">
        <v>24</v>
      </c>
      <c r="O162" s="20">
        <f t="shared" si="7"/>
        <v>924</v>
      </c>
      <c r="P162" s="21">
        <f t="shared" si="8"/>
        <v>15.4</v>
      </c>
      <c r="U162" s="3"/>
    </row>
    <row r="163" spans="1:21">
      <c r="A163" s="1">
        <v>45323</v>
      </c>
      <c r="B163" s="1" t="str">
        <f t="shared" si="6"/>
        <v>febrero</v>
      </c>
      <c r="C163" t="s">
        <v>190</v>
      </c>
      <c r="D163" t="s">
        <v>191</v>
      </c>
      <c r="E163" t="s">
        <v>192</v>
      </c>
      <c r="F163" t="s">
        <v>193</v>
      </c>
      <c r="G163" t="s">
        <v>194</v>
      </c>
      <c r="H163" t="s">
        <v>92</v>
      </c>
      <c r="I163" t="s">
        <v>16</v>
      </c>
      <c r="J163" s="2">
        <v>38</v>
      </c>
      <c r="K163" s="2">
        <v>380</v>
      </c>
      <c r="L163" s="16">
        <v>1520</v>
      </c>
      <c r="M163" s="8">
        <v>15</v>
      </c>
      <c r="N163" s="8">
        <v>20</v>
      </c>
      <c r="O163" s="20">
        <f t="shared" si="7"/>
        <v>920</v>
      </c>
      <c r="P163" s="21">
        <f t="shared" si="8"/>
        <v>15.333333333333334</v>
      </c>
      <c r="U163" s="3"/>
    </row>
    <row r="164" spans="1:21">
      <c r="A164" s="1">
        <v>45292</v>
      </c>
      <c r="B164" s="1" t="str">
        <f t="shared" si="6"/>
        <v>enero</v>
      </c>
      <c r="C164" t="s">
        <v>76</v>
      </c>
      <c r="D164" t="s">
        <v>77</v>
      </c>
      <c r="E164" t="s">
        <v>78</v>
      </c>
      <c r="F164" t="s">
        <v>79</v>
      </c>
      <c r="G164" t="s">
        <v>80</v>
      </c>
      <c r="H164" t="s">
        <v>15</v>
      </c>
      <c r="I164" t="s">
        <v>412</v>
      </c>
      <c r="J164" s="2">
        <v>41</v>
      </c>
      <c r="K164" s="2">
        <v>458</v>
      </c>
      <c r="L164" s="16">
        <v>1446</v>
      </c>
      <c r="M164" s="8">
        <v>14</v>
      </c>
      <c r="N164" s="8">
        <v>46</v>
      </c>
      <c r="O164" s="20">
        <f t="shared" si="7"/>
        <v>886</v>
      </c>
      <c r="P164" s="21">
        <f t="shared" si="8"/>
        <v>14.766666666666667</v>
      </c>
      <c r="U164" s="3"/>
    </row>
    <row r="165" spans="1:21">
      <c r="A165" s="1">
        <v>45413</v>
      </c>
      <c r="B165" s="1" t="str">
        <f t="shared" si="6"/>
        <v>mayo</v>
      </c>
      <c r="C165" t="s">
        <v>82</v>
      </c>
      <c r="D165" t="s">
        <v>83</v>
      </c>
      <c r="E165" t="s">
        <v>84</v>
      </c>
      <c r="F165" t="s">
        <v>85</v>
      </c>
      <c r="G165" t="s">
        <v>259</v>
      </c>
      <c r="H165" t="s">
        <v>15</v>
      </c>
      <c r="I165" t="s">
        <v>16</v>
      </c>
      <c r="J165" s="2">
        <v>10</v>
      </c>
      <c r="K165" s="2">
        <v>435</v>
      </c>
      <c r="L165" s="16">
        <v>1430</v>
      </c>
      <c r="M165" s="8">
        <v>14</v>
      </c>
      <c r="N165" s="8">
        <v>30</v>
      </c>
      <c r="O165" s="20">
        <f t="shared" si="7"/>
        <v>870</v>
      </c>
      <c r="P165" s="21">
        <f t="shared" si="8"/>
        <v>14.5</v>
      </c>
      <c r="U165" s="3"/>
    </row>
    <row r="166" spans="1:21">
      <c r="A166" s="1">
        <v>45444</v>
      </c>
      <c r="B166" s="1" t="str">
        <f t="shared" si="6"/>
        <v>junio</v>
      </c>
      <c r="C166" t="s">
        <v>10</v>
      </c>
      <c r="D166" t="s">
        <v>11</v>
      </c>
      <c r="E166" t="s">
        <v>153</v>
      </c>
      <c r="F166" t="s">
        <v>245</v>
      </c>
      <c r="G166" t="s">
        <v>21</v>
      </c>
      <c r="H166" t="s">
        <v>15</v>
      </c>
      <c r="I166" t="s">
        <v>16</v>
      </c>
      <c r="J166" s="2">
        <v>5</v>
      </c>
      <c r="K166" s="2">
        <v>1000</v>
      </c>
      <c r="L166" s="16">
        <v>1430</v>
      </c>
      <c r="M166" s="8">
        <v>14</v>
      </c>
      <c r="N166" s="8">
        <v>30</v>
      </c>
      <c r="O166" s="20">
        <f t="shared" si="7"/>
        <v>870</v>
      </c>
      <c r="P166" s="21">
        <f t="shared" si="8"/>
        <v>14.5</v>
      </c>
      <c r="U166" s="3"/>
    </row>
    <row r="167" spans="1:21">
      <c r="A167" s="1">
        <v>45292</v>
      </c>
      <c r="B167" s="1" t="str">
        <f t="shared" si="6"/>
        <v>enero</v>
      </c>
      <c r="C167" t="s">
        <v>190</v>
      </c>
      <c r="D167" t="s">
        <v>191</v>
      </c>
      <c r="E167" t="s">
        <v>192</v>
      </c>
      <c r="F167" t="s">
        <v>193</v>
      </c>
      <c r="G167" t="s">
        <v>194</v>
      </c>
      <c r="H167" t="s">
        <v>92</v>
      </c>
      <c r="I167" t="s">
        <v>16</v>
      </c>
      <c r="J167" s="2">
        <v>35</v>
      </c>
      <c r="K167" s="2">
        <v>355</v>
      </c>
      <c r="L167" s="16">
        <v>1420</v>
      </c>
      <c r="M167" s="8">
        <v>14</v>
      </c>
      <c r="N167" s="8">
        <v>20</v>
      </c>
      <c r="O167" s="20">
        <f t="shared" si="7"/>
        <v>860</v>
      </c>
      <c r="P167" s="21">
        <f t="shared" si="8"/>
        <v>14.333333333333334</v>
      </c>
      <c r="U167" s="3"/>
    </row>
    <row r="168" spans="1:21">
      <c r="A168" s="1">
        <v>45292</v>
      </c>
      <c r="B168" s="1" t="str">
        <f t="shared" si="6"/>
        <v>enero</v>
      </c>
      <c r="C168" t="s">
        <v>93</v>
      </c>
      <c r="D168" t="s">
        <v>94</v>
      </c>
      <c r="E168" t="s">
        <v>95</v>
      </c>
      <c r="F168" t="s">
        <v>96</v>
      </c>
      <c r="G168" t="s">
        <v>97</v>
      </c>
      <c r="H168" t="s">
        <v>92</v>
      </c>
      <c r="I168" t="s">
        <v>98</v>
      </c>
      <c r="J168" s="2">
        <v>28</v>
      </c>
      <c r="K168" s="2">
        <v>369.81</v>
      </c>
      <c r="L168" s="16">
        <v>1406</v>
      </c>
      <c r="M168" s="8">
        <v>14</v>
      </c>
      <c r="N168" s="8">
        <v>6</v>
      </c>
      <c r="O168" s="20">
        <f t="shared" si="7"/>
        <v>846</v>
      </c>
      <c r="P168" s="21">
        <f t="shared" si="8"/>
        <v>14.1</v>
      </c>
      <c r="U168" s="3"/>
    </row>
    <row r="169" spans="1:21">
      <c r="A169" s="1">
        <v>45444</v>
      </c>
      <c r="B169" s="1" t="str">
        <f t="shared" si="6"/>
        <v>junio</v>
      </c>
      <c r="C169" t="s">
        <v>105</v>
      </c>
      <c r="D169" t="s">
        <v>106</v>
      </c>
      <c r="E169" t="s">
        <v>120</v>
      </c>
      <c r="F169" t="s">
        <v>108</v>
      </c>
      <c r="G169" t="s">
        <v>345</v>
      </c>
      <c r="H169" t="s">
        <v>92</v>
      </c>
      <c r="I169" t="s">
        <v>16</v>
      </c>
      <c r="J169" s="2">
        <v>56</v>
      </c>
      <c r="K169" s="2">
        <v>350</v>
      </c>
      <c r="L169" s="16">
        <v>1400</v>
      </c>
      <c r="M169" s="8">
        <v>14</v>
      </c>
      <c r="N169" s="8">
        <v>0</v>
      </c>
      <c r="O169" s="20">
        <f t="shared" si="7"/>
        <v>840</v>
      </c>
      <c r="P169" s="21">
        <f t="shared" si="8"/>
        <v>14</v>
      </c>
      <c r="U169" s="3"/>
    </row>
    <row r="170" spans="1:21">
      <c r="A170" s="1">
        <v>45323</v>
      </c>
      <c r="B170" s="1" t="str">
        <f t="shared" si="6"/>
        <v>febrero</v>
      </c>
      <c r="C170" t="s">
        <v>229</v>
      </c>
      <c r="D170" t="s">
        <v>230</v>
      </c>
      <c r="E170" t="s">
        <v>78</v>
      </c>
      <c r="F170" t="s">
        <v>231</v>
      </c>
      <c r="G170" t="s">
        <v>232</v>
      </c>
      <c r="H170" t="s">
        <v>15</v>
      </c>
      <c r="I170" t="s">
        <v>412</v>
      </c>
      <c r="J170" s="2">
        <v>32</v>
      </c>
      <c r="K170" s="2">
        <v>386</v>
      </c>
      <c r="L170" s="16">
        <v>1330</v>
      </c>
      <c r="M170" s="8">
        <v>13</v>
      </c>
      <c r="N170" s="8">
        <v>30</v>
      </c>
      <c r="O170" s="20">
        <f t="shared" si="7"/>
        <v>810</v>
      </c>
      <c r="P170" s="21">
        <f t="shared" si="8"/>
        <v>13.5</v>
      </c>
      <c r="U170" s="3"/>
    </row>
    <row r="171" spans="1:21">
      <c r="A171" s="1">
        <v>45323</v>
      </c>
      <c r="B171" s="1" t="str">
        <f t="shared" si="6"/>
        <v>febrero</v>
      </c>
      <c r="C171" t="s">
        <v>76</v>
      </c>
      <c r="D171" t="s">
        <v>77</v>
      </c>
      <c r="E171" t="s">
        <v>78</v>
      </c>
      <c r="F171" t="s">
        <v>79</v>
      </c>
      <c r="G171" t="s">
        <v>80</v>
      </c>
      <c r="H171" t="s">
        <v>15</v>
      </c>
      <c r="I171" t="s">
        <v>412</v>
      </c>
      <c r="J171" s="2">
        <v>42</v>
      </c>
      <c r="K171" s="2">
        <v>464</v>
      </c>
      <c r="L171" s="16">
        <v>1307</v>
      </c>
      <c r="M171" s="8">
        <v>13</v>
      </c>
      <c r="N171" s="8">
        <v>7</v>
      </c>
      <c r="O171" s="20">
        <f t="shared" si="7"/>
        <v>787</v>
      </c>
      <c r="P171" s="21">
        <f t="shared" si="8"/>
        <v>13.116666666666667</v>
      </c>
      <c r="U171" s="3"/>
    </row>
    <row r="172" spans="1:21">
      <c r="A172" s="1">
        <v>45323</v>
      </c>
      <c r="B172" s="1" t="str">
        <f t="shared" si="6"/>
        <v>febrero</v>
      </c>
      <c r="C172" t="s">
        <v>22</v>
      </c>
      <c r="D172" t="s">
        <v>23</v>
      </c>
      <c r="E172" t="s">
        <v>28</v>
      </c>
      <c r="F172" t="s">
        <v>247</v>
      </c>
      <c r="G172" t="s">
        <v>36</v>
      </c>
      <c r="H172" t="s">
        <v>15</v>
      </c>
      <c r="I172" t="s">
        <v>27</v>
      </c>
      <c r="J172" s="2">
        <v>18</v>
      </c>
      <c r="K172" s="2">
        <v>485</v>
      </c>
      <c r="L172" s="16">
        <v>1242</v>
      </c>
      <c r="M172" s="8">
        <v>12</v>
      </c>
      <c r="N172" s="8">
        <v>42</v>
      </c>
      <c r="O172" s="20">
        <f t="shared" si="7"/>
        <v>762</v>
      </c>
      <c r="P172" s="21">
        <f t="shared" si="8"/>
        <v>12.7</v>
      </c>
      <c r="U172" s="3"/>
    </row>
    <row r="173" spans="1:21">
      <c r="A173" s="1">
        <v>45383</v>
      </c>
      <c r="B173" s="1" t="str">
        <f t="shared" si="6"/>
        <v>abril</v>
      </c>
      <c r="C173" t="s">
        <v>82</v>
      </c>
      <c r="D173" t="s">
        <v>83</v>
      </c>
      <c r="E173" t="s">
        <v>84</v>
      </c>
      <c r="F173" t="s">
        <v>85</v>
      </c>
      <c r="G173" t="s">
        <v>258</v>
      </c>
      <c r="H173" t="s">
        <v>15</v>
      </c>
      <c r="I173" t="s">
        <v>16</v>
      </c>
      <c r="J173" s="2">
        <v>5</v>
      </c>
      <c r="K173" s="2">
        <v>380</v>
      </c>
      <c r="L173" s="16">
        <v>1240</v>
      </c>
      <c r="M173" s="8">
        <v>12</v>
      </c>
      <c r="N173" s="8">
        <v>40</v>
      </c>
      <c r="O173" s="20">
        <f t="shared" si="7"/>
        <v>760</v>
      </c>
      <c r="P173" s="21">
        <f t="shared" si="8"/>
        <v>12.666666666666666</v>
      </c>
      <c r="U173" s="3"/>
    </row>
    <row r="174" spans="1:21">
      <c r="A174" s="1">
        <v>45292</v>
      </c>
      <c r="B174" s="1" t="str">
        <f t="shared" si="6"/>
        <v>enero</v>
      </c>
      <c r="C174" t="s">
        <v>151</v>
      </c>
      <c r="D174" t="s">
        <v>152</v>
      </c>
      <c r="E174" t="s">
        <v>153</v>
      </c>
      <c r="F174" t="s">
        <v>154</v>
      </c>
      <c r="G174" t="s">
        <v>158</v>
      </c>
      <c r="H174" t="s">
        <v>15</v>
      </c>
      <c r="I174" t="s">
        <v>16</v>
      </c>
      <c r="J174" s="2">
        <v>6</v>
      </c>
      <c r="K174" s="2">
        <v>990</v>
      </c>
      <c r="L174" s="16">
        <v>1230</v>
      </c>
      <c r="M174" s="8">
        <v>12</v>
      </c>
      <c r="N174" s="8">
        <v>30</v>
      </c>
      <c r="O174" s="20">
        <f t="shared" si="7"/>
        <v>750</v>
      </c>
      <c r="P174" s="21">
        <f t="shared" si="8"/>
        <v>12.5</v>
      </c>
      <c r="U174" s="3"/>
    </row>
    <row r="175" spans="1:21">
      <c r="A175" s="1">
        <v>45292</v>
      </c>
      <c r="B175" s="1" t="str">
        <f t="shared" si="6"/>
        <v>enero</v>
      </c>
      <c r="C175" t="s">
        <v>199</v>
      </c>
      <c r="D175" t="s">
        <v>200</v>
      </c>
      <c r="E175" t="s">
        <v>201</v>
      </c>
      <c r="F175" t="s">
        <v>202</v>
      </c>
      <c r="G175" t="s">
        <v>205</v>
      </c>
      <c r="H175" t="s">
        <v>15</v>
      </c>
      <c r="I175" t="s">
        <v>16</v>
      </c>
      <c r="J175" s="2">
        <v>6</v>
      </c>
      <c r="K175" s="2">
        <v>750</v>
      </c>
      <c r="L175" s="16">
        <v>1230</v>
      </c>
      <c r="M175" s="8">
        <v>12</v>
      </c>
      <c r="N175" s="8">
        <v>30</v>
      </c>
      <c r="O175" s="20">
        <f t="shared" si="7"/>
        <v>750</v>
      </c>
      <c r="P175" s="21">
        <f t="shared" si="8"/>
        <v>12.5</v>
      </c>
      <c r="U175" s="3"/>
    </row>
    <row r="176" spans="1:21">
      <c r="A176" s="1">
        <v>45352</v>
      </c>
      <c r="B176" s="1" t="str">
        <f t="shared" si="6"/>
        <v>marzo</v>
      </c>
      <c r="C176" t="s">
        <v>87</v>
      </c>
      <c r="D176" t="s">
        <v>88</v>
      </c>
      <c r="E176" t="s">
        <v>89</v>
      </c>
      <c r="F176" t="s">
        <v>323</v>
      </c>
      <c r="G176" t="s">
        <v>91</v>
      </c>
      <c r="H176" t="s">
        <v>92</v>
      </c>
      <c r="I176" t="s">
        <v>16</v>
      </c>
      <c r="J176" s="2">
        <v>36</v>
      </c>
      <c r="K176" s="2">
        <v>483</v>
      </c>
      <c r="L176" s="16">
        <v>1230</v>
      </c>
      <c r="M176" s="8">
        <v>12</v>
      </c>
      <c r="N176" s="8">
        <v>30</v>
      </c>
      <c r="O176" s="20">
        <f t="shared" si="7"/>
        <v>750</v>
      </c>
      <c r="P176" s="21">
        <f t="shared" si="8"/>
        <v>12.5</v>
      </c>
      <c r="U176" s="3"/>
    </row>
    <row r="177" spans="1:21">
      <c r="A177" s="1">
        <v>45383</v>
      </c>
      <c r="B177" s="1" t="str">
        <f t="shared" si="6"/>
        <v>abril</v>
      </c>
      <c r="C177" t="s">
        <v>167</v>
      </c>
      <c r="D177" t="s">
        <v>168</v>
      </c>
      <c r="E177" t="s">
        <v>169</v>
      </c>
      <c r="F177" t="s">
        <v>170</v>
      </c>
      <c r="G177" t="s">
        <v>355</v>
      </c>
      <c r="H177" t="s">
        <v>92</v>
      </c>
      <c r="I177" t="s">
        <v>16</v>
      </c>
      <c r="J177" s="2">
        <v>48</v>
      </c>
      <c r="K177" s="2">
        <v>671</v>
      </c>
      <c r="L177" s="16">
        <v>1230</v>
      </c>
      <c r="M177" s="8">
        <v>12</v>
      </c>
      <c r="N177" s="8">
        <v>30</v>
      </c>
      <c r="O177" s="20">
        <f t="shared" si="7"/>
        <v>750</v>
      </c>
      <c r="P177" s="21">
        <f t="shared" si="8"/>
        <v>12.5</v>
      </c>
      <c r="U177" s="3"/>
    </row>
    <row r="178" spans="1:21">
      <c r="A178" s="1">
        <v>45413</v>
      </c>
      <c r="B178" s="1" t="str">
        <f t="shared" si="6"/>
        <v>mayo</v>
      </c>
      <c r="C178" t="s">
        <v>76</v>
      </c>
      <c r="D178" t="s">
        <v>77</v>
      </c>
      <c r="E178" t="s">
        <v>78</v>
      </c>
      <c r="F178" t="s">
        <v>79</v>
      </c>
      <c r="G178" t="s">
        <v>80</v>
      </c>
      <c r="H178" t="s">
        <v>15</v>
      </c>
      <c r="I178" t="s">
        <v>342</v>
      </c>
      <c r="J178" s="2">
        <v>1</v>
      </c>
      <c r="K178" s="2">
        <v>9</v>
      </c>
      <c r="L178" s="16">
        <v>1220</v>
      </c>
      <c r="M178" s="8">
        <v>12</v>
      </c>
      <c r="N178" s="8">
        <v>20</v>
      </c>
      <c r="O178" s="20">
        <f t="shared" si="7"/>
        <v>740</v>
      </c>
      <c r="P178" s="21">
        <f t="shared" si="8"/>
        <v>12.333333333333334</v>
      </c>
      <c r="U178" s="3"/>
    </row>
    <row r="179" spans="1:21">
      <c r="A179" s="1">
        <v>45292</v>
      </c>
      <c r="B179" s="1" t="str">
        <f t="shared" si="6"/>
        <v>enero</v>
      </c>
      <c r="C179" t="s">
        <v>100</v>
      </c>
      <c r="D179" t="s">
        <v>101</v>
      </c>
      <c r="E179" t="s">
        <v>102</v>
      </c>
      <c r="F179" t="s">
        <v>103</v>
      </c>
      <c r="G179" t="s">
        <v>104</v>
      </c>
      <c r="H179" t="s">
        <v>15</v>
      </c>
      <c r="I179" t="s">
        <v>16</v>
      </c>
      <c r="J179" s="2">
        <v>23</v>
      </c>
      <c r="K179" s="2">
        <v>923</v>
      </c>
      <c r="L179" s="16">
        <v>1193</v>
      </c>
      <c r="M179" s="8">
        <v>11</v>
      </c>
      <c r="N179" s="8">
        <v>93</v>
      </c>
      <c r="O179" s="20">
        <f t="shared" si="7"/>
        <v>753</v>
      </c>
      <c r="P179" s="21">
        <f t="shared" si="8"/>
        <v>12.55</v>
      </c>
      <c r="U179" s="3"/>
    </row>
    <row r="180" spans="1:21">
      <c r="A180" s="1">
        <v>45383</v>
      </c>
      <c r="B180" s="1" t="str">
        <f t="shared" si="6"/>
        <v>abril</v>
      </c>
      <c r="C180" t="s">
        <v>76</v>
      </c>
      <c r="D180" t="s">
        <v>77</v>
      </c>
      <c r="E180" t="s">
        <v>78</v>
      </c>
      <c r="F180" t="s">
        <v>79</v>
      </c>
      <c r="G180" t="s">
        <v>80</v>
      </c>
      <c r="H180" t="s">
        <v>15</v>
      </c>
      <c r="I180" t="s">
        <v>123</v>
      </c>
      <c r="J180" s="2">
        <v>6</v>
      </c>
      <c r="K180" s="2">
        <v>65</v>
      </c>
      <c r="L180" s="16">
        <v>1140</v>
      </c>
      <c r="M180" s="8">
        <v>11</v>
      </c>
      <c r="N180" s="8">
        <v>40</v>
      </c>
      <c r="O180" s="20">
        <f t="shared" si="7"/>
        <v>700</v>
      </c>
      <c r="P180" s="21">
        <f t="shared" si="8"/>
        <v>11.666666666666666</v>
      </c>
      <c r="U180" s="3"/>
    </row>
    <row r="181" spans="1:21">
      <c r="A181" s="1">
        <v>45292</v>
      </c>
      <c r="B181" s="1" t="str">
        <f t="shared" si="6"/>
        <v>enero</v>
      </c>
      <c r="C181" t="s">
        <v>229</v>
      </c>
      <c r="D181" t="s">
        <v>230</v>
      </c>
      <c r="E181" t="s">
        <v>78</v>
      </c>
      <c r="F181" t="s">
        <v>231</v>
      </c>
      <c r="G181" t="s">
        <v>232</v>
      </c>
      <c r="H181" t="s">
        <v>15</v>
      </c>
      <c r="I181" t="s">
        <v>412</v>
      </c>
      <c r="J181" s="2">
        <v>29</v>
      </c>
      <c r="K181" s="2">
        <v>370</v>
      </c>
      <c r="L181" s="16">
        <v>1130</v>
      </c>
      <c r="M181" s="8">
        <v>11</v>
      </c>
      <c r="N181" s="8">
        <v>30</v>
      </c>
      <c r="O181" s="20">
        <f t="shared" si="7"/>
        <v>690</v>
      </c>
      <c r="P181" s="21">
        <f t="shared" si="8"/>
        <v>11.5</v>
      </c>
      <c r="U181" s="3"/>
    </row>
    <row r="182" spans="1:21">
      <c r="A182" s="1">
        <v>45383</v>
      </c>
      <c r="B182" s="1" t="str">
        <f t="shared" si="6"/>
        <v>abril</v>
      </c>
      <c r="C182" t="s">
        <v>151</v>
      </c>
      <c r="D182" t="s">
        <v>152</v>
      </c>
      <c r="E182" t="s">
        <v>153</v>
      </c>
      <c r="F182" t="s">
        <v>154</v>
      </c>
      <c r="G182" t="s">
        <v>350</v>
      </c>
      <c r="H182" t="s">
        <v>15</v>
      </c>
      <c r="I182" t="s">
        <v>16</v>
      </c>
      <c r="J182" s="2">
        <v>3</v>
      </c>
      <c r="K182" s="2">
        <v>690</v>
      </c>
      <c r="L182" s="16">
        <v>1130</v>
      </c>
      <c r="M182" s="8">
        <v>11</v>
      </c>
      <c r="N182" s="8">
        <v>30</v>
      </c>
      <c r="O182" s="20">
        <f t="shared" si="7"/>
        <v>690</v>
      </c>
      <c r="P182" s="21">
        <f t="shared" si="8"/>
        <v>11.5</v>
      </c>
      <c r="U182" s="3"/>
    </row>
    <row r="183" spans="1:21">
      <c r="A183" s="1">
        <v>45383</v>
      </c>
      <c r="B183" s="1" t="str">
        <f t="shared" si="6"/>
        <v>abril</v>
      </c>
      <c r="C183" t="s">
        <v>22</v>
      </c>
      <c r="D183" t="s">
        <v>23</v>
      </c>
      <c r="E183" t="s">
        <v>34</v>
      </c>
      <c r="F183" t="s">
        <v>35</v>
      </c>
      <c r="G183" t="s">
        <v>33</v>
      </c>
      <c r="H183" t="s">
        <v>15</v>
      </c>
      <c r="I183" t="s">
        <v>27</v>
      </c>
      <c r="J183" s="2">
        <v>31</v>
      </c>
      <c r="K183" s="2">
        <v>852</v>
      </c>
      <c r="L183" s="16">
        <v>1118</v>
      </c>
      <c r="M183" s="8">
        <v>11</v>
      </c>
      <c r="N183" s="8">
        <v>18</v>
      </c>
      <c r="O183" s="20">
        <f t="shared" si="7"/>
        <v>678</v>
      </c>
      <c r="P183" s="21">
        <f t="shared" si="8"/>
        <v>11.3</v>
      </c>
      <c r="U183" s="3"/>
    </row>
    <row r="184" spans="1:21">
      <c r="A184" s="1">
        <v>45292</v>
      </c>
      <c r="B184" s="1" t="str">
        <f t="shared" si="6"/>
        <v>enero</v>
      </c>
      <c r="C184" t="s">
        <v>220</v>
      </c>
      <c r="D184" t="s">
        <v>221</v>
      </c>
      <c r="E184" t="s">
        <v>222</v>
      </c>
      <c r="F184" t="s">
        <v>223</v>
      </c>
      <c r="G184" t="s">
        <v>226</v>
      </c>
      <c r="H184" t="s">
        <v>225</v>
      </c>
      <c r="I184" t="s">
        <v>411</v>
      </c>
      <c r="J184" s="2">
        <v>17</v>
      </c>
      <c r="K184" s="2">
        <v>225.9</v>
      </c>
      <c r="L184" s="16">
        <v>1106</v>
      </c>
      <c r="M184" s="8">
        <v>11</v>
      </c>
      <c r="N184" s="8">
        <v>6</v>
      </c>
      <c r="O184" s="20">
        <f t="shared" si="7"/>
        <v>666</v>
      </c>
      <c r="P184" s="21">
        <f t="shared" si="8"/>
        <v>11.1</v>
      </c>
      <c r="U184" s="3"/>
    </row>
    <row r="185" spans="1:21">
      <c r="A185" s="1">
        <v>45292</v>
      </c>
      <c r="B185" s="1" t="str">
        <f t="shared" si="6"/>
        <v>enero</v>
      </c>
      <c r="C185" t="s">
        <v>180</v>
      </c>
      <c r="D185" t="s">
        <v>181</v>
      </c>
      <c r="E185" t="s">
        <v>185</v>
      </c>
      <c r="F185" t="s">
        <v>186</v>
      </c>
      <c r="G185" t="s">
        <v>187</v>
      </c>
      <c r="H185" t="s">
        <v>92</v>
      </c>
      <c r="I185" t="s">
        <v>16</v>
      </c>
      <c r="J185" s="2">
        <v>27</v>
      </c>
      <c r="K185" s="2">
        <v>412</v>
      </c>
      <c r="L185" s="16">
        <v>1030</v>
      </c>
      <c r="M185" s="8">
        <v>10</v>
      </c>
      <c r="N185" s="8">
        <v>30</v>
      </c>
      <c r="O185" s="20">
        <f t="shared" si="7"/>
        <v>630</v>
      </c>
      <c r="P185" s="21">
        <f t="shared" si="8"/>
        <v>10.5</v>
      </c>
      <c r="U185" s="3"/>
    </row>
    <row r="186" spans="1:21">
      <c r="A186" s="1">
        <v>45323</v>
      </c>
      <c r="B186" s="1" t="str">
        <f t="shared" si="6"/>
        <v>febrero</v>
      </c>
      <c r="C186" t="s">
        <v>22</v>
      </c>
      <c r="D186" t="s">
        <v>23</v>
      </c>
      <c r="E186" t="s">
        <v>28</v>
      </c>
      <c r="F186" t="s">
        <v>29</v>
      </c>
      <c r="G186" t="s">
        <v>33</v>
      </c>
      <c r="H186" t="s">
        <v>15</v>
      </c>
      <c r="I186" t="s">
        <v>27</v>
      </c>
      <c r="J186" s="2">
        <v>30</v>
      </c>
      <c r="K186" s="2">
        <v>656</v>
      </c>
      <c r="L186" s="16">
        <v>1030</v>
      </c>
      <c r="M186" s="8">
        <v>10</v>
      </c>
      <c r="N186" s="8">
        <v>30</v>
      </c>
      <c r="O186" s="20">
        <f t="shared" si="7"/>
        <v>630</v>
      </c>
      <c r="P186" s="21">
        <f t="shared" si="8"/>
        <v>10.5</v>
      </c>
      <c r="U186" s="3"/>
    </row>
    <row r="187" spans="1:21">
      <c r="A187" s="1">
        <v>45292</v>
      </c>
      <c r="B187" s="1" t="str">
        <f t="shared" si="6"/>
        <v>enero</v>
      </c>
      <c r="C187" t="s">
        <v>22</v>
      </c>
      <c r="D187" t="s">
        <v>23</v>
      </c>
      <c r="E187" t="s">
        <v>34</v>
      </c>
      <c r="F187" t="s">
        <v>35</v>
      </c>
      <c r="G187" t="s">
        <v>33</v>
      </c>
      <c r="H187" t="s">
        <v>15</v>
      </c>
      <c r="I187" t="s">
        <v>27</v>
      </c>
      <c r="J187" s="2">
        <v>30</v>
      </c>
      <c r="K187" s="2">
        <v>820</v>
      </c>
      <c r="L187" s="16">
        <v>1018</v>
      </c>
      <c r="M187" s="8">
        <v>10</v>
      </c>
      <c r="N187" s="8">
        <v>18</v>
      </c>
      <c r="O187" s="20">
        <f t="shared" si="7"/>
        <v>618</v>
      </c>
      <c r="P187" s="21">
        <f t="shared" si="8"/>
        <v>10.3</v>
      </c>
      <c r="U187" s="3"/>
    </row>
    <row r="188" spans="1:21">
      <c r="A188" s="1">
        <v>45413</v>
      </c>
      <c r="B188" s="1" t="str">
        <f t="shared" si="6"/>
        <v>mayo</v>
      </c>
      <c r="C188" t="s">
        <v>22</v>
      </c>
      <c r="D188" t="s">
        <v>23</v>
      </c>
      <c r="E188" t="s">
        <v>24</v>
      </c>
      <c r="F188" t="s">
        <v>25</v>
      </c>
      <c r="G188" t="s">
        <v>37</v>
      </c>
      <c r="H188" t="s">
        <v>15</v>
      </c>
      <c r="I188" t="s">
        <v>27</v>
      </c>
      <c r="J188" s="2">
        <v>24</v>
      </c>
      <c r="K188" s="2">
        <v>834</v>
      </c>
      <c r="L188" s="16">
        <v>1012</v>
      </c>
      <c r="M188" s="8">
        <v>10</v>
      </c>
      <c r="N188" s="8">
        <v>12</v>
      </c>
      <c r="O188" s="20">
        <f t="shared" si="7"/>
        <v>612</v>
      </c>
      <c r="P188" s="21">
        <f t="shared" si="8"/>
        <v>10.199999999999999</v>
      </c>
      <c r="U188" s="3"/>
    </row>
    <row r="189" spans="1:21">
      <c r="A189" s="1">
        <v>45323</v>
      </c>
      <c r="B189" s="1" t="str">
        <f t="shared" si="6"/>
        <v>febrero</v>
      </c>
      <c r="C189" t="s">
        <v>105</v>
      </c>
      <c r="D189" t="s">
        <v>106</v>
      </c>
      <c r="E189" t="s">
        <v>149</v>
      </c>
      <c r="F189" t="s">
        <v>150</v>
      </c>
      <c r="G189" t="s">
        <v>109</v>
      </c>
      <c r="H189" t="s">
        <v>92</v>
      </c>
      <c r="I189" t="s">
        <v>16</v>
      </c>
      <c r="J189" s="2">
        <v>38</v>
      </c>
      <c r="K189" s="2">
        <v>237.5</v>
      </c>
      <c r="L189" s="16">
        <v>930</v>
      </c>
      <c r="M189" s="8">
        <v>93</v>
      </c>
      <c r="N189" s="8">
        <v>0</v>
      </c>
      <c r="O189" s="20">
        <f t="shared" si="7"/>
        <v>5580</v>
      </c>
      <c r="P189" s="21">
        <f t="shared" si="8"/>
        <v>93</v>
      </c>
      <c r="U189" s="3"/>
    </row>
    <row r="190" spans="1:21">
      <c r="A190" s="1">
        <v>45413</v>
      </c>
      <c r="B190" s="1" t="str">
        <f t="shared" si="6"/>
        <v>mayo</v>
      </c>
      <c r="C190" t="s">
        <v>22</v>
      </c>
      <c r="D190" t="s">
        <v>23</v>
      </c>
      <c r="E190" t="s">
        <v>28</v>
      </c>
      <c r="F190" t="s">
        <v>29</v>
      </c>
      <c r="G190" t="s">
        <v>33</v>
      </c>
      <c r="H190" t="s">
        <v>15</v>
      </c>
      <c r="I190" t="s">
        <v>27</v>
      </c>
      <c r="J190" s="2">
        <v>25</v>
      </c>
      <c r="K190" s="2">
        <v>713</v>
      </c>
      <c r="L190" s="16">
        <v>912</v>
      </c>
      <c r="M190" s="8">
        <v>91</v>
      </c>
      <c r="N190" s="8">
        <v>2</v>
      </c>
      <c r="O190" s="20">
        <f t="shared" si="7"/>
        <v>5462</v>
      </c>
      <c r="P190" s="21">
        <f t="shared" si="8"/>
        <v>91.033333333333331</v>
      </c>
      <c r="U190" s="3"/>
    </row>
    <row r="191" spans="1:21">
      <c r="A191" s="1">
        <v>45352</v>
      </c>
      <c r="B191" s="1" t="str">
        <f t="shared" si="6"/>
        <v>marzo</v>
      </c>
      <c r="C191" t="s">
        <v>105</v>
      </c>
      <c r="D191" t="s">
        <v>106</v>
      </c>
      <c r="E191" t="s">
        <v>131</v>
      </c>
      <c r="F191" t="s">
        <v>137</v>
      </c>
      <c r="G191" t="s">
        <v>110</v>
      </c>
      <c r="H191" t="s">
        <v>92</v>
      </c>
      <c r="I191" t="s">
        <v>16</v>
      </c>
      <c r="J191" s="2">
        <v>36</v>
      </c>
      <c r="K191" s="2">
        <v>225</v>
      </c>
      <c r="L191" s="16">
        <v>900</v>
      </c>
      <c r="M191" s="8">
        <v>90</v>
      </c>
      <c r="N191" s="8">
        <v>0</v>
      </c>
      <c r="O191" s="20">
        <f t="shared" si="7"/>
        <v>5400</v>
      </c>
      <c r="P191" s="21">
        <f t="shared" si="8"/>
        <v>90</v>
      </c>
      <c r="U191" s="3"/>
    </row>
    <row r="192" spans="1:21">
      <c r="A192" s="1">
        <v>45352</v>
      </c>
      <c r="B192" s="1" t="str">
        <f t="shared" si="6"/>
        <v>marzo</v>
      </c>
      <c r="C192" t="s">
        <v>105</v>
      </c>
      <c r="D192" t="s">
        <v>106</v>
      </c>
      <c r="E192" t="s">
        <v>149</v>
      </c>
      <c r="F192" t="s">
        <v>150</v>
      </c>
      <c r="G192" t="s">
        <v>109</v>
      </c>
      <c r="H192" t="s">
        <v>92</v>
      </c>
      <c r="I192" t="s">
        <v>16</v>
      </c>
      <c r="J192" s="2">
        <v>36</v>
      </c>
      <c r="K192" s="2">
        <v>225</v>
      </c>
      <c r="L192" s="16">
        <v>900</v>
      </c>
      <c r="M192" s="8">
        <v>90</v>
      </c>
      <c r="N192" s="8">
        <v>0</v>
      </c>
      <c r="O192" s="20">
        <f t="shared" si="7"/>
        <v>5400</v>
      </c>
      <c r="P192" s="21">
        <f t="shared" si="8"/>
        <v>90</v>
      </c>
      <c r="U192" s="3"/>
    </row>
    <row r="193" spans="1:21">
      <c r="A193" s="1">
        <v>45444</v>
      </c>
      <c r="B193" s="1" t="str">
        <f t="shared" si="6"/>
        <v>junio</v>
      </c>
      <c r="C193" t="s">
        <v>105</v>
      </c>
      <c r="D193" t="s">
        <v>106</v>
      </c>
      <c r="E193" t="s">
        <v>120</v>
      </c>
      <c r="F193" t="s">
        <v>108</v>
      </c>
      <c r="G193" t="s">
        <v>118</v>
      </c>
      <c r="H193" t="s">
        <v>92</v>
      </c>
      <c r="I193" t="s">
        <v>16</v>
      </c>
      <c r="J193" s="2">
        <v>36</v>
      </c>
      <c r="K193" s="2">
        <v>225</v>
      </c>
      <c r="L193" s="16">
        <v>900</v>
      </c>
      <c r="M193" s="8">
        <v>90</v>
      </c>
      <c r="N193" s="8">
        <v>0</v>
      </c>
      <c r="O193" s="20">
        <f t="shared" si="7"/>
        <v>5400</v>
      </c>
      <c r="P193" s="21">
        <f t="shared" si="8"/>
        <v>90</v>
      </c>
      <c r="U193" s="3"/>
    </row>
    <row r="194" spans="1:21">
      <c r="A194" s="1">
        <v>45323</v>
      </c>
      <c r="B194" s="1" t="str">
        <f t="shared" ref="B194:B257" si="9">TEXT(A194,"mmmm")</f>
        <v>febrero</v>
      </c>
      <c r="C194" t="s">
        <v>82</v>
      </c>
      <c r="D194" t="s">
        <v>83</v>
      </c>
      <c r="E194" t="s">
        <v>84</v>
      </c>
      <c r="F194" t="s">
        <v>85</v>
      </c>
      <c r="G194" t="s">
        <v>258</v>
      </c>
      <c r="H194" t="s">
        <v>15</v>
      </c>
      <c r="I194" t="s">
        <v>16</v>
      </c>
      <c r="J194" s="2">
        <v>3</v>
      </c>
      <c r="K194" s="2">
        <v>265</v>
      </c>
      <c r="L194" s="16">
        <v>850</v>
      </c>
      <c r="M194" s="8">
        <v>85</v>
      </c>
      <c r="N194" s="8">
        <v>0</v>
      </c>
      <c r="O194" s="20">
        <f t="shared" ref="O194:O257" si="10">(M194*60)+N194</f>
        <v>5100</v>
      </c>
      <c r="P194" s="21">
        <f t="shared" si="8"/>
        <v>85</v>
      </c>
      <c r="U194" s="3"/>
    </row>
    <row r="195" spans="1:21">
      <c r="A195" s="1">
        <v>45383</v>
      </c>
      <c r="B195" s="1" t="str">
        <f t="shared" si="9"/>
        <v>abril</v>
      </c>
      <c r="C195" t="s">
        <v>229</v>
      </c>
      <c r="D195" t="s">
        <v>230</v>
      </c>
      <c r="E195" t="s">
        <v>78</v>
      </c>
      <c r="F195" t="s">
        <v>231</v>
      </c>
      <c r="G195" t="s">
        <v>232</v>
      </c>
      <c r="H195" t="s">
        <v>15</v>
      </c>
      <c r="I195" t="s">
        <v>412</v>
      </c>
      <c r="J195" s="2">
        <v>26</v>
      </c>
      <c r="K195" s="2">
        <v>300</v>
      </c>
      <c r="L195" s="16">
        <v>840</v>
      </c>
      <c r="M195" s="8">
        <v>84</v>
      </c>
      <c r="N195" s="8">
        <v>0</v>
      </c>
      <c r="O195" s="20">
        <f t="shared" si="10"/>
        <v>5040</v>
      </c>
      <c r="P195" s="21">
        <f t="shared" ref="P195:P258" si="11">+O195/60</f>
        <v>84</v>
      </c>
      <c r="U195" s="3"/>
    </row>
    <row r="196" spans="1:21">
      <c r="A196" s="1">
        <v>45383</v>
      </c>
      <c r="B196" s="1" t="str">
        <f t="shared" si="9"/>
        <v>abril</v>
      </c>
      <c r="C196" t="s">
        <v>10</v>
      </c>
      <c r="D196" t="s">
        <v>11</v>
      </c>
      <c r="E196" t="s">
        <v>19</v>
      </c>
      <c r="F196" t="s">
        <v>20</v>
      </c>
      <c r="G196" t="s">
        <v>318</v>
      </c>
      <c r="H196" t="s">
        <v>15</v>
      </c>
      <c r="I196" t="s">
        <v>16</v>
      </c>
      <c r="J196" s="2">
        <v>3</v>
      </c>
      <c r="K196" s="2">
        <v>498</v>
      </c>
      <c r="L196" s="16">
        <v>835</v>
      </c>
      <c r="M196" s="8">
        <v>83</v>
      </c>
      <c r="N196" s="8">
        <v>5</v>
      </c>
      <c r="O196" s="20">
        <f t="shared" si="10"/>
        <v>4985</v>
      </c>
      <c r="P196" s="21">
        <f t="shared" si="11"/>
        <v>83.083333333333329</v>
      </c>
      <c r="U196" s="3"/>
    </row>
    <row r="197" spans="1:21">
      <c r="A197" s="1">
        <v>45352</v>
      </c>
      <c r="B197" s="1" t="str">
        <f t="shared" si="9"/>
        <v>marzo</v>
      </c>
      <c r="C197" t="s">
        <v>229</v>
      </c>
      <c r="D197" t="s">
        <v>230</v>
      </c>
      <c r="E197" t="s">
        <v>78</v>
      </c>
      <c r="F197" t="s">
        <v>231</v>
      </c>
      <c r="G197" t="s">
        <v>232</v>
      </c>
      <c r="H197" t="s">
        <v>15</v>
      </c>
      <c r="I197" t="s">
        <v>412</v>
      </c>
      <c r="J197" s="2">
        <v>22</v>
      </c>
      <c r="K197" s="2">
        <v>277</v>
      </c>
      <c r="L197" s="16">
        <v>830</v>
      </c>
      <c r="M197" s="8">
        <v>83</v>
      </c>
      <c r="N197" s="8">
        <v>0</v>
      </c>
      <c r="O197" s="20">
        <f t="shared" si="10"/>
        <v>4980</v>
      </c>
      <c r="P197" s="21">
        <f t="shared" si="11"/>
        <v>83</v>
      </c>
      <c r="U197" s="3"/>
    </row>
    <row r="198" spans="1:21">
      <c r="A198" s="1">
        <v>45383</v>
      </c>
      <c r="B198" s="1" t="str">
        <f t="shared" si="9"/>
        <v>abril</v>
      </c>
      <c r="C198" t="s">
        <v>10</v>
      </c>
      <c r="D198" t="s">
        <v>11</v>
      </c>
      <c r="E198" t="s">
        <v>153</v>
      </c>
      <c r="F198" t="s">
        <v>245</v>
      </c>
      <c r="G198" t="s">
        <v>21</v>
      </c>
      <c r="H198" t="s">
        <v>15</v>
      </c>
      <c r="I198" t="s">
        <v>16</v>
      </c>
      <c r="J198" s="2">
        <v>5</v>
      </c>
      <c r="K198" s="2">
        <v>581</v>
      </c>
      <c r="L198" s="16">
        <v>830</v>
      </c>
      <c r="M198" s="8">
        <v>83</v>
      </c>
      <c r="N198" s="8">
        <v>0</v>
      </c>
      <c r="O198" s="20">
        <f t="shared" si="10"/>
        <v>4980</v>
      </c>
      <c r="P198" s="21">
        <f t="shared" si="11"/>
        <v>83</v>
      </c>
      <c r="U198" s="3"/>
    </row>
    <row r="199" spans="1:21">
      <c r="A199" s="1">
        <v>45383</v>
      </c>
      <c r="B199" s="1" t="str">
        <f t="shared" si="9"/>
        <v>abril</v>
      </c>
      <c r="C199" t="s">
        <v>87</v>
      </c>
      <c r="D199" t="s">
        <v>88</v>
      </c>
      <c r="E199" t="s">
        <v>89</v>
      </c>
      <c r="F199" t="s">
        <v>323</v>
      </c>
      <c r="G199" t="s">
        <v>91</v>
      </c>
      <c r="H199" t="s">
        <v>92</v>
      </c>
      <c r="I199" t="s">
        <v>16</v>
      </c>
      <c r="J199" s="2">
        <v>30</v>
      </c>
      <c r="K199" s="2">
        <v>457</v>
      </c>
      <c r="L199" s="16">
        <v>830</v>
      </c>
      <c r="M199" s="8">
        <v>83</v>
      </c>
      <c r="N199" s="8">
        <v>0</v>
      </c>
      <c r="O199" s="20">
        <f t="shared" si="10"/>
        <v>4980</v>
      </c>
      <c r="P199" s="21">
        <f t="shared" si="11"/>
        <v>83</v>
      </c>
      <c r="U199" s="3"/>
    </row>
    <row r="200" spans="1:21">
      <c r="A200" s="1">
        <v>45413</v>
      </c>
      <c r="B200" s="1" t="str">
        <f t="shared" si="9"/>
        <v>mayo</v>
      </c>
      <c r="C200" t="s">
        <v>60</v>
      </c>
      <c r="D200" t="s">
        <v>61</v>
      </c>
      <c r="E200" t="s">
        <v>62</v>
      </c>
      <c r="F200" t="s">
        <v>63</v>
      </c>
      <c r="G200" t="s">
        <v>64</v>
      </c>
      <c r="H200" t="s">
        <v>15</v>
      </c>
      <c r="I200" t="s">
        <v>65</v>
      </c>
      <c r="J200" s="2">
        <v>23</v>
      </c>
      <c r="K200" s="2">
        <v>351</v>
      </c>
      <c r="L200" s="16">
        <v>830</v>
      </c>
      <c r="M200" s="8">
        <v>83</v>
      </c>
      <c r="N200" s="8">
        <v>0</v>
      </c>
      <c r="O200" s="20">
        <f t="shared" si="10"/>
        <v>4980</v>
      </c>
      <c r="P200" s="21">
        <f t="shared" si="11"/>
        <v>83</v>
      </c>
      <c r="U200" s="3"/>
    </row>
    <row r="201" spans="1:21">
      <c r="A201" s="1">
        <v>45323</v>
      </c>
      <c r="B201" s="1" t="str">
        <f t="shared" si="9"/>
        <v>febrero</v>
      </c>
      <c r="C201" t="s">
        <v>105</v>
      </c>
      <c r="D201" t="s">
        <v>106</v>
      </c>
      <c r="E201" t="s">
        <v>120</v>
      </c>
      <c r="F201" t="s">
        <v>108</v>
      </c>
      <c r="G201" t="s">
        <v>125</v>
      </c>
      <c r="H201" t="s">
        <v>92</v>
      </c>
      <c r="I201" t="s">
        <v>16</v>
      </c>
      <c r="J201" s="2">
        <v>32</v>
      </c>
      <c r="K201" s="2">
        <v>200</v>
      </c>
      <c r="L201" s="16">
        <v>800</v>
      </c>
      <c r="M201" s="8">
        <v>80</v>
      </c>
      <c r="N201" s="8">
        <v>0</v>
      </c>
      <c r="O201" s="20">
        <f t="shared" si="10"/>
        <v>4800</v>
      </c>
      <c r="P201" s="21">
        <f t="shared" si="11"/>
        <v>80</v>
      </c>
      <c r="U201" s="3"/>
    </row>
    <row r="202" spans="1:21">
      <c r="A202" s="1">
        <v>45444</v>
      </c>
      <c r="B202" s="1" t="str">
        <f t="shared" si="9"/>
        <v>junio</v>
      </c>
      <c r="C202" t="s">
        <v>105</v>
      </c>
      <c r="D202" t="s">
        <v>106</v>
      </c>
      <c r="E202" t="s">
        <v>120</v>
      </c>
      <c r="F202" t="s">
        <v>126</v>
      </c>
      <c r="G202" t="s">
        <v>125</v>
      </c>
      <c r="H202" t="s">
        <v>92</v>
      </c>
      <c r="I202" t="s">
        <v>233</v>
      </c>
      <c r="J202" s="2">
        <v>32</v>
      </c>
      <c r="K202" s="2">
        <v>200</v>
      </c>
      <c r="L202" s="16">
        <v>800</v>
      </c>
      <c r="M202" s="8">
        <v>80</v>
      </c>
      <c r="N202" s="8">
        <v>0</v>
      </c>
      <c r="O202" s="20">
        <f t="shared" si="10"/>
        <v>4800</v>
      </c>
      <c r="P202" s="21">
        <f t="shared" si="11"/>
        <v>80</v>
      </c>
      <c r="U202" s="3"/>
    </row>
    <row r="203" spans="1:21">
      <c r="A203" s="1">
        <v>45444</v>
      </c>
      <c r="B203" s="1" t="str">
        <f t="shared" si="9"/>
        <v>junio</v>
      </c>
      <c r="C203" t="s">
        <v>105</v>
      </c>
      <c r="D203" t="s">
        <v>106</v>
      </c>
      <c r="E203" t="s">
        <v>128</v>
      </c>
      <c r="F203" t="s">
        <v>129</v>
      </c>
      <c r="G203" t="s">
        <v>125</v>
      </c>
      <c r="H203" t="s">
        <v>92</v>
      </c>
      <c r="I203" t="s">
        <v>16</v>
      </c>
      <c r="J203" s="2">
        <v>32</v>
      </c>
      <c r="K203" s="2">
        <v>200</v>
      </c>
      <c r="L203" s="16">
        <v>800</v>
      </c>
      <c r="M203" s="8">
        <v>80</v>
      </c>
      <c r="N203" s="8">
        <v>0</v>
      </c>
      <c r="O203" s="20">
        <f t="shared" si="10"/>
        <v>4800</v>
      </c>
      <c r="P203" s="21">
        <f t="shared" si="11"/>
        <v>80</v>
      </c>
      <c r="U203" s="3"/>
    </row>
    <row r="204" spans="1:21">
      <c r="A204" s="1">
        <v>45352</v>
      </c>
      <c r="B204" s="1" t="str">
        <f t="shared" si="9"/>
        <v>marzo</v>
      </c>
      <c r="C204" t="s">
        <v>100</v>
      </c>
      <c r="D204" t="s">
        <v>101</v>
      </c>
      <c r="E204" t="s">
        <v>102</v>
      </c>
      <c r="F204" t="s">
        <v>103</v>
      </c>
      <c r="G204" t="s">
        <v>104</v>
      </c>
      <c r="H204" t="s">
        <v>15</v>
      </c>
      <c r="I204" t="s">
        <v>123</v>
      </c>
      <c r="J204" s="2">
        <v>29</v>
      </c>
      <c r="K204" s="2">
        <v>490</v>
      </c>
      <c r="L204" s="16">
        <v>760</v>
      </c>
      <c r="M204" s="8">
        <v>76</v>
      </c>
      <c r="N204" s="8">
        <v>0</v>
      </c>
      <c r="O204" s="20">
        <f t="shared" si="10"/>
        <v>4560</v>
      </c>
      <c r="P204" s="21">
        <f t="shared" si="11"/>
        <v>76</v>
      </c>
      <c r="U204" s="3"/>
    </row>
    <row r="205" spans="1:21">
      <c r="A205" s="1">
        <v>45323</v>
      </c>
      <c r="B205" s="1" t="str">
        <f t="shared" si="9"/>
        <v>febrero</v>
      </c>
      <c r="C205" t="s">
        <v>10</v>
      </c>
      <c r="D205" t="s">
        <v>11</v>
      </c>
      <c r="E205" t="s">
        <v>19</v>
      </c>
      <c r="F205" t="s">
        <v>20</v>
      </c>
      <c r="G205" t="s">
        <v>21</v>
      </c>
      <c r="H205" t="s">
        <v>15</v>
      </c>
      <c r="I205" t="s">
        <v>16</v>
      </c>
      <c r="J205" s="2">
        <v>5</v>
      </c>
      <c r="K205" s="2">
        <v>480</v>
      </c>
      <c r="L205" s="16">
        <v>750</v>
      </c>
      <c r="M205" s="8">
        <v>75</v>
      </c>
      <c r="N205" s="8">
        <v>0</v>
      </c>
      <c r="O205" s="20">
        <f t="shared" si="10"/>
        <v>4500</v>
      </c>
      <c r="P205" s="21">
        <f t="shared" si="11"/>
        <v>75</v>
      </c>
      <c r="U205" s="3"/>
    </row>
    <row r="206" spans="1:21">
      <c r="A206" s="1">
        <v>45383</v>
      </c>
      <c r="B206" s="1" t="str">
        <f t="shared" si="9"/>
        <v>abril</v>
      </c>
      <c r="C206" t="s">
        <v>82</v>
      </c>
      <c r="D206" t="s">
        <v>83</v>
      </c>
      <c r="E206" t="s">
        <v>84</v>
      </c>
      <c r="F206" t="s">
        <v>85</v>
      </c>
      <c r="G206" t="s">
        <v>343</v>
      </c>
      <c r="H206" t="s">
        <v>15</v>
      </c>
      <c r="I206" t="s">
        <v>16</v>
      </c>
      <c r="J206" s="2">
        <v>3</v>
      </c>
      <c r="K206" s="2">
        <v>235</v>
      </c>
      <c r="L206" s="16">
        <v>750</v>
      </c>
      <c r="M206" s="8">
        <v>75</v>
      </c>
      <c r="N206" s="8">
        <v>0</v>
      </c>
      <c r="O206" s="20">
        <f t="shared" si="10"/>
        <v>4500</v>
      </c>
      <c r="P206" s="21">
        <f t="shared" si="11"/>
        <v>75</v>
      </c>
      <c r="U206" s="3"/>
    </row>
    <row r="207" spans="1:21">
      <c r="A207" s="1">
        <v>45413</v>
      </c>
      <c r="B207" s="1" t="str">
        <f t="shared" si="9"/>
        <v>mayo</v>
      </c>
      <c r="C207" t="s">
        <v>87</v>
      </c>
      <c r="D207" t="s">
        <v>88</v>
      </c>
      <c r="E207" t="s">
        <v>89</v>
      </c>
      <c r="F207" t="s">
        <v>323</v>
      </c>
      <c r="G207" t="s">
        <v>91</v>
      </c>
      <c r="H207" t="s">
        <v>92</v>
      </c>
      <c r="I207" t="s">
        <v>16</v>
      </c>
      <c r="J207" s="2">
        <v>23</v>
      </c>
      <c r="K207" s="2">
        <v>312</v>
      </c>
      <c r="L207" s="16">
        <v>748</v>
      </c>
      <c r="M207" s="8">
        <v>74</v>
      </c>
      <c r="N207" s="8">
        <v>8</v>
      </c>
      <c r="O207" s="20">
        <f t="shared" si="10"/>
        <v>4448</v>
      </c>
      <c r="P207" s="21">
        <f t="shared" si="11"/>
        <v>74.13333333333334</v>
      </c>
      <c r="U207" s="3"/>
    </row>
    <row r="208" spans="1:21">
      <c r="A208" s="1">
        <v>45383</v>
      </c>
      <c r="B208" s="1" t="str">
        <f t="shared" si="9"/>
        <v>abril</v>
      </c>
      <c r="C208" t="s">
        <v>260</v>
      </c>
      <c r="D208" t="s">
        <v>261</v>
      </c>
      <c r="E208" t="s">
        <v>53</v>
      </c>
      <c r="F208" t="s">
        <v>262</v>
      </c>
      <c r="G208" t="s">
        <v>273</v>
      </c>
      <c r="H208" t="s">
        <v>264</v>
      </c>
      <c r="I208" t="s">
        <v>27</v>
      </c>
      <c r="J208" s="2">
        <v>10</v>
      </c>
      <c r="K208" s="2">
        <v>630.59</v>
      </c>
      <c r="L208" s="16">
        <v>742</v>
      </c>
      <c r="M208" s="8">
        <v>74</v>
      </c>
      <c r="N208" s="8">
        <v>2</v>
      </c>
      <c r="O208" s="20">
        <f t="shared" si="10"/>
        <v>4442</v>
      </c>
      <c r="P208" s="21">
        <f t="shared" si="11"/>
        <v>74.033333333333331</v>
      </c>
      <c r="U208" s="3"/>
    </row>
    <row r="209" spans="1:21">
      <c r="A209" s="1">
        <v>45323</v>
      </c>
      <c r="B209" s="1" t="str">
        <f t="shared" si="9"/>
        <v>febrero</v>
      </c>
      <c r="C209" t="s">
        <v>151</v>
      </c>
      <c r="D209" t="s">
        <v>152</v>
      </c>
      <c r="E209" t="s">
        <v>84</v>
      </c>
      <c r="F209" t="s">
        <v>159</v>
      </c>
      <c r="G209" t="s">
        <v>161</v>
      </c>
      <c r="H209" t="s">
        <v>15</v>
      </c>
      <c r="I209" t="s">
        <v>16</v>
      </c>
      <c r="J209" s="2">
        <v>4</v>
      </c>
      <c r="K209" s="2">
        <v>450</v>
      </c>
      <c r="L209" s="16">
        <v>730</v>
      </c>
      <c r="M209" s="8">
        <v>73</v>
      </c>
      <c r="N209" s="8">
        <v>0</v>
      </c>
      <c r="O209" s="20">
        <f t="shared" si="10"/>
        <v>4380</v>
      </c>
      <c r="P209" s="21">
        <f t="shared" si="11"/>
        <v>73</v>
      </c>
      <c r="U209" s="3"/>
    </row>
    <row r="210" spans="1:21">
      <c r="A210" s="1">
        <v>45383</v>
      </c>
      <c r="B210" s="1" t="str">
        <f t="shared" si="9"/>
        <v>abril</v>
      </c>
      <c r="C210" t="s">
        <v>105</v>
      </c>
      <c r="D210" t="s">
        <v>106</v>
      </c>
      <c r="E210" t="s">
        <v>115</v>
      </c>
      <c r="F210" t="s">
        <v>116</v>
      </c>
      <c r="G210" t="s">
        <v>117</v>
      </c>
      <c r="H210" t="s">
        <v>92</v>
      </c>
      <c r="I210" t="s">
        <v>16</v>
      </c>
      <c r="J210" s="2">
        <v>30</v>
      </c>
      <c r="K210" s="2">
        <v>187.5</v>
      </c>
      <c r="L210" s="16">
        <v>730</v>
      </c>
      <c r="M210" s="8">
        <v>73</v>
      </c>
      <c r="N210" s="8">
        <v>0</v>
      </c>
      <c r="O210" s="20">
        <f t="shared" si="10"/>
        <v>4380</v>
      </c>
      <c r="P210" s="21">
        <f t="shared" si="11"/>
        <v>73</v>
      </c>
      <c r="U210" s="3"/>
    </row>
    <row r="211" spans="1:21">
      <c r="A211" s="1">
        <v>45413</v>
      </c>
      <c r="B211" s="1" t="str">
        <f t="shared" si="9"/>
        <v>mayo</v>
      </c>
      <c r="C211" t="s">
        <v>220</v>
      </c>
      <c r="D211" t="s">
        <v>221</v>
      </c>
      <c r="E211" t="s">
        <v>222</v>
      </c>
      <c r="F211" t="s">
        <v>223</v>
      </c>
      <c r="G211" t="s">
        <v>226</v>
      </c>
      <c r="H211" t="s">
        <v>225</v>
      </c>
      <c r="I211" t="s">
        <v>411</v>
      </c>
      <c r="J211" s="2">
        <v>10</v>
      </c>
      <c r="K211" s="2">
        <v>171</v>
      </c>
      <c r="L211" s="16">
        <v>730</v>
      </c>
      <c r="M211" s="8">
        <v>73</v>
      </c>
      <c r="N211" s="8">
        <v>0</v>
      </c>
      <c r="O211" s="20">
        <f t="shared" si="10"/>
        <v>4380</v>
      </c>
      <c r="P211" s="21">
        <f t="shared" si="11"/>
        <v>73</v>
      </c>
      <c r="U211" s="3"/>
    </row>
    <row r="212" spans="1:21">
      <c r="A212" s="1">
        <v>45444</v>
      </c>
      <c r="B212" s="1" t="str">
        <f t="shared" si="9"/>
        <v>junio</v>
      </c>
      <c r="C212" t="s">
        <v>22</v>
      </c>
      <c r="D212" t="s">
        <v>23</v>
      </c>
      <c r="E212" t="s">
        <v>28</v>
      </c>
      <c r="F212" t="s">
        <v>29</v>
      </c>
      <c r="G212" t="s">
        <v>33</v>
      </c>
      <c r="H212" t="s">
        <v>15</v>
      </c>
      <c r="I212" t="s">
        <v>27</v>
      </c>
      <c r="J212" s="2">
        <v>20</v>
      </c>
      <c r="K212" s="2">
        <v>544</v>
      </c>
      <c r="L212" s="16">
        <v>730</v>
      </c>
      <c r="M212" s="8">
        <v>73</v>
      </c>
      <c r="N212" s="8">
        <v>0</v>
      </c>
      <c r="O212" s="20">
        <f t="shared" si="10"/>
        <v>4380</v>
      </c>
      <c r="P212" s="21">
        <f t="shared" si="11"/>
        <v>73</v>
      </c>
      <c r="U212" s="3"/>
    </row>
    <row r="213" spans="1:21">
      <c r="A213" s="1">
        <v>45292</v>
      </c>
      <c r="B213" s="1" t="str">
        <f t="shared" si="9"/>
        <v>enero</v>
      </c>
      <c r="C213" t="s">
        <v>76</v>
      </c>
      <c r="D213" t="s">
        <v>77</v>
      </c>
      <c r="E213" t="s">
        <v>78</v>
      </c>
      <c r="F213" t="s">
        <v>79</v>
      </c>
      <c r="G213" t="s">
        <v>80</v>
      </c>
      <c r="H213" t="s">
        <v>15</v>
      </c>
      <c r="I213" t="s">
        <v>81</v>
      </c>
      <c r="J213" s="2">
        <v>14</v>
      </c>
      <c r="K213" s="2">
        <v>147</v>
      </c>
      <c r="L213" s="16">
        <v>723</v>
      </c>
      <c r="M213" s="8">
        <v>72</v>
      </c>
      <c r="N213" s="8">
        <v>3</v>
      </c>
      <c r="O213" s="20">
        <f t="shared" si="10"/>
        <v>4323</v>
      </c>
      <c r="P213" s="21">
        <f t="shared" si="11"/>
        <v>72.05</v>
      </c>
      <c r="U213" s="3"/>
    </row>
    <row r="214" spans="1:21">
      <c r="A214" s="1">
        <v>45352</v>
      </c>
      <c r="B214" s="1" t="str">
        <f t="shared" si="9"/>
        <v>marzo</v>
      </c>
      <c r="C214" t="s">
        <v>105</v>
      </c>
      <c r="D214" t="s">
        <v>106</v>
      </c>
      <c r="E214" t="s">
        <v>115</v>
      </c>
      <c r="F214" t="s">
        <v>116</v>
      </c>
      <c r="G214" t="s">
        <v>117</v>
      </c>
      <c r="H214" t="s">
        <v>92</v>
      </c>
      <c r="I214" t="s">
        <v>16</v>
      </c>
      <c r="J214" s="2">
        <v>28</v>
      </c>
      <c r="K214" s="2">
        <v>175</v>
      </c>
      <c r="L214" s="16">
        <v>700</v>
      </c>
      <c r="M214" s="8">
        <v>70</v>
      </c>
      <c r="N214" s="8">
        <v>0</v>
      </c>
      <c r="O214" s="20">
        <f t="shared" si="10"/>
        <v>4200</v>
      </c>
      <c r="P214" s="21">
        <f t="shared" si="11"/>
        <v>70</v>
      </c>
      <c r="U214" s="3"/>
    </row>
    <row r="215" spans="1:21">
      <c r="A215" s="1">
        <v>45292</v>
      </c>
      <c r="B215" s="1" t="str">
        <f t="shared" si="9"/>
        <v>enero</v>
      </c>
      <c r="C215" t="s">
        <v>172</v>
      </c>
      <c r="D215" t="s">
        <v>173</v>
      </c>
      <c r="E215" t="s">
        <v>169</v>
      </c>
      <c r="F215" t="s">
        <v>174</v>
      </c>
      <c r="G215" t="s">
        <v>176</v>
      </c>
      <c r="H215" t="s">
        <v>15</v>
      </c>
      <c r="I215" t="s">
        <v>16</v>
      </c>
      <c r="J215" s="2">
        <v>18</v>
      </c>
      <c r="K215" s="2">
        <v>321</v>
      </c>
      <c r="L215" s="16">
        <v>650</v>
      </c>
      <c r="M215" s="8">
        <v>65</v>
      </c>
      <c r="N215" s="8">
        <v>0</v>
      </c>
      <c r="O215" s="20">
        <f t="shared" si="10"/>
        <v>3900</v>
      </c>
      <c r="P215" s="21">
        <f t="shared" si="11"/>
        <v>65</v>
      </c>
      <c r="U215" s="3"/>
    </row>
    <row r="216" spans="1:21">
      <c r="A216" s="1">
        <v>45444</v>
      </c>
      <c r="B216" s="1" t="str">
        <f t="shared" si="9"/>
        <v>junio</v>
      </c>
      <c r="C216" t="s">
        <v>22</v>
      </c>
      <c r="D216" t="s">
        <v>23</v>
      </c>
      <c r="E216" t="s">
        <v>24</v>
      </c>
      <c r="F216" t="s">
        <v>25</v>
      </c>
      <c r="G216" t="s">
        <v>37</v>
      </c>
      <c r="H216" t="s">
        <v>15</v>
      </c>
      <c r="I216" t="s">
        <v>27</v>
      </c>
      <c r="J216" s="2">
        <v>24</v>
      </c>
      <c r="K216" s="2">
        <v>600</v>
      </c>
      <c r="L216" s="16">
        <v>636</v>
      </c>
      <c r="M216" s="8">
        <v>63</v>
      </c>
      <c r="N216" s="8">
        <v>6</v>
      </c>
      <c r="O216" s="20">
        <f t="shared" si="10"/>
        <v>3786</v>
      </c>
      <c r="P216" s="21">
        <f t="shared" si="11"/>
        <v>63.1</v>
      </c>
      <c r="U216" s="3"/>
    </row>
    <row r="217" spans="1:21">
      <c r="A217" s="1">
        <v>45352</v>
      </c>
      <c r="B217" s="1" t="str">
        <f t="shared" si="9"/>
        <v>marzo</v>
      </c>
      <c r="C217" t="s">
        <v>229</v>
      </c>
      <c r="D217" t="s">
        <v>230</v>
      </c>
      <c r="E217" t="s">
        <v>78</v>
      </c>
      <c r="F217" t="s">
        <v>231</v>
      </c>
      <c r="G217" t="s">
        <v>232</v>
      </c>
      <c r="H217" t="s">
        <v>15</v>
      </c>
      <c r="I217" t="s">
        <v>81</v>
      </c>
      <c r="J217" s="2">
        <v>14</v>
      </c>
      <c r="K217" s="2">
        <v>248</v>
      </c>
      <c r="L217" s="16">
        <v>630</v>
      </c>
      <c r="M217" s="8">
        <v>63</v>
      </c>
      <c r="N217" s="8">
        <v>0</v>
      </c>
      <c r="O217" s="20">
        <f t="shared" si="10"/>
        <v>3780</v>
      </c>
      <c r="P217" s="21">
        <f t="shared" si="11"/>
        <v>63</v>
      </c>
      <c r="U217" s="3"/>
    </row>
    <row r="218" spans="1:21">
      <c r="A218" s="1">
        <v>45444</v>
      </c>
      <c r="B218" s="1" t="str">
        <f t="shared" si="9"/>
        <v>junio</v>
      </c>
      <c r="C218" t="s">
        <v>10</v>
      </c>
      <c r="D218" t="s">
        <v>11</v>
      </c>
      <c r="E218" t="s">
        <v>153</v>
      </c>
      <c r="F218" t="s">
        <v>403</v>
      </c>
      <c r="G218" t="s">
        <v>21</v>
      </c>
      <c r="H218" t="s">
        <v>15</v>
      </c>
      <c r="I218" t="s">
        <v>16</v>
      </c>
      <c r="J218" s="2">
        <v>2</v>
      </c>
      <c r="K218" s="2">
        <v>450</v>
      </c>
      <c r="L218" s="16">
        <v>630</v>
      </c>
      <c r="M218" s="8">
        <v>63</v>
      </c>
      <c r="N218" s="8">
        <v>0</v>
      </c>
      <c r="O218" s="20">
        <f t="shared" si="10"/>
        <v>3780</v>
      </c>
      <c r="P218" s="21">
        <f t="shared" si="11"/>
        <v>63</v>
      </c>
      <c r="U218" s="3"/>
    </row>
    <row r="219" spans="1:21">
      <c r="A219" s="1">
        <v>45323</v>
      </c>
      <c r="B219" s="1" t="str">
        <f t="shared" si="9"/>
        <v>febrero</v>
      </c>
      <c r="C219" t="s">
        <v>82</v>
      </c>
      <c r="D219" t="s">
        <v>83</v>
      </c>
      <c r="E219" t="s">
        <v>84</v>
      </c>
      <c r="F219" t="s">
        <v>85</v>
      </c>
      <c r="G219" t="s">
        <v>86</v>
      </c>
      <c r="H219" t="s">
        <v>15</v>
      </c>
      <c r="I219" t="s">
        <v>16</v>
      </c>
      <c r="J219" s="2">
        <v>2</v>
      </c>
      <c r="K219" s="2">
        <v>190</v>
      </c>
      <c r="L219" s="16">
        <v>620</v>
      </c>
      <c r="M219" s="8">
        <v>62</v>
      </c>
      <c r="N219" s="8">
        <v>0</v>
      </c>
      <c r="O219" s="20">
        <f t="shared" si="10"/>
        <v>3720</v>
      </c>
      <c r="P219" s="21">
        <f t="shared" si="11"/>
        <v>62</v>
      </c>
      <c r="U219" s="3"/>
    </row>
    <row r="220" spans="1:21">
      <c r="A220" s="1">
        <v>45323</v>
      </c>
      <c r="B220" s="1" t="str">
        <f t="shared" si="9"/>
        <v>febrero</v>
      </c>
      <c r="C220" t="s">
        <v>105</v>
      </c>
      <c r="D220" t="s">
        <v>106</v>
      </c>
      <c r="E220" t="s">
        <v>131</v>
      </c>
      <c r="F220" t="s">
        <v>137</v>
      </c>
      <c r="G220" t="s">
        <v>110</v>
      </c>
      <c r="H220" t="s">
        <v>92</v>
      </c>
      <c r="I220" t="s">
        <v>16</v>
      </c>
      <c r="J220" s="2">
        <v>24</v>
      </c>
      <c r="K220" s="2">
        <v>150</v>
      </c>
      <c r="L220" s="16">
        <v>600</v>
      </c>
      <c r="M220" s="8">
        <v>60</v>
      </c>
      <c r="N220" s="8">
        <v>0</v>
      </c>
      <c r="O220" s="20">
        <f t="shared" si="10"/>
        <v>3600</v>
      </c>
      <c r="P220" s="21">
        <f t="shared" si="11"/>
        <v>60</v>
      </c>
      <c r="U220" s="3"/>
    </row>
    <row r="221" spans="1:21">
      <c r="A221" s="1">
        <v>45323</v>
      </c>
      <c r="B221" s="1" t="str">
        <f t="shared" si="9"/>
        <v>febrero</v>
      </c>
      <c r="C221" t="s">
        <v>105</v>
      </c>
      <c r="D221" t="s">
        <v>106</v>
      </c>
      <c r="E221" t="s">
        <v>138</v>
      </c>
      <c r="F221" t="s">
        <v>140</v>
      </c>
      <c r="G221" t="s">
        <v>117</v>
      </c>
      <c r="H221" t="s">
        <v>92</v>
      </c>
      <c r="I221" t="s">
        <v>16</v>
      </c>
      <c r="J221" s="2">
        <v>24</v>
      </c>
      <c r="K221" s="2">
        <v>150</v>
      </c>
      <c r="L221" s="16">
        <v>600</v>
      </c>
      <c r="M221" s="8">
        <v>60</v>
      </c>
      <c r="N221" s="8">
        <v>0</v>
      </c>
      <c r="O221" s="20">
        <f t="shared" si="10"/>
        <v>3600</v>
      </c>
      <c r="P221" s="21">
        <f t="shared" si="11"/>
        <v>60</v>
      </c>
      <c r="U221" s="3"/>
    </row>
    <row r="222" spans="1:21">
      <c r="A222" s="1">
        <v>45352</v>
      </c>
      <c r="B222" s="1" t="str">
        <f t="shared" si="9"/>
        <v>marzo</v>
      </c>
      <c r="C222" t="s">
        <v>105</v>
      </c>
      <c r="D222" t="s">
        <v>106</v>
      </c>
      <c r="E222" t="s">
        <v>115</v>
      </c>
      <c r="F222" t="s">
        <v>119</v>
      </c>
      <c r="G222" t="s">
        <v>117</v>
      </c>
      <c r="H222" t="s">
        <v>92</v>
      </c>
      <c r="I222" t="s">
        <v>16</v>
      </c>
      <c r="J222" s="2">
        <v>24</v>
      </c>
      <c r="K222" s="2">
        <v>150</v>
      </c>
      <c r="L222" s="16">
        <v>600</v>
      </c>
      <c r="M222" s="8">
        <v>60</v>
      </c>
      <c r="N222" s="8">
        <v>0</v>
      </c>
      <c r="O222" s="20">
        <f t="shared" si="10"/>
        <v>3600</v>
      </c>
      <c r="P222" s="21">
        <f t="shared" si="11"/>
        <v>60</v>
      </c>
      <c r="U222" s="3"/>
    </row>
    <row r="223" spans="1:21">
      <c r="A223" s="1">
        <v>45444</v>
      </c>
      <c r="B223" s="1" t="str">
        <f t="shared" si="9"/>
        <v>junio</v>
      </c>
      <c r="C223" t="s">
        <v>105</v>
      </c>
      <c r="D223" t="s">
        <v>106</v>
      </c>
      <c r="E223" t="s">
        <v>115</v>
      </c>
      <c r="F223" t="s">
        <v>119</v>
      </c>
      <c r="G223" t="s">
        <v>117</v>
      </c>
      <c r="H223" t="s">
        <v>92</v>
      </c>
      <c r="I223" t="s">
        <v>16</v>
      </c>
      <c r="J223" s="2">
        <v>24</v>
      </c>
      <c r="K223" s="2">
        <v>150</v>
      </c>
      <c r="L223" s="16">
        <v>600</v>
      </c>
      <c r="M223" s="8">
        <v>60</v>
      </c>
      <c r="N223" s="8">
        <v>0</v>
      </c>
      <c r="O223" s="20">
        <f t="shared" si="10"/>
        <v>3600</v>
      </c>
      <c r="P223" s="21">
        <f t="shared" si="11"/>
        <v>60</v>
      </c>
      <c r="U223" s="3"/>
    </row>
    <row r="224" spans="1:21">
      <c r="A224" s="1">
        <v>45444</v>
      </c>
      <c r="B224" s="1" t="str">
        <f t="shared" si="9"/>
        <v>junio</v>
      </c>
      <c r="C224" t="s">
        <v>105</v>
      </c>
      <c r="D224" t="s">
        <v>106</v>
      </c>
      <c r="E224" t="s">
        <v>120</v>
      </c>
      <c r="F224" t="s">
        <v>108</v>
      </c>
      <c r="G224" t="s">
        <v>118</v>
      </c>
      <c r="H224" t="s">
        <v>92</v>
      </c>
      <c r="I224" t="s">
        <v>233</v>
      </c>
      <c r="J224" s="2">
        <v>24</v>
      </c>
      <c r="K224" s="2">
        <v>150</v>
      </c>
      <c r="L224" s="16">
        <v>600</v>
      </c>
      <c r="M224" s="8">
        <v>60</v>
      </c>
      <c r="N224" s="8">
        <v>0</v>
      </c>
      <c r="O224" s="20">
        <f t="shared" si="10"/>
        <v>3600</v>
      </c>
      <c r="P224" s="21">
        <f t="shared" si="11"/>
        <v>60</v>
      </c>
      <c r="U224" s="3"/>
    </row>
    <row r="225" spans="1:21">
      <c r="A225" s="1">
        <v>45323</v>
      </c>
      <c r="B225" s="1" t="str">
        <f t="shared" si="9"/>
        <v>febrero</v>
      </c>
      <c r="C225" t="s">
        <v>151</v>
      </c>
      <c r="D225" t="s">
        <v>152</v>
      </c>
      <c r="E225" t="s">
        <v>153</v>
      </c>
      <c r="F225" t="s">
        <v>154</v>
      </c>
      <c r="G225" t="s">
        <v>156</v>
      </c>
      <c r="H225" t="s">
        <v>157</v>
      </c>
      <c r="I225" t="s">
        <v>16</v>
      </c>
      <c r="J225" s="2">
        <v>2</v>
      </c>
      <c r="K225" s="2">
        <v>350</v>
      </c>
      <c r="L225" s="16">
        <v>550</v>
      </c>
      <c r="M225" s="8">
        <v>55</v>
      </c>
      <c r="N225" s="8">
        <v>0</v>
      </c>
      <c r="O225" s="20">
        <f t="shared" si="10"/>
        <v>3300</v>
      </c>
      <c r="P225" s="21">
        <f t="shared" si="11"/>
        <v>55</v>
      </c>
      <c r="U225" s="3"/>
    </row>
    <row r="226" spans="1:21">
      <c r="A226" s="1">
        <v>45352</v>
      </c>
      <c r="B226" s="1" t="str">
        <f t="shared" si="9"/>
        <v>marzo</v>
      </c>
      <c r="C226" t="s">
        <v>22</v>
      </c>
      <c r="D226" t="s">
        <v>23</v>
      </c>
      <c r="E226" t="s">
        <v>24</v>
      </c>
      <c r="F226" t="s">
        <v>25</v>
      </c>
      <c r="G226" t="s">
        <v>30</v>
      </c>
      <c r="H226" t="s">
        <v>15</v>
      </c>
      <c r="I226" t="s">
        <v>27</v>
      </c>
      <c r="J226" s="2">
        <v>16</v>
      </c>
      <c r="K226" s="2">
        <v>472</v>
      </c>
      <c r="L226" s="16">
        <v>542</v>
      </c>
      <c r="M226" s="8">
        <v>54</v>
      </c>
      <c r="N226" s="8">
        <v>2</v>
      </c>
      <c r="O226" s="20">
        <f t="shared" si="10"/>
        <v>3242</v>
      </c>
      <c r="P226" s="21">
        <f t="shared" si="11"/>
        <v>54.033333333333331</v>
      </c>
      <c r="U226" s="3"/>
    </row>
    <row r="227" spans="1:21">
      <c r="A227" s="1">
        <v>45383</v>
      </c>
      <c r="B227" s="1" t="str">
        <f t="shared" si="9"/>
        <v>abril</v>
      </c>
      <c r="C227" t="s">
        <v>220</v>
      </c>
      <c r="D227" t="s">
        <v>221</v>
      </c>
      <c r="E227" t="s">
        <v>222</v>
      </c>
      <c r="F227" t="s">
        <v>367</v>
      </c>
      <c r="G227" t="s">
        <v>226</v>
      </c>
      <c r="H227" t="s">
        <v>225</v>
      </c>
      <c r="I227" t="s">
        <v>411</v>
      </c>
      <c r="J227" s="2">
        <v>8</v>
      </c>
      <c r="K227" s="2">
        <v>125.45</v>
      </c>
      <c r="L227" s="16">
        <v>542</v>
      </c>
      <c r="M227" s="8">
        <v>54</v>
      </c>
      <c r="N227" s="8">
        <v>2</v>
      </c>
      <c r="O227" s="20">
        <f t="shared" si="10"/>
        <v>3242</v>
      </c>
      <c r="P227" s="21">
        <f t="shared" si="11"/>
        <v>54.033333333333331</v>
      </c>
      <c r="U227" s="3"/>
    </row>
    <row r="228" spans="1:21">
      <c r="A228" s="1">
        <v>45323</v>
      </c>
      <c r="B228" s="1" t="str">
        <f t="shared" si="9"/>
        <v>febrero</v>
      </c>
      <c r="C228" t="s">
        <v>10</v>
      </c>
      <c r="D228" t="s">
        <v>11</v>
      </c>
      <c r="E228" t="s">
        <v>185</v>
      </c>
      <c r="F228" t="s">
        <v>246</v>
      </c>
      <c r="G228" t="s">
        <v>21</v>
      </c>
      <c r="H228" t="s">
        <v>15</v>
      </c>
      <c r="I228" t="s">
        <v>16</v>
      </c>
      <c r="J228" s="2">
        <v>4</v>
      </c>
      <c r="K228" s="2">
        <v>318</v>
      </c>
      <c r="L228" s="16">
        <v>530</v>
      </c>
      <c r="M228" s="8">
        <v>53</v>
      </c>
      <c r="N228" s="8">
        <v>0</v>
      </c>
      <c r="O228" s="20">
        <f t="shared" si="10"/>
        <v>3180</v>
      </c>
      <c r="P228" s="21">
        <f t="shared" si="11"/>
        <v>53</v>
      </c>
      <c r="U228" s="3"/>
    </row>
    <row r="229" spans="1:21">
      <c r="A229" s="1">
        <v>45383</v>
      </c>
      <c r="B229" s="1" t="str">
        <f t="shared" si="9"/>
        <v>abril</v>
      </c>
      <c r="C229" t="s">
        <v>229</v>
      </c>
      <c r="D229" t="s">
        <v>230</v>
      </c>
      <c r="E229" t="s">
        <v>78</v>
      </c>
      <c r="F229" t="s">
        <v>231</v>
      </c>
      <c r="G229" t="s">
        <v>232</v>
      </c>
      <c r="H229" t="s">
        <v>15</v>
      </c>
      <c r="I229" t="s">
        <v>123</v>
      </c>
      <c r="J229" s="2">
        <v>16</v>
      </c>
      <c r="K229" s="2">
        <v>210</v>
      </c>
      <c r="L229" s="16">
        <v>530</v>
      </c>
      <c r="M229" s="8">
        <v>53</v>
      </c>
      <c r="N229" s="8">
        <v>0</v>
      </c>
      <c r="O229" s="20">
        <f t="shared" si="10"/>
        <v>3180</v>
      </c>
      <c r="P229" s="21">
        <f t="shared" si="11"/>
        <v>53</v>
      </c>
      <c r="U229" s="3"/>
    </row>
    <row r="230" spans="1:21">
      <c r="A230" s="1">
        <v>45444</v>
      </c>
      <c r="B230" s="1" t="str">
        <f t="shared" si="9"/>
        <v>junio</v>
      </c>
      <c r="C230" t="s">
        <v>105</v>
      </c>
      <c r="D230" t="s">
        <v>106</v>
      </c>
      <c r="E230" t="s">
        <v>120</v>
      </c>
      <c r="F230" t="s">
        <v>108</v>
      </c>
      <c r="G230" t="s">
        <v>125</v>
      </c>
      <c r="H230" t="s">
        <v>92</v>
      </c>
      <c r="I230" t="s">
        <v>233</v>
      </c>
      <c r="J230" s="2">
        <v>22</v>
      </c>
      <c r="K230" s="2">
        <v>138</v>
      </c>
      <c r="L230" s="16">
        <v>530</v>
      </c>
      <c r="M230" s="8">
        <v>53</v>
      </c>
      <c r="N230" s="8">
        <v>0</v>
      </c>
      <c r="O230" s="20">
        <f t="shared" si="10"/>
        <v>3180</v>
      </c>
      <c r="P230" s="21">
        <f t="shared" si="11"/>
        <v>53</v>
      </c>
      <c r="U230" s="3"/>
    </row>
    <row r="231" spans="1:21">
      <c r="A231" s="1">
        <v>45444</v>
      </c>
      <c r="B231" s="1" t="str">
        <f t="shared" si="9"/>
        <v>junio</v>
      </c>
      <c r="C231" t="s">
        <v>199</v>
      </c>
      <c r="D231" t="s">
        <v>200</v>
      </c>
      <c r="E231" t="s">
        <v>201</v>
      </c>
      <c r="F231" t="s">
        <v>202</v>
      </c>
      <c r="G231" t="s">
        <v>205</v>
      </c>
      <c r="H231" t="s">
        <v>15</v>
      </c>
      <c r="I231" t="s">
        <v>16</v>
      </c>
      <c r="J231" s="2">
        <v>2</v>
      </c>
      <c r="K231" s="2">
        <v>330</v>
      </c>
      <c r="L231" s="16">
        <v>530</v>
      </c>
      <c r="M231" s="8">
        <v>53</v>
      </c>
      <c r="N231" s="8">
        <v>0</v>
      </c>
      <c r="O231" s="20">
        <f t="shared" si="10"/>
        <v>3180</v>
      </c>
      <c r="P231" s="21">
        <f t="shared" si="11"/>
        <v>53</v>
      </c>
      <c r="U231" s="3"/>
    </row>
    <row r="232" spans="1:21">
      <c r="A232" s="1">
        <v>45383</v>
      </c>
      <c r="B232" s="1" t="str">
        <f t="shared" si="9"/>
        <v>abril</v>
      </c>
      <c r="C232" t="s">
        <v>93</v>
      </c>
      <c r="D232" t="s">
        <v>94</v>
      </c>
      <c r="E232" t="s">
        <v>95</v>
      </c>
      <c r="F232" t="s">
        <v>96</v>
      </c>
      <c r="G232" t="s">
        <v>97</v>
      </c>
      <c r="H232" t="s">
        <v>92</v>
      </c>
      <c r="I232" t="s">
        <v>98</v>
      </c>
      <c r="J232" s="2">
        <v>18</v>
      </c>
      <c r="K232" s="2">
        <v>145</v>
      </c>
      <c r="L232" s="16">
        <v>528</v>
      </c>
      <c r="M232" s="8">
        <v>52</v>
      </c>
      <c r="N232" s="8">
        <v>8</v>
      </c>
      <c r="O232" s="20">
        <f t="shared" si="10"/>
        <v>3128</v>
      </c>
      <c r="P232" s="21">
        <f t="shared" si="11"/>
        <v>52.133333333333333</v>
      </c>
      <c r="U232" s="3"/>
    </row>
    <row r="233" spans="1:21">
      <c r="A233" s="1">
        <v>45292</v>
      </c>
      <c r="B233" s="1" t="str">
        <f t="shared" si="9"/>
        <v>enero</v>
      </c>
      <c r="C233" t="s">
        <v>22</v>
      </c>
      <c r="D233" t="s">
        <v>23</v>
      </c>
      <c r="E233" t="s">
        <v>24</v>
      </c>
      <c r="F233" t="s">
        <v>25</v>
      </c>
      <c r="G233" t="s">
        <v>26</v>
      </c>
      <c r="H233" t="s">
        <v>15</v>
      </c>
      <c r="I233" t="s">
        <v>27</v>
      </c>
      <c r="J233" s="2">
        <v>14</v>
      </c>
      <c r="K233" s="2">
        <v>428</v>
      </c>
      <c r="L233" s="16">
        <v>518</v>
      </c>
      <c r="M233" s="8">
        <v>51</v>
      </c>
      <c r="N233" s="8">
        <v>8</v>
      </c>
      <c r="O233" s="20">
        <f t="shared" si="10"/>
        <v>3068</v>
      </c>
      <c r="P233" s="21">
        <f t="shared" si="11"/>
        <v>51.133333333333333</v>
      </c>
      <c r="U233" s="3"/>
    </row>
    <row r="234" spans="1:21">
      <c r="A234" s="1">
        <v>45323</v>
      </c>
      <c r="B234" s="1" t="str">
        <f t="shared" si="9"/>
        <v>febrero</v>
      </c>
      <c r="C234" t="s">
        <v>22</v>
      </c>
      <c r="D234" t="s">
        <v>23</v>
      </c>
      <c r="E234" t="s">
        <v>24</v>
      </c>
      <c r="F234" t="s">
        <v>25</v>
      </c>
      <c r="G234" t="s">
        <v>26</v>
      </c>
      <c r="H234" t="s">
        <v>15</v>
      </c>
      <c r="I234" t="s">
        <v>27</v>
      </c>
      <c r="J234" s="2">
        <v>14</v>
      </c>
      <c r="K234" s="2">
        <v>481</v>
      </c>
      <c r="L234" s="16">
        <v>506</v>
      </c>
      <c r="M234" s="8">
        <v>50</v>
      </c>
      <c r="N234" s="8">
        <v>6</v>
      </c>
      <c r="O234" s="20">
        <f t="shared" si="10"/>
        <v>3006</v>
      </c>
      <c r="P234" s="21">
        <f t="shared" si="11"/>
        <v>50.1</v>
      </c>
      <c r="U234" s="3"/>
    </row>
    <row r="235" spans="1:21">
      <c r="A235" s="1">
        <v>45323</v>
      </c>
      <c r="B235" s="1" t="str">
        <f t="shared" si="9"/>
        <v>febrero</v>
      </c>
      <c r="C235" t="s">
        <v>260</v>
      </c>
      <c r="D235" t="s">
        <v>261</v>
      </c>
      <c r="E235" t="s">
        <v>53</v>
      </c>
      <c r="F235" t="s">
        <v>262</v>
      </c>
      <c r="G235" t="s">
        <v>269</v>
      </c>
      <c r="H235" t="s">
        <v>264</v>
      </c>
      <c r="I235" t="s">
        <v>27</v>
      </c>
      <c r="J235" s="2">
        <v>0</v>
      </c>
      <c r="K235" s="2">
        <v>0</v>
      </c>
      <c r="L235" s="16">
        <v>506</v>
      </c>
      <c r="M235" s="8">
        <v>50</v>
      </c>
      <c r="N235" s="8">
        <v>6</v>
      </c>
      <c r="O235" s="20">
        <f t="shared" si="10"/>
        <v>3006</v>
      </c>
      <c r="P235" s="21">
        <f t="shared" si="11"/>
        <v>50.1</v>
      </c>
      <c r="U235" s="3"/>
    </row>
    <row r="236" spans="1:21">
      <c r="A236" s="1">
        <v>45383</v>
      </c>
      <c r="B236" s="1" t="str">
        <f t="shared" si="9"/>
        <v>abril</v>
      </c>
      <c r="C236" t="s">
        <v>22</v>
      </c>
      <c r="D236" t="s">
        <v>23</v>
      </c>
      <c r="E236" t="s">
        <v>334</v>
      </c>
      <c r="F236" t="s">
        <v>335</v>
      </c>
      <c r="G236" t="s">
        <v>26</v>
      </c>
      <c r="H236" t="s">
        <v>15</v>
      </c>
      <c r="I236" t="s">
        <v>27</v>
      </c>
      <c r="J236" s="2">
        <v>10</v>
      </c>
      <c r="K236" s="2">
        <v>286</v>
      </c>
      <c r="L236" s="16">
        <v>506</v>
      </c>
      <c r="M236" s="8">
        <v>50</v>
      </c>
      <c r="N236" s="8">
        <v>6</v>
      </c>
      <c r="O236" s="20">
        <f t="shared" si="10"/>
        <v>3006</v>
      </c>
      <c r="P236" s="21">
        <f t="shared" si="11"/>
        <v>50.1</v>
      </c>
      <c r="U236" s="3"/>
    </row>
    <row r="237" spans="1:21">
      <c r="A237" s="1">
        <v>45292</v>
      </c>
      <c r="B237" s="1" t="str">
        <f t="shared" si="9"/>
        <v>enero</v>
      </c>
      <c r="C237" t="s">
        <v>105</v>
      </c>
      <c r="D237" t="s">
        <v>106</v>
      </c>
      <c r="E237" t="s">
        <v>115</v>
      </c>
      <c r="F237" t="s">
        <v>116</v>
      </c>
      <c r="G237" t="s">
        <v>117</v>
      </c>
      <c r="H237" t="s">
        <v>92</v>
      </c>
      <c r="I237" t="s">
        <v>16</v>
      </c>
      <c r="J237" s="2">
        <v>20</v>
      </c>
      <c r="K237" s="2">
        <v>125</v>
      </c>
      <c r="L237" s="16">
        <v>500</v>
      </c>
      <c r="M237" s="8">
        <v>50</v>
      </c>
      <c r="N237" s="8">
        <v>0</v>
      </c>
      <c r="O237" s="20">
        <f t="shared" si="10"/>
        <v>3000</v>
      </c>
      <c r="P237" s="21">
        <f t="shared" si="11"/>
        <v>50</v>
      </c>
      <c r="U237" s="3"/>
    </row>
    <row r="238" spans="1:21">
      <c r="A238" s="1">
        <v>45292</v>
      </c>
      <c r="B238" s="1" t="str">
        <f t="shared" si="9"/>
        <v>enero</v>
      </c>
      <c r="C238" t="s">
        <v>105</v>
      </c>
      <c r="D238" t="s">
        <v>106</v>
      </c>
      <c r="E238" t="s">
        <v>120</v>
      </c>
      <c r="F238" t="s">
        <v>108</v>
      </c>
      <c r="G238" t="s">
        <v>122</v>
      </c>
      <c r="H238" t="s">
        <v>92</v>
      </c>
      <c r="I238" t="s">
        <v>16</v>
      </c>
      <c r="J238" s="2">
        <v>20</v>
      </c>
      <c r="K238" s="2">
        <v>125</v>
      </c>
      <c r="L238" s="16">
        <v>500</v>
      </c>
      <c r="M238" s="8">
        <v>50</v>
      </c>
      <c r="N238" s="8">
        <v>0</v>
      </c>
      <c r="O238" s="20">
        <f t="shared" si="10"/>
        <v>3000</v>
      </c>
      <c r="P238" s="21">
        <f t="shared" si="11"/>
        <v>50</v>
      </c>
      <c r="U238" s="3"/>
    </row>
    <row r="239" spans="1:21">
      <c r="A239" s="1">
        <v>45292</v>
      </c>
      <c r="B239" s="1" t="str">
        <f t="shared" si="9"/>
        <v>enero</v>
      </c>
      <c r="C239" t="s">
        <v>105</v>
      </c>
      <c r="D239" t="s">
        <v>106</v>
      </c>
      <c r="E239" t="s">
        <v>120</v>
      </c>
      <c r="F239" t="s">
        <v>127</v>
      </c>
      <c r="G239" t="s">
        <v>124</v>
      </c>
      <c r="H239" t="s">
        <v>15</v>
      </c>
      <c r="I239" t="s">
        <v>16</v>
      </c>
      <c r="J239" s="2">
        <v>20</v>
      </c>
      <c r="K239" s="2">
        <v>125</v>
      </c>
      <c r="L239" s="16">
        <v>500</v>
      </c>
      <c r="M239" s="8">
        <v>50</v>
      </c>
      <c r="N239" s="8">
        <v>0</v>
      </c>
      <c r="O239" s="20">
        <f t="shared" si="10"/>
        <v>3000</v>
      </c>
      <c r="P239" s="21">
        <f t="shared" si="11"/>
        <v>50</v>
      </c>
      <c r="U239" s="3"/>
    </row>
    <row r="240" spans="1:21">
      <c r="A240" s="1">
        <v>45292</v>
      </c>
      <c r="B240" s="1" t="str">
        <f t="shared" si="9"/>
        <v>enero</v>
      </c>
      <c r="C240" t="s">
        <v>105</v>
      </c>
      <c r="D240" t="s">
        <v>106</v>
      </c>
      <c r="E240" t="s">
        <v>128</v>
      </c>
      <c r="F240" t="s">
        <v>129</v>
      </c>
      <c r="G240" t="s">
        <v>122</v>
      </c>
      <c r="H240" t="s">
        <v>92</v>
      </c>
      <c r="I240" t="s">
        <v>16</v>
      </c>
      <c r="J240" s="2">
        <v>20</v>
      </c>
      <c r="K240" s="2">
        <v>125</v>
      </c>
      <c r="L240" s="16">
        <v>500</v>
      </c>
      <c r="M240" s="8">
        <v>50</v>
      </c>
      <c r="N240" s="8">
        <v>0</v>
      </c>
      <c r="O240" s="20">
        <f t="shared" si="10"/>
        <v>3000</v>
      </c>
      <c r="P240" s="21">
        <f t="shared" si="11"/>
        <v>50</v>
      </c>
      <c r="U240" s="3"/>
    </row>
    <row r="241" spans="1:21">
      <c r="A241" s="1">
        <v>45292</v>
      </c>
      <c r="B241" s="1" t="str">
        <f t="shared" si="9"/>
        <v>enero</v>
      </c>
      <c r="C241" t="s">
        <v>105</v>
      </c>
      <c r="D241" t="s">
        <v>106</v>
      </c>
      <c r="E241" t="s">
        <v>131</v>
      </c>
      <c r="F241" t="s">
        <v>137</v>
      </c>
      <c r="G241" t="s">
        <v>110</v>
      </c>
      <c r="H241" t="s">
        <v>92</v>
      </c>
      <c r="I241" t="s">
        <v>16</v>
      </c>
      <c r="J241" s="2">
        <v>20</v>
      </c>
      <c r="K241" s="2">
        <v>125</v>
      </c>
      <c r="L241" s="16">
        <v>500</v>
      </c>
      <c r="M241" s="8">
        <v>50</v>
      </c>
      <c r="N241" s="8">
        <v>0</v>
      </c>
      <c r="O241" s="20">
        <f t="shared" si="10"/>
        <v>3000</v>
      </c>
      <c r="P241" s="21">
        <f t="shared" si="11"/>
        <v>50</v>
      </c>
      <c r="U241" s="3"/>
    </row>
    <row r="242" spans="1:21">
      <c r="A242" s="1">
        <v>45292</v>
      </c>
      <c r="B242" s="1" t="str">
        <f t="shared" si="9"/>
        <v>enero</v>
      </c>
      <c r="C242" t="s">
        <v>105</v>
      </c>
      <c r="D242" t="s">
        <v>106</v>
      </c>
      <c r="E242" t="s">
        <v>138</v>
      </c>
      <c r="F242" t="s">
        <v>140</v>
      </c>
      <c r="G242" t="s">
        <v>117</v>
      </c>
      <c r="H242" t="s">
        <v>92</v>
      </c>
      <c r="I242" t="s">
        <v>16</v>
      </c>
      <c r="J242" s="2">
        <v>20</v>
      </c>
      <c r="K242" s="2">
        <v>125</v>
      </c>
      <c r="L242" s="16">
        <v>500</v>
      </c>
      <c r="M242" s="8">
        <v>50</v>
      </c>
      <c r="N242" s="8">
        <v>0</v>
      </c>
      <c r="O242" s="20">
        <f t="shared" si="10"/>
        <v>3000</v>
      </c>
      <c r="P242" s="21">
        <f t="shared" si="11"/>
        <v>50</v>
      </c>
      <c r="U242" s="3"/>
    </row>
    <row r="243" spans="1:21">
      <c r="A243" s="1">
        <v>45323</v>
      </c>
      <c r="B243" s="1" t="str">
        <f t="shared" si="9"/>
        <v>febrero</v>
      </c>
      <c r="C243" t="s">
        <v>105</v>
      </c>
      <c r="D243" t="s">
        <v>106</v>
      </c>
      <c r="E243" t="s">
        <v>115</v>
      </c>
      <c r="F243" t="s">
        <v>119</v>
      </c>
      <c r="G243" t="s">
        <v>117</v>
      </c>
      <c r="H243" t="s">
        <v>92</v>
      </c>
      <c r="I243" t="s">
        <v>16</v>
      </c>
      <c r="J243" s="2">
        <v>20</v>
      </c>
      <c r="K243" s="2">
        <v>125</v>
      </c>
      <c r="L243" s="16">
        <v>500</v>
      </c>
      <c r="M243" s="8">
        <v>50</v>
      </c>
      <c r="N243" s="8">
        <v>0</v>
      </c>
      <c r="O243" s="20">
        <f t="shared" si="10"/>
        <v>3000</v>
      </c>
      <c r="P243" s="21">
        <f t="shared" si="11"/>
        <v>50</v>
      </c>
      <c r="U243" s="3"/>
    </row>
    <row r="244" spans="1:21">
      <c r="A244" s="1">
        <v>45323</v>
      </c>
      <c r="B244" s="1" t="str">
        <f t="shared" si="9"/>
        <v>febrero</v>
      </c>
      <c r="C244" t="s">
        <v>105</v>
      </c>
      <c r="D244" t="s">
        <v>106</v>
      </c>
      <c r="E244" t="s">
        <v>131</v>
      </c>
      <c r="F244" t="s">
        <v>133</v>
      </c>
      <c r="G244" t="s">
        <v>111</v>
      </c>
      <c r="H244" t="s">
        <v>92</v>
      </c>
      <c r="I244" t="s">
        <v>16</v>
      </c>
      <c r="J244" s="2">
        <v>20</v>
      </c>
      <c r="K244" s="2">
        <v>125</v>
      </c>
      <c r="L244" s="16">
        <v>500</v>
      </c>
      <c r="M244" s="8">
        <v>50</v>
      </c>
      <c r="N244" s="8">
        <v>0</v>
      </c>
      <c r="O244" s="20">
        <f t="shared" si="10"/>
        <v>3000</v>
      </c>
      <c r="P244" s="21">
        <f t="shared" si="11"/>
        <v>50</v>
      </c>
      <c r="U244" s="3"/>
    </row>
    <row r="245" spans="1:21">
      <c r="A245" s="1">
        <v>45352</v>
      </c>
      <c r="B245" s="1" t="str">
        <f t="shared" si="9"/>
        <v>marzo</v>
      </c>
      <c r="C245" t="s">
        <v>105</v>
      </c>
      <c r="D245" t="s">
        <v>106</v>
      </c>
      <c r="E245" t="s">
        <v>145</v>
      </c>
      <c r="F245" t="s">
        <v>146</v>
      </c>
      <c r="G245" t="s">
        <v>117</v>
      </c>
      <c r="H245" t="s">
        <v>92</v>
      </c>
      <c r="I245" t="s">
        <v>16</v>
      </c>
      <c r="J245" s="2">
        <v>20</v>
      </c>
      <c r="K245" s="2">
        <v>125</v>
      </c>
      <c r="L245" s="16">
        <v>500</v>
      </c>
      <c r="M245" s="8">
        <v>50</v>
      </c>
      <c r="N245" s="8">
        <v>0</v>
      </c>
      <c r="O245" s="20">
        <f t="shared" si="10"/>
        <v>3000</v>
      </c>
      <c r="P245" s="21">
        <f t="shared" si="11"/>
        <v>50</v>
      </c>
      <c r="U245" s="3"/>
    </row>
    <row r="246" spans="1:21">
      <c r="A246" s="1">
        <v>45413</v>
      </c>
      <c r="B246" s="1" t="str">
        <f t="shared" si="9"/>
        <v>mayo</v>
      </c>
      <c r="C246" t="s">
        <v>172</v>
      </c>
      <c r="D246" t="s">
        <v>173</v>
      </c>
      <c r="E246" t="s">
        <v>385</v>
      </c>
      <c r="F246" t="s">
        <v>386</v>
      </c>
      <c r="G246" t="s">
        <v>387</v>
      </c>
      <c r="H246" t="s">
        <v>15</v>
      </c>
      <c r="I246" t="s">
        <v>16</v>
      </c>
      <c r="J246" s="2">
        <v>14</v>
      </c>
      <c r="K246" s="2">
        <v>580</v>
      </c>
      <c r="L246" s="16">
        <v>450</v>
      </c>
      <c r="M246" s="8">
        <v>45</v>
      </c>
      <c r="N246" s="8">
        <v>0</v>
      </c>
      <c r="O246" s="20">
        <f t="shared" si="10"/>
        <v>2700</v>
      </c>
      <c r="P246" s="21">
        <f t="shared" si="11"/>
        <v>45</v>
      </c>
      <c r="U246" s="3"/>
    </row>
    <row r="247" spans="1:21">
      <c r="A247" s="1">
        <v>45352</v>
      </c>
      <c r="B247" s="1" t="str">
        <f t="shared" si="9"/>
        <v>marzo</v>
      </c>
      <c r="C247" t="s">
        <v>22</v>
      </c>
      <c r="D247" t="s">
        <v>23</v>
      </c>
      <c r="E247" t="s">
        <v>24</v>
      </c>
      <c r="F247" t="s">
        <v>25</v>
      </c>
      <c r="G247" t="s">
        <v>26</v>
      </c>
      <c r="H247" t="s">
        <v>15</v>
      </c>
      <c r="I247" t="s">
        <v>27</v>
      </c>
      <c r="J247" s="2">
        <v>16</v>
      </c>
      <c r="K247" s="2">
        <v>470</v>
      </c>
      <c r="L247" s="16">
        <v>448</v>
      </c>
      <c r="M247" s="8">
        <v>44</v>
      </c>
      <c r="N247" s="8">
        <v>8</v>
      </c>
      <c r="O247" s="20">
        <f t="shared" si="10"/>
        <v>2648</v>
      </c>
      <c r="P247" s="21">
        <f t="shared" si="11"/>
        <v>44.133333333333333</v>
      </c>
      <c r="U247" s="3"/>
    </row>
    <row r="248" spans="1:21">
      <c r="A248" s="1">
        <v>45292</v>
      </c>
      <c r="B248" s="1" t="str">
        <f t="shared" si="9"/>
        <v>enero</v>
      </c>
      <c r="C248" t="s">
        <v>10</v>
      </c>
      <c r="D248" t="s">
        <v>11</v>
      </c>
      <c r="E248" t="s">
        <v>17</v>
      </c>
      <c r="F248" t="s">
        <v>18</v>
      </c>
      <c r="G248" t="s">
        <v>14</v>
      </c>
      <c r="H248" t="s">
        <v>15</v>
      </c>
      <c r="I248" t="s">
        <v>16</v>
      </c>
      <c r="J248" s="2">
        <v>2</v>
      </c>
      <c r="K248" s="2">
        <v>300</v>
      </c>
      <c r="L248" s="16">
        <v>430</v>
      </c>
      <c r="M248" s="8">
        <v>43</v>
      </c>
      <c r="N248" s="8">
        <v>0</v>
      </c>
      <c r="O248" s="20">
        <f t="shared" si="10"/>
        <v>2580</v>
      </c>
      <c r="P248" s="21">
        <f t="shared" si="11"/>
        <v>43</v>
      </c>
      <c r="U248" s="3"/>
    </row>
    <row r="249" spans="1:21">
      <c r="A249" s="1">
        <v>45292</v>
      </c>
      <c r="B249" s="1" t="str">
        <f t="shared" si="9"/>
        <v>enero</v>
      </c>
      <c r="C249" t="s">
        <v>105</v>
      </c>
      <c r="D249" t="s">
        <v>106</v>
      </c>
      <c r="E249" t="s">
        <v>131</v>
      </c>
      <c r="F249" t="s">
        <v>136</v>
      </c>
      <c r="G249" t="s">
        <v>110</v>
      </c>
      <c r="H249" t="s">
        <v>92</v>
      </c>
      <c r="I249" t="s">
        <v>16</v>
      </c>
      <c r="J249" s="2">
        <v>18</v>
      </c>
      <c r="K249" s="2">
        <v>112.5</v>
      </c>
      <c r="L249" s="16">
        <v>430</v>
      </c>
      <c r="M249" s="8">
        <v>43</v>
      </c>
      <c r="N249" s="8">
        <v>0</v>
      </c>
      <c r="O249" s="20">
        <f t="shared" si="10"/>
        <v>2580</v>
      </c>
      <c r="P249" s="21">
        <f t="shared" si="11"/>
        <v>43</v>
      </c>
      <c r="U249" s="3"/>
    </row>
    <row r="250" spans="1:21">
      <c r="A250" s="1">
        <v>45323</v>
      </c>
      <c r="B250" s="1" t="str">
        <f t="shared" si="9"/>
        <v>febrero</v>
      </c>
      <c r="C250" t="s">
        <v>10</v>
      </c>
      <c r="D250" t="s">
        <v>11</v>
      </c>
      <c r="E250" t="s">
        <v>185</v>
      </c>
      <c r="F250" t="s">
        <v>246</v>
      </c>
      <c r="G250" t="s">
        <v>14</v>
      </c>
      <c r="H250" t="s">
        <v>15</v>
      </c>
      <c r="I250" t="s">
        <v>16</v>
      </c>
      <c r="J250" s="2">
        <v>4</v>
      </c>
      <c r="K250" s="2">
        <v>280</v>
      </c>
      <c r="L250" s="16">
        <v>430</v>
      </c>
      <c r="M250" s="8">
        <v>43</v>
      </c>
      <c r="N250" s="8">
        <v>0</v>
      </c>
      <c r="O250" s="20">
        <f t="shared" si="10"/>
        <v>2580</v>
      </c>
      <c r="P250" s="21">
        <f t="shared" si="11"/>
        <v>43</v>
      </c>
      <c r="U250" s="3"/>
    </row>
    <row r="251" spans="1:21">
      <c r="A251" s="1">
        <v>45323</v>
      </c>
      <c r="B251" s="1" t="str">
        <f t="shared" si="9"/>
        <v>febrero</v>
      </c>
      <c r="C251" t="s">
        <v>22</v>
      </c>
      <c r="D251" t="s">
        <v>23</v>
      </c>
      <c r="E251" t="s">
        <v>24</v>
      </c>
      <c r="F251" t="s">
        <v>25</v>
      </c>
      <c r="G251" t="s">
        <v>36</v>
      </c>
      <c r="H251" t="s">
        <v>15</v>
      </c>
      <c r="I251" t="s">
        <v>27</v>
      </c>
      <c r="J251" s="2">
        <v>14</v>
      </c>
      <c r="K251" s="2">
        <v>490</v>
      </c>
      <c r="L251" s="16">
        <v>430</v>
      </c>
      <c r="M251" s="8">
        <v>43</v>
      </c>
      <c r="N251" s="8">
        <v>0</v>
      </c>
      <c r="O251" s="20">
        <f t="shared" si="10"/>
        <v>2580</v>
      </c>
      <c r="P251" s="21">
        <f t="shared" si="11"/>
        <v>43</v>
      </c>
      <c r="U251" s="3"/>
    </row>
    <row r="252" spans="1:21">
      <c r="A252" s="1">
        <v>45323</v>
      </c>
      <c r="B252" s="1" t="str">
        <f t="shared" si="9"/>
        <v>febrero</v>
      </c>
      <c r="C252" t="s">
        <v>105</v>
      </c>
      <c r="D252" t="s">
        <v>106</v>
      </c>
      <c r="E252" t="s">
        <v>128</v>
      </c>
      <c r="F252" t="s">
        <v>129</v>
      </c>
      <c r="G252" t="s">
        <v>118</v>
      </c>
      <c r="H252" t="s">
        <v>92</v>
      </c>
      <c r="I252" t="s">
        <v>16</v>
      </c>
      <c r="J252" s="2">
        <v>18</v>
      </c>
      <c r="K252" s="2">
        <v>112.5</v>
      </c>
      <c r="L252" s="16">
        <v>430</v>
      </c>
      <c r="M252" s="8">
        <v>43</v>
      </c>
      <c r="N252" s="8">
        <v>0</v>
      </c>
      <c r="O252" s="20">
        <f t="shared" si="10"/>
        <v>2580</v>
      </c>
      <c r="P252" s="21">
        <f t="shared" si="11"/>
        <v>43</v>
      </c>
      <c r="U252" s="3"/>
    </row>
    <row r="253" spans="1:21">
      <c r="A253" s="1">
        <v>45323</v>
      </c>
      <c r="B253" s="1" t="str">
        <f t="shared" si="9"/>
        <v>febrero</v>
      </c>
      <c r="C253" t="s">
        <v>229</v>
      </c>
      <c r="D253" t="s">
        <v>230</v>
      </c>
      <c r="E253" t="s">
        <v>78</v>
      </c>
      <c r="F253" t="s">
        <v>231</v>
      </c>
      <c r="G253" t="s">
        <v>232</v>
      </c>
      <c r="H253" t="s">
        <v>15</v>
      </c>
      <c r="I253" t="s">
        <v>81</v>
      </c>
      <c r="J253" s="2">
        <v>13</v>
      </c>
      <c r="K253" s="2">
        <v>187</v>
      </c>
      <c r="L253" s="16">
        <v>430</v>
      </c>
      <c r="M253" s="8">
        <v>43</v>
      </c>
      <c r="N253" s="8">
        <v>0</v>
      </c>
      <c r="O253" s="20">
        <f t="shared" si="10"/>
        <v>2580</v>
      </c>
      <c r="P253" s="21">
        <f t="shared" si="11"/>
        <v>43</v>
      </c>
      <c r="U253" s="3"/>
    </row>
    <row r="254" spans="1:21">
      <c r="A254" s="1">
        <v>45383</v>
      </c>
      <c r="B254" s="1" t="str">
        <f t="shared" si="9"/>
        <v>abril</v>
      </c>
      <c r="C254" t="s">
        <v>151</v>
      </c>
      <c r="D254" t="s">
        <v>152</v>
      </c>
      <c r="E254" t="s">
        <v>84</v>
      </c>
      <c r="F254" t="s">
        <v>154</v>
      </c>
      <c r="G254" t="s">
        <v>352</v>
      </c>
      <c r="H254" t="s">
        <v>15</v>
      </c>
      <c r="I254" t="s">
        <v>16</v>
      </c>
      <c r="J254" s="2">
        <v>4</v>
      </c>
      <c r="K254" s="2">
        <v>270</v>
      </c>
      <c r="L254" s="16">
        <v>430</v>
      </c>
      <c r="M254" s="8">
        <v>43</v>
      </c>
      <c r="N254" s="8">
        <v>0</v>
      </c>
      <c r="O254" s="20">
        <f t="shared" si="10"/>
        <v>2580</v>
      </c>
      <c r="P254" s="21">
        <f t="shared" si="11"/>
        <v>43</v>
      </c>
      <c r="U254" s="3"/>
    </row>
    <row r="255" spans="1:21">
      <c r="A255" s="1">
        <v>45444</v>
      </c>
      <c r="B255" s="1" t="str">
        <f t="shared" si="9"/>
        <v>junio</v>
      </c>
      <c r="C255" t="s">
        <v>10</v>
      </c>
      <c r="D255" t="s">
        <v>11</v>
      </c>
      <c r="E255" t="s">
        <v>153</v>
      </c>
      <c r="F255" t="s">
        <v>245</v>
      </c>
      <c r="G255" t="s">
        <v>318</v>
      </c>
      <c r="H255" t="s">
        <v>15</v>
      </c>
      <c r="I255" t="s">
        <v>16</v>
      </c>
      <c r="J255" s="2">
        <v>1</v>
      </c>
      <c r="K255" s="2">
        <v>301</v>
      </c>
      <c r="L255" s="16">
        <v>430</v>
      </c>
      <c r="M255" s="8">
        <v>43</v>
      </c>
      <c r="N255" s="8">
        <v>0</v>
      </c>
      <c r="O255" s="20">
        <f t="shared" si="10"/>
        <v>2580</v>
      </c>
      <c r="P255" s="21">
        <f t="shared" si="11"/>
        <v>43</v>
      </c>
      <c r="U255" s="3"/>
    </row>
    <row r="256" spans="1:21">
      <c r="A256" s="1">
        <v>45444</v>
      </c>
      <c r="B256" s="1" t="str">
        <f t="shared" si="9"/>
        <v>junio</v>
      </c>
      <c r="C256" t="s">
        <v>105</v>
      </c>
      <c r="D256" t="s">
        <v>106</v>
      </c>
      <c r="E256" t="s">
        <v>120</v>
      </c>
      <c r="F256" t="s">
        <v>108</v>
      </c>
      <c r="G256" t="s">
        <v>125</v>
      </c>
      <c r="H256" t="s">
        <v>92</v>
      </c>
      <c r="I256" t="s">
        <v>123</v>
      </c>
      <c r="J256" s="2">
        <v>18</v>
      </c>
      <c r="K256" s="2">
        <v>113</v>
      </c>
      <c r="L256" s="16">
        <v>430</v>
      </c>
      <c r="M256" s="8">
        <v>43</v>
      </c>
      <c r="N256" s="8">
        <v>0</v>
      </c>
      <c r="O256" s="20">
        <f t="shared" si="10"/>
        <v>2580</v>
      </c>
      <c r="P256" s="21">
        <f t="shared" si="11"/>
        <v>43</v>
      </c>
      <c r="U256" s="3"/>
    </row>
    <row r="257" spans="1:21">
      <c r="A257" s="1">
        <v>45292</v>
      </c>
      <c r="B257" s="1" t="str">
        <f t="shared" si="9"/>
        <v>enero</v>
      </c>
      <c r="C257" t="s">
        <v>105</v>
      </c>
      <c r="D257" t="s">
        <v>106</v>
      </c>
      <c r="E257" t="s">
        <v>115</v>
      </c>
      <c r="F257" t="s">
        <v>119</v>
      </c>
      <c r="G257" t="s">
        <v>117</v>
      </c>
      <c r="H257" t="s">
        <v>92</v>
      </c>
      <c r="I257" t="s">
        <v>16</v>
      </c>
      <c r="J257" s="2">
        <v>16</v>
      </c>
      <c r="K257" s="2">
        <v>100</v>
      </c>
      <c r="L257" s="16">
        <v>400</v>
      </c>
      <c r="M257" s="8">
        <v>40</v>
      </c>
      <c r="N257" s="8">
        <v>0</v>
      </c>
      <c r="O257" s="20">
        <f t="shared" si="10"/>
        <v>2400</v>
      </c>
      <c r="P257" s="21">
        <f t="shared" si="11"/>
        <v>40</v>
      </c>
      <c r="U257" s="3"/>
    </row>
    <row r="258" spans="1:21">
      <c r="A258" s="1">
        <v>45323</v>
      </c>
      <c r="B258" s="1" t="str">
        <f t="shared" ref="B258:B321" si="12">TEXT(A258,"mmmm")</f>
        <v>febrero</v>
      </c>
      <c r="C258" t="s">
        <v>105</v>
      </c>
      <c r="D258" t="s">
        <v>106</v>
      </c>
      <c r="E258" t="s">
        <v>115</v>
      </c>
      <c r="F258" t="s">
        <v>116</v>
      </c>
      <c r="G258" t="s">
        <v>117</v>
      </c>
      <c r="H258" t="s">
        <v>92</v>
      </c>
      <c r="I258" t="s">
        <v>16</v>
      </c>
      <c r="J258" s="2">
        <v>16</v>
      </c>
      <c r="K258" s="2">
        <v>100</v>
      </c>
      <c r="L258" s="16">
        <v>400</v>
      </c>
      <c r="M258" s="8">
        <v>40</v>
      </c>
      <c r="N258" s="8">
        <v>0</v>
      </c>
      <c r="O258" s="20">
        <f t="shared" ref="O258:O321" si="13">(M258*60)+N258</f>
        <v>2400</v>
      </c>
      <c r="P258" s="21">
        <f t="shared" si="11"/>
        <v>40</v>
      </c>
      <c r="U258" s="3"/>
    </row>
    <row r="259" spans="1:21">
      <c r="A259" s="1">
        <v>45323</v>
      </c>
      <c r="B259" s="1" t="str">
        <f t="shared" si="12"/>
        <v>febrero</v>
      </c>
      <c r="C259" t="s">
        <v>105</v>
      </c>
      <c r="D259" t="s">
        <v>106</v>
      </c>
      <c r="E259" t="s">
        <v>120</v>
      </c>
      <c r="F259" t="s">
        <v>108</v>
      </c>
      <c r="G259" t="s">
        <v>122</v>
      </c>
      <c r="H259" t="s">
        <v>92</v>
      </c>
      <c r="I259" t="s">
        <v>16</v>
      </c>
      <c r="J259" s="2">
        <v>16</v>
      </c>
      <c r="K259" s="2">
        <v>100</v>
      </c>
      <c r="L259" s="16">
        <v>400</v>
      </c>
      <c r="M259" s="8">
        <v>40</v>
      </c>
      <c r="N259" s="8">
        <v>0</v>
      </c>
      <c r="O259" s="20">
        <f t="shared" si="13"/>
        <v>2400</v>
      </c>
      <c r="P259" s="21">
        <f t="shared" ref="P259:P322" si="14">+O259/60</f>
        <v>40</v>
      </c>
      <c r="U259" s="3"/>
    </row>
    <row r="260" spans="1:21">
      <c r="A260" s="1">
        <v>45323</v>
      </c>
      <c r="B260" s="1" t="str">
        <f t="shared" si="12"/>
        <v>febrero</v>
      </c>
      <c r="C260" t="s">
        <v>105</v>
      </c>
      <c r="D260" t="s">
        <v>106</v>
      </c>
      <c r="E260" t="s">
        <v>128</v>
      </c>
      <c r="F260" t="s">
        <v>129</v>
      </c>
      <c r="G260" t="s">
        <v>122</v>
      </c>
      <c r="H260" t="s">
        <v>92</v>
      </c>
      <c r="I260" t="s">
        <v>16</v>
      </c>
      <c r="J260" s="2">
        <v>16</v>
      </c>
      <c r="K260" s="2">
        <v>100</v>
      </c>
      <c r="L260" s="16">
        <v>400</v>
      </c>
      <c r="M260" s="8">
        <v>40</v>
      </c>
      <c r="N260" s="8">
        <v>0</v>
      </c>
      <c r="O260" s="20">
        <f t="shared" si="13"/>
        <v>2400</v>
      </c>
      <c r="P260" s="21">
        <f t="shared" si="14"/>
        <v>40</v>
      </c>
      <c r="U260" s="3"/>
    </row>
    <row r="261" spans="1:21">
      <c r="A261" s="1">
        <v>45323</v>
      </c>
      <c r="B261" s="1" t="str">
        <f t="shared" si="12"/>
        <v>febrero</v>
      </c>
      <c r="C261" t="s">
        <v>105</v>
      </c>
      <c r="D261" t="s">
        <v>106</v>
      </c>
      <c r="E261" t="s">
        <v>145</v>
      </c>
      <c r="F261" t="s">
        <v>146</v>
      </c>
      <c r="G261" t="s">
        <v>117</v>
      </c>
      <c r="H261" t="s">
        <v>92</v>
      </c>
      <c r="I261" t="s">
        <v>16</v>
      </c>
      <c r="J261" s="2">
        <v>16</v>
      </c>
      <c r="K261" s="2">
        <v>100</v>
      </c>
      <c r="L261" s="16">
        <v>400</v>
      </c>
      <c r="M261" s="8">
        <v>40</v>
      </c>
      <c r="N261" s="8">
        <v>0</v>
      </c>
      <c r="O261" s="20">
        <f t="shared" si="13"/>
        <v>2400</v>
      </c>
      <c r="P261" s="21">
        <f t="shared" si="14"/>
        <v>40</v>
      </c>
      <c r="U261" s="3"/>
    </row>
    <row r="262" spans="1:21">
      <c r="A262" s="1">
        <v>45352</v>
      </c>
      <c r="B262" s="1" t="str">
        <f t="shared" si="12"/>
        <v>marzo</v>
      </c>
      <c r="C262" t="s">
        <v>105</v>
      </c>
      <c r="D262" t="s">
        <v>106</v>
      </c>
      <c r="E262" t="s">
        <v>120</v>
      </c>
      <c r="F262" t="s">
        <v>108</v>
      </c>
      <c r="G262" t="s">
        <v>122</v>
      </c>
      <c r="H262" t="s">
        <v>92</v>
      </c>
      <c r="I262" t="s">
        <v>16</v>
      </c>
      <c r="J262" s="2">
        <v>16</v>
      </c>
      <c r="K262" s="2">
        <v>100</v>
      </c>
      <c r="L262" s="16">
        <v>400</v>
      </c>
      <c r="M262" s="8">
        <v>40</v>
      </c>
      <c r="N262" s="8">
        <v>0</v>
      </c>
      <c r="O262" s="20">
        <f t="shared" si="13"/>
        <v>2400</v>
      </c>
      <c r="P262" s="21">
        <f t="shared" si="14"/>
        <v>40</v>
      </c>
      <c r="U262" s="3"/>
    </row>
    <row r="263" spans="1:21">
      <c r="A263" s="1">
        <v>45444</v>
      </c>
      <c r="B263" s="1" t="str">
        <f t="shared" si="12"/>
        <v>junio</v>
      </c>
      <c r="C263" t="s">
        <v>105</v>
      </c>
      <c r="D263" t="s">
        <v>106</v>
      </c>
      <c r="E263" t="s">
        <v>107</v>
      </c>
      <c r="F263" t="s">
        <v>108</v>
      </c>
      <c r="G263" t="s">
        <v>110</v>
      </c>
      <c r="H263" t="s">
        <v>92</v>
      </c>
      <c r="I263" t="s">
        <v>16</v>
      </c>
      <c r="J263" s="2">
        <v>16</v>
      </c>
      <c r="K263" s="2">
        <v>100</v>
      </c>
      <c r="L263" s="16">
        <v>400</v>
      </c>
      <c r="M263" s="8">
        <v>40</v>
      </c>
      <c r="N263" s="8">
        <v>0</v>
      </c>
      <c r="O263" s="20">
        <f t="shared" si="13"/>
        <v>2400</v>
      </c>
      <c r="P263" s="21">
        <f t="shared" si="14"/>
        <v>40</v>
      </c>
      <c r="U263" s="3"/>
    </row>
    <row r="264" spans="1:21">
      <c r="A264" s="1">
        <v>45444</v>
      </c>
      <c r="B264" s="1" t="str">
        <f t="shared" si="12"/>
        <v>junio</v>
      </c>
      <c r="C264" t="s">
        <v>105</v>
      </c>
      <c r="D264" t="s">
        <v>106</v>
      </c>
      <c r="E264" t="s">
        <v>120</v>
      </c>
      <c r="F264" t="s">
        <v>121</v>
      </c>
      <c r="G264" t="s">
        <v>110</v>
      </c>
      <c r="H264" t="s">
        <v>92</v>
      </c>
      <c r="I264" t="s">
        <v>16</v>
      </c>
      <c r="J264" s="2">
        <v>16</v>
      </c>
      <c r="K264" s="2">
        <v>100</v>
      </c>
      <c r="L264" s="16">
        <v>400</v>
      </c>
      <c r="M264" s="8">
        <v>40</v>
      </c>
      <c r="N264" s="8">
        <v>0</v>
      </c>
      <c r="O264" s="20">
        <f t="shared" si="13"/>
        <v>2400</v>
      </c>
      <c r="P264" s="21">
        <f t="shared" si="14"/>
        <v>40</v>
      </c>
      <c r="U264" s="3"/>
    </row>
    <row r="265" spans="1:21">
      <c r="A265" s="1">
        <v>45444</v>
      </c>
      <c r="B265" s="1" t="str">
        <f t="shared" si="12"/>
        <v>junio</v>
      </c>
      <c r="C265" t="s">
        <v>105</v>
      </c>
      <c r="D265" t="s">
        <v>106</v>
      </c>
      <c r="E265" t="s">
        <v>128</v>
      </c>
      <c r="F265" t="s">
        <v>129</v>
      </c>
      <c r="G265" t="s">
        <v>345</v>
      </c>
      <c r="H265" t="s">
        <v>92</v>
      </c>
      <c r="I265" t="s">
        <v>233</v>
      </c>
      <c r="J265" s="2">
        <v>16</v>
      </c>
      <c r="K265" s="2">
        <v>100</v>
      </c>
      <c r="L265" s="16">
        <v>400</v>
      </c>
      <c r="M265" s="8">
        <v>40</v>
      </c>
      <c r="N265" s="8">
        <v>0</v>
      </c>
      <c r="O265" s="20">
        <f t="shared" si="13"/>
        <v>2400</v>
      </c>
      <c r="P265" s="21">
        <f t="shared" si="14"/>
        <v>40</v>
      </c>
      <c r="U265" s="3"/>
    </row>
    <row r="266" spans="1:21">
      <c r="A266" s="1">
        <v>45444</v>
      </c>
      <c r="B266" s="1" t="str">
        <f t="shared" si="12"/>
        <v>junio</v>
      </c>
      <c r="C266" t="s">
        <v>105</v>
      </c>
      <c r="D266" t="s">
        <v>106</v>
      </c>
      <c r="E266" t="s">
        <v>131</v>
      </c>
      <c r="F266" t="s">
        <v>133</v>
      </c>
      <c r="G266" t="s">
        <v>110</v>
      </c>
      <c r="H266" t="s">
        <v>92</v>
      </c>
      <c r="I266" t="s">
        <v>16</v>
      </c>
      <c r="J266" s="2">
        <v>16</v>
      </c>
      <c r="K266" s="2">
        <v>100</v>
      </c>
      <c r="L266" s="16">
        <v>400</v>
      </c>
      <c r="M266" s="8">
        <v>40</v>
      </c>
      <c r="N266" s="8">
        <v>0</v>
      </c>
      <c r="O266" s="20">
        <f t="shared" si="13"/>
        <v>2400</v>
      </c>
      <c r="P266" s="21">
        <f t="shared" si="14"/>
        <v>40</v>
      </c>
      <c r="U266" s="3"/>
    </row>
    <row r="267" spans="1:21">
      <c r="A267" s="1">
        <v>45383</v>
      </c>
      <c r="B267" s="1" t="str">
        <f t="shared" si="12"/>
        <v>abril</v>
      </c>
      <c r="C267" t="s">
        <v>22</v>
      </c>
      <c r="D267" t="s">
        <v>23</v>
      </c>
      <c r="E267" t="s">
        <v>24</v>
      </c>
      <c r="F267" t="s">
        <v>25</v>
      </c>
      <c r="G267" t="s">
        <v>33</v>
      </c>
      <c r="H267" t="s">
        <v>15</v>
      </c>
      <c r="I267" t="s">
        <v>27</v>
      </c>
      <c r="J267" s="2">
        <v>13</v>
      </c>
      <c r="K267" s="2">
        <v>472</v>
      </c>
      <c r="L267" s="16">
        <v>354</v>
      </c>
      <c r="M267" s="8">
        <v>35</v>
      </c>
      <c r="N267" s="8">
        <v>4</v>
      </c>
      <c r="O267" s="20">
        <f t="shared" si="13"/>
        <v>2104</v>
      </c>
      <c r="P267" s="21">
        <f t="shared" si="14"/>
        <v>35.06666666666667</v>
      </c>
      <c r="U267" s="3"/>
    </row>
    <row r="268" spans="1:21">
      <c r="A268" s="1">
        <v>45292</v>
      </c>
      <c r="B268" s="1" t="str">
        <f t="shared" si="12"/>
        <v>enero</v>
      </c>
      <c r="C268" t="s">
        <v>220</v>
      </c>
      <c r="D268" t="s">
        <v>221</v>
      </c>
      <c r="E268" t="s">
        <v>222</v>
      </c>
      <c r="F268" t="s">
        <v>223</v>
      </c>
      <c r="G268" t="s">
        <v>224</v>
      </c>
      <c r="H268" t="s">
        <v>225</v>
      </c>
      <c r="I268" t="s">
        <v>411</v>
      </c>
      <c r="J268" s="2">
        <v>6</v>
      </c>
      <c r="K268" s="2">
        <v>127.12</v>
      </c>
      <c r="L268" s="16">
        <v>348</v>
      </c>
      <c r="M268" s="8">
        <v>34</v>
      </c>
      <c r="N268" s="8">
        <v>8</v>
      </c>
      <c r="O268" s="20">
        <f t="shared" si="13"/>
        <v>2048</v>
      </c>
      <c r="P268" s="21">
        <f t="shared" si="14"/>
        <v>34.133333333333333</v>
      </c>
      <c r="U268" s="3"/>
    </row>
    <row r="269" spans="1:21">
      <c r="A269" s="1">
        <v>45352</v>
      </c>
      <c r="B269" s="1" t="str">
        <f t="shared" si="12"/>
        <v>marzo</v>
      </c>
      <c r="C269" t="s">
        <v>22</v>
      </c>
      <c r="D269" t="s">
        <v>23</v>
      </c>
      <c r="E269" t="s">
        <v>28</v>
      </c>
      <c r="F269" t="s">
        <v>29</v>
      </c>
      <c r="G269" t="s">
        <v>33</v>
      </c>
      <c r="H269" t="s">
        <v>15</v>
      </c>
      <c r="I269" t="s">
        <v>27</v>
      </c>
      <c r="J269" s="2">
        <v>10</v>
      </c>
      <c r="K269" s="2">
        <v>182.2</v>
      </c>
      <c r="L269" s="16">
        <v>348</v>
      </c>
      <c r="M269" s="8">
        <v>34</v>
      </c>
      <c r="N269" s="8">
        <v>8</v>
      </c>
      <c r="O269" s="20">
        <f t="shared" si="13"/>
        <v>2048</v>
      </c>
      <c r="P269" s="21">
        <f t="shared" si="14"/>
        <v>34.133333333333333</v>
      </c>
      <c r="U269" s="3"/>
    </row>
    <row r="270" spans="1:21">
      <c r="A270" s="1">
        <v>45383</v>
      </c>
      <c r="B270" s="1" t="str">
        <f t="shared" si="12"/>
        <v>abril</v>
      </c>
      <c r="C270" t="s">
        <v>10</v>
      </c>
      <c r="D270" t="s">
        <v>11</v>
      </c>
      <c r="E270" t="s">
        <v>12</v>
      </c>
      <c r="F270" t="s">
        <v>13</v>
      </c>
      <c r="G270" t="s">
        <v>329</v>
      </c>
      <c r="H270" t="s">
        <v>15</v>
      </c>
      <c r="I270" t="s">
        <v>16</v>
      </c>
      <c r="J270" s="2">
        <v>2</v>
      </c>
      <c r="K270" s="2">
        <v>500</v>
      </c>
      <c r="L270" s="16">
        <v>335</v>
      </c>
      <c r="M270" s="8">
        <v>33</v>
      </c>
      <c r="N270" s="8">
        <v>5</v>
      </c>
      <c r="O270" s="20">
        <f t="shared" si="13"/>
        <v>1985</v>
      </c>
      <c r="P270" s="21">
        <f t="shared" si="14"/>
        <v>33.083333333333336</v>
      </c>
      <c r="U270" s="3"/>
    </row>
    <row r="271" spans="1:21">
      <c r="A271" s="1">
        <v>45292</v>
      </c>
      <c r="B271" s="1" t="str">
        <f t="shared" si="12"/>
        <v>enero</v>
      </c>
      <c r="C271" t="s">
        <v>105</v>
      </c>
      <c r="D271" t="s">
        <v>106</v>
      </c>
      <c r="E271" t="s">
        <v>131</v>
      </c>
      <c r="F271" t="s">
        <v>133</v>
      </c>
      <c r="G271" t="s">
        <v>110</v>
      </c>
      <c r="H271" t="s">
        <v>92</v>
      </c>
      <c r="I271" t="s">
        <v>16</v>
      </c>
      <c r="J271" s="2">
        <v>14</v>
      </c>
      <c r="K271" s="2">
        <v>87.5</v>
      </c>
      <c r="L271" s="16">
        <v>330</v>
      </c>
      <c r="M271" s="8">
        <v>33</v>
      </c>
      <c r="N271" s="8">
        <v>0</v>
      </c>
      <c r="O271" s="20">
        <f t="shared" si="13"/>
        <v>1980</v>
      </c>
      <c r="P271" s="21">
        <f t="shared" si="14"/>
        <v>33</v>
      </c>
      <c r="U271" s="3"/>
    </row>
    <row r="272" spans="1:21">
      <c r="A272" s="1">
        <v>45352</v>
      </c>
      <c r="B272" s="1" t="str">
        <f t="shared" si="12"/>
        <v>marzo</v>
      </c>
      <c r="C272" t="s">
        <v>76</v>
      </c>
      <c r="D272" t="s">
        <v>77</v>
      </c>
      <c r="E272" t="s">
        <v>78</v>
      </c>
      <c r="F272" t="s">
        <v>79</v>
      </c>
      <c r="G272" t="s">
        <v>80</v>
      </c>
      <c r="H272" t="s">
        <v>15</v>
      </c>
      <c r="I272" t="s">
        <v>81</v>
      </c>
      <c r="J272" s="2">
        <v>7</v>
      </c>
      <c r="K272" s="2">
        <v>80</v>
      </c>
      <c r="L272" s="16">
        <v>330</v>
      </c>
      <c r="M272" s="8">
        <v>33</v>
      </c>
      <c r="N272" s="8">
        <v>0</v>
      </c>
      <c r="O272" s="20">
        <f t="shared" si="13"/>
        <v>1980</v>
      </c>
      <c r="P272" s="21">
        <f t="shared" si="14"/>
        <v>33</v>
      </c>
      <c r="U272" s="3"/>
    </row>
    <row r="273" spans="1:21">
      <c r="A273" s="1">
        <v>45352</v>
      </c>
      <c r="B273" s="1" t="str">
        <f t="shared" si="12"/>
        <v>marzo</v>
      </c>
      <c r="C273" t="s">
        <v>105</v>
      </c>
      <c r="D273" t="s">
        <v>106</v>
      </c>
      <c r="E273" t="s">
        <v>128</v>
      </c>
      <c r="F273" t="s">
        <v>129</v>
      </c>
      <c r="G273" t="s">
        <v>125</v>
      </c>
      <c r="H273" t="s">
        <v>92</v>
      </c>
      <c r="I273" t="s">
        <v>16</v>
      </c>
      <c r="J273" s="2">
        <v>14</v>
      </c>
      <c r="K273" s="2">
        <v>87.5</v>
      </c>
      <c r="L273" s="16">
        <v>330</v>
      </c>
      <c r="M273" s="8">
        <v>33</v>
      </c>
      <c r="N273" s="8">
        <v>0</v>
      </c>
      <c r="O273" s="20">
        <f t="shared" si="13"/>
        <v>1980</v>
      </c>
      <c r="P273" s="21">
        <f t="shared" si="14"/>
        <v>33</v>
      </c>
      <c r="U273" s="3"/>
    </row>
    <row r="274" spans="1:21">
      <c r="A274" s="1">
        <v>45352</v>
      </c>
      <c r="B274" s="1" t="str">
        <f t="shared" si="12"/>
        <v>marzo</v>
      </c>
      <c r="C274" t="s">
        <v>105</v>
      </c>
      <c r="D274" t="s">
        <v>106</v>
      </c>
      <c r="E274" t="s">
        <v>138</v>
      </c>
      <c r="F274" t="s">
        <v>139</v>
      </c>
      <c r="G274" t="s">
        <v>117</v>
      </c>
      <c r="H274" t="s">
        <v>92</v>
      </c>
      <c r="I274" t="s">
        <v>16</v>
      </c>
      <c r="J274" s="2">
        <v>14</v>
      </c>
      <c r="K274" s="2">
        <v>87.5</v>
      </c>
      <c r="L274" s="16">
        <v>330</v>
      </c>
      <c r="M274" s="8">
        <v>33</v>
      </c>
      <c r="N274" s="8">
        <v>0</v>
      </c>
      <c r="O274" s="20">
        <f t="shared" si="13"/>
        <v>1980</v>
      </c>
      <c r="P274" s="21">
        <f t="shared" si="14"/>
        <v>33</v>
      </c>
      <c r="U274" s="3"/>
    </row>
    <row r="275" spans="1:21">
      <c r="A275" s="1">
        <v>45352</v>
      </c>
      <c r="B275" s="1" t="str">
        <f t="shared" si="12"/>
        <v>marzo</v>
      </c>
      <c r="C275" t="s">
        <v>105</v>
      </c>
      <c r="D275" t="s">
        <v>106</v>
      </c>
      <c r="E275" t="s">
        <v>149</v>
      </c>
      <c r="F275" t="s">
        <v>150</v>
      </c>
      <c r="G275" t="s">
        <v>111</v>
      </c>
      <c r="H275" t="s">
        <v>92</v>
      </c>
      <c r="I275" t="s">
        <v>16</v>
      </c>
      <c r="J275" s="2">
        <v>14</v>
      </c>
      <c r="K275" s="2">
        <v>87.5</v>
      </c>
      <c r="L275" s="16">
        <v>330</v>
      </c>
      <c r="M275" s="8">
        <v>33</v>
      </c>
      <c r="N275" s="8">
        <v>0</v>
      </c>
      <c r="O275" s="20">
        <f t="shared" si="13"/>
        <v>1980</v>
      </c>
      <c r="P275" s="21">
        <f t="shared" si="14"/>
        <v>33</v>
      </c>
      <c r="U275" s="3"/>
    </row>
    <row r="276" spans="1:21">
      <c r="A276" s="1">
        <v>45352</v>
      </c>
      <c r="B276" s="1" t="str">
        <f t="shared" si="12"/>
        <v>marzo</v>
      </c>
      <c r="C276" t="s">
        <v>180</v>
      </c>
      <c r="D276" t="s">
        <v>181</v>
      </c>
      <c r="E276" t="s">
        <v>185</v>
      </c>
      <c r="F276" t="s">
        <v>186</v>
      </c>
      <c r="G276" t="s">
        <v>187</v>
      </c>
      <c r="H276" t="s">
        <v>92</v>
      </c>
      <c r="I276" t="s">
        <v>16</v>
      </c>
      <c r="J276" s="2">
        <v>9</v>
      </c>
      <c r="K276" s="2">
        <v>132</v>
      </c>
      <c r="L276" s="16">
        <v>330</v>
      </c>
      <c r="M276" s="8">
        <v>33</v>
      </c>
      <c r="N276" s="8">
        <v>0</v>
      </c>
      <c r="O276" s="20">
        <f t="shared" si="13"/>
        <v>1980</v>
      </c>
      <c r="P276" s="21">
        <f t="shared" si="14"/>
        <v>33</v>
      </c>
      <c r="U276" s="3"/>
    </row>
    <row r="277" spans="1:21">
      <c r="A277" s="1">
        <v>45383</v>
      </c>
      <c r="B277" s="1" t="str">
        <f t="shared" si="12"/>
        <v>abril</v>
      </c>
      <c r="C277" t="s">
        <v>105</v>
      </c>
      <c r="D277" t="s">
        <v>106</v>
      </c>
      <c r="E277" t="s">
        <v>145</v>
      </c>
      <c r="F277" t="s">
        <v>146</v>
      </c>
      <c r="G277" t="s">
        <v>117</v>
      </c>
      <c r="H277" t="s">
        <v>92</v>
      </c>
      <c r="I277" t="s">
        <v>16</v>
      </c>
      <c r="J277" s="2">
        <v>14</v>
      </c>
      <c r="K277" s="2">
        <v>87.5</v>
      </c>
      <c r="L277" s="16">
        <v>330</v>
      </c>
      <c r="M277" s="8">
        <v>33</v>
      </c>
      <c r="N277" s="8">
        <v>0</v>
      </c>
      <c r="O277" s="20">
        <f t="shared" si="13"/>
        <v>1980</v>
      </c>
      <c r="P277" s="21">
        <f t="shared" si="14"/>
        <v>33</v>
      </c>
      <c r="U277" s="3"/>
    </row>
    <row r="278" spans="1:21">
      <c r="A278" s="1">
        <v>45444</v>
      </c>
      <c r="B278" s="1" t="str">
        <f t="shared" si="12"/>
        <v>junio</v>
      </c>
      <c r="C278" t="s">
        <v>10</v>
      </c>
      <c r="D278" t="s">
        <v>11</v>
      </c>
      <c r="E278" t="s">
        <v>153</v>
      </c>
      <c r="F278" t="s">
        <v>245</v>
      </c>
      <c r="G278" t="s">
        <v>317</v>
      </c>
      <c r="H278" t="s">
        <v>15</v>
      </c>
      <c r="I278" t="s">
        <v>16</v>
      </c>
      <c r="J278" s="2">
        <v>1</v>
      </c>
      <c r="K278" s="2">
        <v>231</v>
      </c>
      <c r="L278" s="16">
        <v>330</v>
      </c>
      <c r="M278" s="8">
        <v>33</v>
      </c>
      <c r="N278" s="8">
        <v>0</v>
      </c>
      <c r="O278" s="20">
        <f t="shared" si="13"/>
        <v>1980</v>
      </c>
      <c r="P278" s="21">
        <f t="shared" si="14"/>
        <v>33</v>
      </c>
      <c r="U278" s="3"/>
    </row>
    <row r="279" spans="1:21">
      <c r="A279" s="1">
        <v>45444</v>
      </c>
      <c r="B279" s="1" t="str">
        <f t="shared" si="12"/>
        <v>junio</v>
      </c>
      <c r="C279" t="s">
        <v>105</v>
      </c>
      <c r="D279" t="s">
        <v>106</v>
      </c>
      <c r="E279" t="s">
        <v>115</v>
      </c>
      <c r="F279" t="s">
        <v>116</v>
      </c>
      <c r="G279" t="s">
        <v>117</v>
      </c>
      <c r="H279" t="s">
        <v>92</v>
      </c>
      <c r="I279" t="s">
        <v>16</v>
      </c>
      <c r="J279" s="2">
        <v>14</v>
      </c>
      <c r="K279" s="2">
        <v>88</v>
      </c>
      <c r="L279" s="16">
        <v>330</v>
      </c>
      <c r="M279" s="8">
        <v>33</v>
      </c>
      <c r="N279" s="8">
        <v>0</v>
      </c>
      <c r="O279" s="20">
        <f t="shared" si="13"/>
        <v>1980</v>
      </c>
      <c r="P279" s="21">
        <f t="shared" si="14"/>
        <v>33</v>
      </c>
      <c r="U279" s="3"/>
    </row>
    <row r="280" spans="1:21">
      <c r="A280" s="1">
        <v>45444</v>
      </c>
      <c r="B280" s="1" t="str">
        <f t="shared" si="12"/>
        <v>junio</v>
      </c>
      <c r="C280" t="s">
        <v>105</v>
      </c>
      <c r="D280" t="s">
        <v>106</v>
      </c>
      <c r="E280" t="s">
        <v>120</v>
      </c>
      <c r="F280" t="s">
        <v>126</v>
      </c>
      <c r="G280" t="s">
        <v>345</v>
      </c>
      <c r="H280" t="s">
        <v>92</v>
      </c>
      <c r="I280" t="s">
        <v>16</v>
      </c>
      <c r="J280" s="2">
        <v>14</v>
      </c>
      <c r="K280" s="2">
        <v>88</v>
      </c>
      <c r="L280" s="16">
        <v>330</v>
      </c>
      <c r="M280" s="8">
        <v>33</v>
      </c>
      <c r="N280" s="8">
        <v>0</v>
      </c>
      <c r="O280" s="20">
        <f t="shared" si="13"/>
        <v>1980</v>
      </c>
      <c r="P280" s="21">
        <f t="shared" si="14"/>
        <v>33</v>
      </c>
      <c r="U280" s="3"/>
    </row>
    <row r="281" spans="1:21">
      <c r="A281" s="1">
        <v>45444</v>
      </c>
      <c r="B281" s="1" t="str">
        <f t="shared" si="12"/>
        <v>junio</v>
      </c>
      <c r="C281" t="s">
        <v>105</v>
      </c>
      <c r="D281" t="s">
        <v>106</v>
      </c>
      <c r="E281" t="s">
        <v>131</v>
      </c>
      <c r="F281" t="s">
        <v>136</v>
      </c>
      <c r="G281" t="s">
        <v>110</v>
      </c>
      <c r="H281" t="s">
        <v>92</v>
      </c>
      <c r="I281" t="s">
        <v>16</v>
      </c>
      <c r="J281" s="2">
        <v>14</v>
      </c>
      <c r="K281" s="2">
        <v>88</v>
      </c>
      <c r="L281" s="16">
        <v>330</v>
      </c>
      <c r="M281" s="8">
        <v>33</v>
      </c>
      <c r="N281" s="8">
        <v>0</v>
      </c>
      <c r="O281" s="20">
        <f t="shared" si="13"/>
        <v>1980</v>
      </c>
      <c r="P281" s="21">
        <f t="shared" si="14"/>
        <v>33</v>
      </c>
      <c r="U281" s="3"/>
    </row>
    <row r="282" spans="1:21">
      <c r="A282" s="1">
        <v>45383</v>
      </c>
      <c r="B282" s="1" t="str">
        <f t="shared" si="12"/>
        <v>abril</v>
      </c>
      <c r="C282" t="s">
        <v>76</v>
      </c>
      <c r="D282" t="s">
        <v>77</v>
      </c>
      <c r="E282" t="s">
        <v>78</v>
      </c>
      <c r="F282" t="s">
        <v>79</v>
      </c>
      <c r="G282" t="s">
        <v>80</v>
      </c>
      <c r="H282" t="s">
        <v>15</v>
      </c>
      <c r="I282" t="s">
        <v>81</v>
      </c>
      <c r="J282" s="2">
        <v>14</v>
      </c>
      <c r="K282" s="2">
        <v>163</v>
      </c>
      <c r="L282" s="16">
        <v>304</v>
      </c>
      <c r="M282" s="8">
        <v>30</v>
      </c>
      <c r="N282" s="8">
        <v>4</v>
      </c>
      <c r="O282" s="20">
        <f t="shared" si="13"/>
        <v>1804</v>
      </c>
      <c r="P282" s="21">
        <f t="shared" si="14"/>
        <v>30.066666666666666</v>
      </c>
      <c r="U282" s="3"/>
    </row>
    <row r="283" spans="1:21">
      <c r="A283" s="1">
        <v>45292</v>
      </c>
      <c r="B283" s="1" t="str">
        <f t="shared" si="12"/>
        <v>enero</v>
      </c>
      <c r="C283" t="s">
        <v>105</v>
      </c>
      <c r="D283" t="s">
        <v>106</v>
      </c>
      <c r="E283" t="s">
        <v>120</v>
      </c>
      <c r="F283" t="s">
        <v>108</v>
      </c>
      <c r="G283" t="s">
        <v>118</v>
      </c>
      <c r="H283" t="s">
        <v>92</v>
      </c>
      <c r="I283" t="s">
        <v>16</v>
      </c>
      <c r="J283" s="2">
        <v>12</v>
      </c>
      <c r="K283" s="2">
        <v>75</v>
      </c>
      <c r="L283" s="16">
        <v>300</v>
      </c>
      <c r="M283" s="8">
        <v>30</v>
      </c>
      <c r="N283" s="8">
        <v>0</v>
      </c>
      <c r="O283" s="20">
        <f t="shared" si="13"/>
        <v>1800</v>
      </c>
      <c r="P283" s="21">
        <f t="shared" si="14"/>
        <v>30</v>
      </c>
      <c r="U283" s="3"/>
    </row>
    <row r="284" spans="1:21">
      <c r="A284" s="1">
        <v>45292</v>
      </c>
      <c r="B284" s="1" t="str">
        <f t="shared" si="12"/>
        <v>enero</v>
      </c>
      <c r="C284" t="s">
        <v>105</v>
      </c>
      <c r="D284" t="s">
        <v>106</v>
      </c>
      <c r="E284" t="s">
        <v>120</v>
      </c>
      <c r="F284" t="s">
        <v>126</v>
      </c>
      <c r="G284" t="s">
        <v>118</v>
      </c>
      <c r="H284" t="s">
        <v>92</v>
      </c>
      <c r="I284" t="s">
        <v>16</v>
      </c>
      <c r="J284" s="2">
        <v>12</v>
      </c>
      <c r="K284" s="2">
        <v>75</v>
      </c>
      <c r="L284" s="16">
        <v>300</v>
      </c>
      <c r="M284" s="8">
        <v>30</v>
      </c>
      <c r="N284" s="8">
        <v>0</v>
      </c>
      <c r="O284" s="20">
        <f t="shared" si="13"/>
        <v>1800</v>
      </c>
      <c r="P284" s="21">
        <f t="shared" si="14"/>
        <v>30</v>
      </c>
      <c r="U284" s="3"/>
    </row>
    <row r="285" spans="1:21">
      <c r="A285" s="1">
        <v>45292</v>
      </c>
      <c r="B285" s="1" t="str">
        <f t="shared" si="12"/>
        <v>enero</v>
      </c>
      <c r="C285" t="s">
        <v>105</v>
      </c>
      <c r="D285" t="s">
        <v>106</v>
      </c>
      <c r="E285" t="s">
        <v>145</v>
      </c>
      <c r="F285" t="s">
        <v>146</v>
      </c>
      <c r="G285" t="s">
        <v>117</v>
      </c>
      <c r="H285" t="s">
        <v>92</v>
      </c>
      <c r="I285" t="s">
        <v>16</v>
      </c>
      <c r="J285" s="2">
        <v>12</v>
      </c>
      <c r="K285" s="2">
        <v>75</v>
      </c>
      <c r="L285" s="16">
        <v>300</v>
      </c>
      <c r="M285" s="8">
        <v>30</v>
      </c>
      <c r="N285" s="8">
        <v>0</v>
      </c>
      <c r="O285" s="20">
        <f t="shared" si="13"/>
        <v>1800</v>
      </c>
      <c r="P285" s="21">
        <f t="shared" si="14"/>
        <v>30</v>
      </c>
      <c r="U285" s="3"/>
    </row>
    <row r="286" spans="1:21">
      <c r="A286" s="1">
        <v>45323</v>
      </c>
      <c r="B286" s="1" t="str">
        <f t="shared" si="12"/>
        <v>febrero</v>
      </c>
      <c r="C286" t="s">
        <v>105</v>
      </c>
      <c r="D286" t="s">
        <v>106</v>
      </c>
      <c r="E286" t="s">
        <v>120</v>
      </c>
      <c r="F286" t="s">
        <v>108</v>
      </c>
      <c r="G286" t="s">
        <v>118</v>
      </c>
      <c r="H286" t="s">
        <v>92</v>
      </c>
      <c r="I286" t="s">
        <v>16</v>
      </c>
      <c r="J286" s="2">
        <v>12</v>
      </c>
      <c r="K286" s="2">
        <v>75</v>
      </c>
      <c r="L286" s="16">
        <v>300</v>
      </c>
      <c r="M286" s="8">
        <v>30</v>
      </c>
      <c r="N286" s="8">
        <v>0</v>
      </c>
      <c r="O286" s="20">
        <f t="shared" si="13"/>
        <v>1800</v>
      </c>
      <c r="P286" s="21">
        <f t="shared" si="14"/>
        <v>30</v>
      </c>
      <c r="U286" s="3"/>
    </row>
    <row r="287" spans="1:21">
      <c r="A287" s="1">
        <v>45323</v>
      </c>
      <c r="B287" s="1" t="str">
        <f t="shared" si="12"/>
        <v>febrero</v>
      </c>
      <c r="C287" t="s">
        <v>105</v>
      </c>
      <c r="D287" t="s">
        <v>106</v>
      </c>
      <c r="E287" t="s">
        <v>138</v>
      </c>
      <c r="F287" t="s">
        <v>139</v>
      </c>
      <c r="G287" t="s">
        <v>117</v>
      </c>
      <c r="H287" t="s">
        <v>92</v>
      </c>
      <c r="I287" t="s">
        <v>16</v>
      </c>
      <c r="J287" s="2">
        <v>12</v>
      </c>
      <c r="K287" s="2">
        <v>75</v>
      </c>
      <c r="L287" s="16">
        <v>300</v>
      </c>
      <c r="M287" s="8">
        <v>30</v>
      </c>
      <c r="N287" s="8">
        <v>0</v>
      </c>
      <c r="O287" s="20">
        <f t="shared" si="13"/>
        <v>1800</v>
      </c>
      <c r="P287" s="21">
        <f t="shared" si="14"/>
        <v>30</v>
      </c>
      <c r="U287" s="3"/>
    </row>
    <row r="288" spans="1:21">
      <c r="A288" s="1">
        <v>45352</v>
      </c>
      <c r="B288" s="1" t="str">
        <f t="shared" si="12"/>
        <v>marzo</v>
      </c>
      <c r="C288" t="s">
        <v>105</v>
      </c>
      <c r="D288" t="s">
        <v>106</v>
      </c>
      <c r="E288" t="s">
        <v>131</v>
      </c>
      <c r="F288" t="s">
        <v>133</v>
      </c>
      <c r="G288" t="s">
        <v>110</v>
      </c>
      <c r="H288" t="s">
        <v>92</v>
      </c>
      <c r="I288" t="s">
        <v>16</v>
      </c>
      <c r="J288" s="2">
        <v>12</v>
      </c>
      <c r="K288" s="2">
        <v>75</v>
      </c>
      <c r="L288" s="16">
        <v>300</v>
      </c>
      <c r="M288" s="8">
        <v>30</v>
      </c>
      <c r="N288" s="8">
        <v>0</v>
      </c>
      <c r="O288" s="20">
        <f t="shared" si="13"/>
        <v>1800</v>
      </c>
      <c r="P288" s="21">
        <f t="shared" si="14"/>
        <v>30</v>
      </c>
      <c r="U288" s="3"/>
    </row>
    <row r="289" spans="1:21">
      <c r="A289" s="1">
        <v>45352</v>
      </c>
      <c r="B289" s="1" t="str">
        <f t="shared" si="12"/>
        <v>marzo</v>
      </c>
      <c r="C289" t="s">
        <v>105</v>
      </c>
      <c r="D289" t="s">
        <v>106</v>
      </c>
      <c r="E289" t="s">
        <v>138</v>
      </c>
      <c r="F289" t="s">
        <v>140</v>
      </c>
      <c r="G289" t="s">
        <v>117</v>
      </c>
      <c r="H289" t="s">
        <v>92</v>
      </c>
      <c r="I289" t="s">
        <v>16</v>
      </c>
      <c r="J289" s="2">
        <v>12</v>
      </c>
      <c r="K289" s="2">
        <v>75</v>
      </c>
      <c r="L289" s="16">
        <v>300</v>
      </c>
      <c r="M289" s="8">
        <v>30</v>
      </c>
      <c r="N289" s="8">
        <v>0</v>
      </c>
      <c r="O289" s="20">
        <f t="shared" si="13"/>
        <v>1800</v>
      </c>
      <c r="P289" s="21">
        <f t="shared" si="14"/>
        <v>30</v>
      </c>
      <c r="U289" s="3"/>
    </row>
    <row r="290" spans="1:21">
      <c r="A290" s="1">
        <v>45444</v>
      </c>
      <c r="B290" s="1" t="str">
        <f t="shared" si="12"/>
        <v>junio</v>
      </c>
      <c r="C290" t="s">
        <v>105</v>
      </c>
      <c r="D290" t="s">
        <v>106</v>
      </c>
      <c r="E290" t="s">
        <v>107</v>
      </c>
      <c r="F290" t="s">
        <v>108</v>
      </c>
      <c r="G290" t="s">
        <v>111</v>
      </c>
      <c r="H290" t="s">
        <v>92</v>
      </c>
      <c r="I290" t="s">
        <v>233</v>
      </c>
      <c r="J290" s="2">
        <v>12</v>
      </c>
      <c r="K290" s="2">
        <v>75</v>
      </c>
      <c r="L290" s="16">
        <v>300</v>
      </c>
      <c r="M290" s="8">
        <v>30</v>
      </c>
      <c r="N290" s="8">
        <v>0</v>
      </c>
      <c r="O290" s="20">
        <f t="shared" si="13"/>
        <v>1800</v>
      </c>
      <c r="P290" s="21">
        <f t="shared" si="14"/>
        <v>30</v>
      </c>
      <c r="U290" s="3"/>
    </row>
    <row r="291" spans="1:21">
      <c r="A291" s="1">
        <v>45444</v>
      </c>
      <c r="B291" s="1" t="str">
        <f t="shared" si="12"/>
        <v>junio</v>
      </c>
      <c r="C291" t="s">
        <v>105</v>
      </c>
      <c r="D291" t="s">
        <v>106</v>
      </c>
      <c r="E291" t="s">
        <v>107</v>
      </c>
      <c r="F291" t="s">
        <v>108</v>
      </c>
      <c r="G291" t="s">
        <v>111</v>
      </c>
      <c r="H291" t="s">
        <v>92</v>
      </c>
      <c r="I291" t="s">
        <v>16</v>
      </c>
      <c r="J291" s="2">
        <v>12</v>
      </c>
      <c r="K291" s="2">
        <v>75</v>
      </c>
      <c r="L291" s="16">
        <v>300</v>
      </c>
      <c r="M291" s="8">
        <v>30</v>
      </c>
      <c r="N291" s="8">
        <v>0</v>
      </c>
      <c r="O291" s="20">
        <f t="shared" si="13"/>
        <v>1800</v>
      </c>
      <c r="P291" s="21">
        <f t="shared" si="14"/>
        <v>30</v>
      </c>
      <c r="U291" s="3"/>
    </row>
    <row r="292" spans="1:21">
      <c r="A292" s="1">
        <v>45444</v>
      </c>
      <c r="B292" s="1" t="str">
        <f t="shared" si="12"/>
        <v>junio</v>
      </c>
      <c r="C292" t="s">
        <v>105</v>
      </c>
      <c r="D292" t="s">
        <v>106</v>
      </c>
      <c r="E292" t="s">
        <v>120</v>
      </c>
      <c r="F292" t="s">
        <v>121</v>
      </c>
      <c r="G292" t="s">
        <v>111</v>
      </c>
      <c r="H292" t="s">
        <v>92</v>
      </c>
      <c r="I292" t="s">
        <v>16</v>
      </c>
      <c r="J292" s="2">
        <v>12</v>
      </c>
      <c r="K292" s="2">
        <v>75</v>
      </c>
      <c r="L292" s="16">
        <v>300</v>
      </c>
      <c r="M292" s="8">
        <v>30</v>
      </c>
      <c r="N292" s="8">
        <v>0</v>
      </c>
      <c r="O292" s="20">
        <f t="shared" si="13"/>
        <v>1800</v>
      </c>
      <c r="P292" s="21">
        <f t="shared" si="14"/>
        <v>30</v>
      </c>
      <c r="U292" s="3"/>
    </row>
    <row r="293" spans="1:21">
      <c r="A293" s="1">
        <v>45444</v>
      </c>
      <c r="B293" s="1" t="str">
        <f t="shared" si="12"/>
        <v>junio</v>
      </c>
      <c r="C293" t="s">
        <v>105</v>
      </c>
      <c r="D293" t="s">
        <v>106</v>
      </c>
      <c r="E293" t="s">
        <v>120</v>
      </c>
      <c r="F293" t="s">
        <v>108</v>
      </c>
      <c r="G293" t="s">
        <v>345</v>
      </c>
      <c r="H293" t="s">
        <v>92</v>
      </c>
      <c r="I293" t="s">
        <v>233</v>
      </c>
      <c r="J293" s="2">
        <v>12</v>
      </c>
      <c r="K293" s="2">
        <v>75</v>
      </c>
      <c r="L293" s="16">
        <v>300</v>
      </c>
      <c r="M293" s="8">
        <v>30</v>
      </c>
      <c r="N293" s="8">
        <v>0</v>
      </c>
      <c r="O293" s="20">
        <f t="shared" si="13"/>
        <v>1800</v>
      </c>
      <c r="P293" s="21">
        <f t="shared" si="14"/>
        <v>30</v>
      </c>
      <c r="U293" s="3"/>
    </row>
    <row r="294" spans="1:21">
      <c r="A294" s="1">
        <v>45444</v>
      </c>
      <c r="B294" s="1" t="str">
        <f t="shared" si="12"/>
        <v>junio</v>
      </c>
      <c r="C294" t="s">
        <v>105</v>
      </c>
      <c r="D294" t="s">
        <v>106</v>
      </c>
      <c r="E294" t="s">
        <v>120</v>
      </c>
      <c r="F294" t="s">
        <v>108</v>
      </c>
      <c r="G294" t="s">
        <v>345</v>
      </c>
      <c r="H294" t="s">
        <v>92</v>
      </c>
      <c r="I294" t="s">
        <v>123</v>
      </c>
      <c r="J294" s="2">
        <v>12</v>
      </c>
      <c r="K294" s="2">
        <v>75</v>
      </c>
      <c r="L294" s="16">
        <v>300</v>
      </c>
      <c r="M294" s="8">
        <v>30</v>
      </c>
      <c r="N294" s="8">
        <v>0</v>
      </c>
      <c r="O294" s="20">
        <f t="shared" si="13"/>
        <v>1800</v>
      </c>
      <c r="P294" s="21">
        <f t="shared" si="14"/>
        <v>30</v>
      </c>
      <c r="U294" s="3"/>
    </row>
    <row r="295" spans="1:21">
      <c r="A295" s="1">
        <v>45444</v>
      </c>
      <c r="B295" s="1" t="str">
        <f t="shared" si="12"/>
        <v>junio</v>
      </c>
      <c r="C295" t="s">
        <v>105</v>
      </c>
      <c r="D295" t="s">
        <v>106</v>
      </c>
      <c r="E295" t="s">
        <v>120</v>
      </c>
      <c r="F295" t="s">
        <v>126</v>
      </c>
      <c r="G295" t="s">
        <v>125</v>
      </c>
      <c r="H295" t="s">
        <v>92</v>
      </c>
      <c r="I295" t="s">
        <v>16</v>
      </c>
      <c r="J295" s="2">
        <v>12</v>
      </c>
      <c r="K295" s="2">
        <v>75</v>
      </c>
      <c r="L295" s="16">
        <v>300</v>
      </c>
      <c r="M295" s="8">
        <v>30</v>
      </c>
      <c r="N295" s="8">
        <v>0</v>
      </c>
      <c r="O295" s="20">
        <f t="shared" si="13"/>
        <v>1800</v>
      </c>
      <c r="P295" s="21">
        <f t="shared" si="14"/>
        <v>30</v>
      </c>
      <c r="U295" s="3"/>
    </row>
    <row r="296" spans="1:21">
      <c r="A296" s="1">
        <v>45444</v>
      </c>
      <c r="B296" s="1" t="str">
        <f t="shared" si="12"/>
        <v>junio</v>
      </c>
      <c r="C296" t="s">
        <v>105</v>
      </c>
      <c r="D296" t="s">
        <v>106</v>
      </c>
      <c r="E296" t="s">
        <v>131</v>
      </c>
      <c r="F296" t="s">
        <v>132</v>
      </c>
      <c r="G296" t="s">
        <v>110</v>
      </c>
      <c r="H296" t="s">
        <v>92</v>
      </c>
      <c r="I296" t="s">
        <v>16</v>
      </c>
      <c r="J296" s="2">
        <v>12</v>
      </c>
      <c r="K296" s="2">
        <v>75</v>
      </c>
      <c r="L296" s="16">
        <v>300</v>
      </c>
      <c r="M296" s="8">
        <v>30</v>
      </c>
      <c r="N296" s="8">
        <v>0</v>
      </c>
      <c r="O296" s="20">
        <f t="shared" si="13"/>
        <v>1800</v>
      </c>
      <c r="P296" s="21">
        <f t="shared" si="14"/>
        <v>30</v>
      </c>
      <c r="U296" s="3"/>
    </row>
    <row r="297" spans="1:21">
      <c r="A297" s="1">
        <v>45444</v>
      </c>
      <c r="B297" s="1" t="str">
        <f t="shared" si="12"/>
        <v>junio</v>
      </c>
      <c r="C297" t="s">
        <v>105</v>
      </c>
      <c r="D297" t="s">
        <v>106</v>
      </c>
      <c r="E297" t="s">
        <v>141</v>
      </c>
      <c r="F297" t="s">
        <v>143</v>
      </c>
      <c r="G297" t="s">
        <v>111</v>
      </c>
      <c r="H297" t="s">
        <v>92</v>
      </c>
      <c r="I297" t="s">
        <v>16</v>
      </c>
      <c r="J297" s="2">
        <v>12</v>
      </c>
      <c r="K297" s="2">
        <v>75</v>
      </c>
      <c r="L297" s="16">
        <v>300</v>
      </c>
      <c r="M297" s="8">
        <v>30</v>
      </c>
      <c r="N297" s="8">
        <v>0</v>
      </c>
      <c r="O297" s="20">
        <f t="shared" si="13"/>
        <v>1800</v>
      </c>
      <c r="P297" s="21">
        <f t="shared" si="14"/>
        <v>30</v>
      </c>
      <c r="U297" s="3"/>
    </row>
    <row r="298" spans="1:21">
      <c r="A298" s="1">
        <v>45444</v>
      </c>
      <c r="B298" s="1" t="str">
        <f t="shared" si="12"/>
        <v>junio</v>
      </c>
      <c r="C298" t="s">
        <v>105</v>
      </c>
      <c r="D298" t="s">
        <v>106</v>
      </c>
      <c r="E298" t="s">
        <v>149</v>
      </c>
      <c r="F298" t="s">
        <v>150</v>
      </c>
      <c r="G298" t="s">
        <v>111</v>
      </c>
      <c r="H298" t="s">
        <v>92</v>
      </c>
      <c r="I298" t="s">
        <v>16</v>
      </c>
      <c r="J298" s="2">
        <v>12</v>
      </c>
      <c r="K298" s="2">
        <v>75</v>
      </c>
      <c r="L298" s="16">
        <v>300</v>
      </c>
      <c r="M298" s="8">
        <v>30</v>
      </c>
      <c r="N298" s="8">
        <v>0</v>
      </c>
      <c r="O298" s="20">
        <f t="shared" si="13"/>
        <v>1800</v>
      </c>
      <c r="P298" s="21">
        <f t="shared" si="14"/>
        <v>30</v>
      </c>
      <c r="U298" s="3"/>
    </row>
    <row r="299" spans="1:21">
      <c r="A299" s="1">
        <v>45383</v>
      </c>
      <c r="B299" s="1" t="str">
        <f t="shared" si="12"/>
        <v>abril</v>
      </c>
      <c r="C299" t="s">
        <v>229</v>
      </c>
      <c r="D299" t="s">
        <v>230</v>
      </c>
      <c r="E299" t="s">
        <v>78</v>
      </c>
      <c r="F299" t="s">
        <v>231</v>
      </c>
      <c r="G299" t="s">
        <v>232</v>
      </c>
      <c r="H299" t="s">
        <v>15</v>
      </c>
      <c r="I299" t="s">
        <v>16</v>
      </c>
      <c r="J299" s="2">
        <v>8</v>
      </c>
      <c r="K299" s="2">
        <v>106</v>
      </c>
      <c r="L299" s="16">
        <v>236</v>
      </c>
      <c r="M299" s="8">
        <v>23</v>
      </c>
      <c r="N299" s="8">
        <v>6</v>
      </c>
      <c r="O299" s="20">
        <f t="shared" si="13"/>
        <v>1386</v>
      </c>
      <c r="P299" s="21">
        <f t="shared" si="14"/>
        <v>23.1</v>
      </c>
      <c r="U299" s="3"/>
    </row>
    <row r="300" spans="1:21">
      <c r="A300" s="1">
        <v>45292</v>
      </c>
      <c r="B300" s="1" t="str">
        <f t="shared" si="12"/>
        <v>enero</v>
      </c>
      <c r="C300" t="s">
        <v>105</v>
      </c>
      <c r="D300" t="s">
        <v>106</v>
      </c>
      <c r="E300" t="s">
        <v>120</v>
      </c>
      <c r="F300" t="s">
        <v>126</v>
      </c>
      <c r="G300" t="s">
        <v>122</v>
      </c>
      <c r="H300" t="s">
        <v>92</v>
      </c>
      <c r="I300" t="s">
        <v>16</v>
      </c>
      <c r="J300" s="2">
        <v>10</v>
      </c>
      <c r="K300" s="2">
        <v>62.5</v>
      </c>
      <c r="L300" s="16">
        <v>230</v>
      </c>
      <c r="M300" s="8">
        <v>23</v>
      </c>
      <c r="N300" s="8">
        <v>0</v>
      </c>
      <c r="O300" s="20">
        <f t="shared" si="13"/>
        <v>1380</v>
      </c>
      <c r="P300" s="21">
        <f t="shared" si="14"/>
        <v>23</v>
      </c>
      <c r="U300" s="3"/>
    </row>
    <row r="301" spans="1:21">
      <c r="A301" s="1">
        <v>45292</v>
      </c>
      <c r="B301" s="1" t="str">
        <f t="shared" si="12"/>
        <v>enero</v>
      </c>
      <c r="C301" t="s">
        <v>105</v>
      </c>
      <c r="D301" t="s">
        <v>106</v>
      </c>
      <c r="E301" t="s">
        <v>128</v>
      </c>
      <c r="F301" t="s">
        <v>129</v>
      </c>
      <c r="G301" t="s">
        <v>118</v>
      </c>
      <c r="H301" t="s">
        <v>92</v>
      </c>
      <c r="I301" t="s">
        <v>16</v>
      </c>
      <c r="J301" s="2">
        <v>10</v>
      </c>
      <c r="K301" s="2">
        <v>62.5</v>
      </c>
      <c r="L301" s="16">
        <v>230</v>
      </c>
      <c r="M301" s="8">
        <v>23</v>
      </c>
      <c r="N301" s="8">
        <v>0</v>
      </c>
      <c r="O301" s="20">
        <f t="shared" si="13"/>
        <v>1380</v>
      </c>
      <c r="P301" s="21">
        <f t="shared" si="14"/>
        <v>23</v>
      </c>
      <c r="U301" s="3"/>
    </row>
    <row r="302" spans="1:21">
      <c r="A302" s="1">
        <v>45292</v>
      </c>
      <c r="B302" s="1" t="str">
        <f t="shared" si="12"/>
        <v>enero</v>
      </c>
      <c r="C302" t="s">
        <v>105</v>
      </c>
      <c r="D302" t="s">
        <v>106</v>
      </c>
      <c r="E302" t="s">
        <v>128</v>
      </c>
      <c r="F302" t="s">
        <v>129</v>
      </c>
      <c r="G302" t="s">
        <v>125</v>
      </c>
      <c r="H302" t="s">
        <v>92</v>
      </c>
      <c r="I302" t="s">
        <v>16</v>
      </c>
      <c r="J302" s="2">
        <v>10</v>
      </c>
      <c r="K302" s="2">
        <v>62.5</v>
      </c>
      <c r="L302" s="16">
        <v>230</v>
      </c>
      <c r="M302" s="8">
        <v>23</v>
      </c>
      <c r="N302" s="8">
        <v>0</v>
      </c>
      <c r="O302" s="20">
        <f t="shared" si="13"/>
        <v>1380</v>
      </c>
      <c r="P302" s="21">
        <f t="shared" si="14"/>
        <v>23</v>
      </c>
      <c r="U302" s="3"/>
    </row>
    <row r="303" spans="1:21">
      <c r="A303" s="1">
        <v>45292</v>
      </c>
      <c r="B303" s="1" t="str">
        <f t="shared" si="12"/>
        <v>enero</v>
      </c>
      <c r="C303" t="s">
        <v>105</v>
      </c>
      <c r="D303" t="s">
        <v>106</v>
      </c>
      <c r="E303" t="s">
        <v>138</v>
      </c>
      <c r="F303" t="s">
        <v>139</v>
      </c>
      <c r="G303" t="s">
        <v>117</v>
      </c>
      <c r="H303" t="s">
        <v>92</v>
      </c>
      <c r="I303" t="s">
        <v>16</v>
      </c>
      <c r="J303" s="2">
        <v>10</v>
      </c>
      <c r="K303" s="2">
        <v>62.5</v>
      </c>
      <c r="L303" s="16">
        <v>230</v>
      </c>
      <c r="M303" s="8">
        <v>23</v>
      </c>
      <c r="N303" s="8">
        <v>0</v>
      </c>
      <c r="O303" s="20">
        <f t="shared" si="13"/>
        <v>1380</v>
      </c>
      <c r="P303" s="21">
        <f t="shared" si="14"/>
        <v>23</v>
      </c>
      <c r="U303" s="3"/>
    </row>
    <row r="304" spans="1:21">
      <c r="A304" s="1">
        <v>45323</v>
      </c>
      <c r="B304" s="1" t="str">
        <f t="shared" si="12"/>
        <v>febrero</v>
      </c>
      <c r="C304" t="s">
        <v>10</v>
      </c>
      <c r="D304" t="s">
        <v>11</v>
      </c>
      <c r="E304" t="s">
        <v>12</v>
      </c>
      <c r="F304" t="s">
        <v>13</v>
      </c>
      <c r="G304" t="s">
        <v>21</v>
      </c>
      <c r="H304" t="s">
        <v>15</v>
      </c>
      <c r="I304" t="s">
        <v>16</v>
      </c>
      <c r="J304" s="2">
        <v>1</v>
      </c>
      <c r="K304" s="2">
        <v>150</v>
      </c>
      <c r="L304" s="16">
        <v>230</v>
      </c>
      <c r="M304" s="8">
        <v>23</v>
      </c>
      <c r="N304" s="8">
        <v>0</v>
      </c>
      <c r="O304" s="20">
        <f t="shared" si="13"/>
        <v>1380</v>
      </c>
      <c r="P304" s="21">
        <f t="shared" si="14"/>
        <v>23</v>
      </c>
      <c r="U304" s="3"/>
    </row>
    <row r="305" spans="1:21">
      <c r="A305" s="1">
        <v>45352</v>
      </c>
      <c r="B305" s="1" t="str">
        <f t="shared" si="12"/>
        <v>marzo</v>
      </c>
      <c r="C305" t="s">
        <v>105</v>
      </c>
      <c r="D305" t="s">
        <v>106</v>
      </c>
      <c r="E305" t="s">
        <v>120</v>
      </c>
      <c r="F305" t="s">
        <v>108</v>
      </c>
      <c r="G305" t="s">
        <v>118</v>
      </c>
      <c r="H305" t="s">
        <v>92</v>
      </c>
      <c r="I305" t="s">
        <v>16</v>
      </c>
      <c r="J305" s="2">
        <v>10</v>
      </c>
      <c r="K305" s="2">
        <v>62.5</v>
      </c>
      <c r="L305" s="16">
        <v>230</v>
      </c>
      <c r="M305" s="8">
        <v>23</v>
      </c>
      <c r="N305" s="8">
        <v>0</v>
      </c>
      <c r="O305" s="20">
        <f t="shared" si="13"/>
        <v>1380</v>
      </c>
      <c r="P305" s="21">
        <f t="shared" si="14"/>
        <v>23</v>
      </c>
      <c r="U305" s="3"/>
    </row>
    <row r="306" spans="1:21">
      <c r="A306" s="1">
        <v>45352</v>
      </c>
      <c r="B306" s="1" t="str">
        <f t="shared" si="12"/>
        <v>marzo</v>
      </c>
      <c r="C306" t="s">
        <v>105</v>
      </c>
      <c r="D306" t="s">
        <v>106</v>
      </c>
      <c r="E306" t="s">
        <v>128</v>
      </c>
      <c r="F306" t="s">
        <v>129</v>
      </c>
      <c r="G306" t="s">
        <v>122</v>
      </c>
      <c r="H306" t="s">
        <v>92</v>
      </c>
      <c r="I306" t="s">
        <v>16</v>
      </c>
      <c r="J306" s="2">
        <v>10</v>
      </c>
      <c r="K306" s="2">
        <v>62.5</v>
      </c>
      <c r="L306" s="16">
        <v>230</v>
      </c>
      <c r="M306" s="8">
        <v>23</v>
      </c>
      <c r="N306" s="8">
        <v>0</v>
      </c>
      <c r="O306" s="20">
        <f t="shared" si="13"/>
        <v>1380</v>
      </c>
      <c r="P306" s="21">
        <f t="shared" si="14"/>
        <v>23</v>
      </c>
      <c r="U306" s="3"/>
    </row>
    <row r="307" spans="1:21">
      <c r="A307" s="1">
        <v>45383</v>
      </c>
      <c r="B307" s="1" t="str">
        <f t="shared" si="12"/>
        <v>abril</v>
      </c>
      <c r="C307" t="s">
        <v>167</v>
      </c>
      <c r="D307" t="s">
        <v>168</v>
      </c>
      <c r="E307" t="s">
        <v>338</v>
      </c>
      <c r="F307" t="s">
        <v>170</v>
      </c>
      <c r="G307" t="s">
        <v>354</v>
      </c>
      <c r="H307" t="s">
        <v>15</v>
      </c>
      <c r="I307" t="s">
        <v>16</v>
      </c>
      <c r="J307" s="2">
        <v>8</v>
      </c>
      <c r="K307" s="2">
        <v>122</v>
      </c>
      <c r="L307" s="16">
        <v>230</v>
      </c>
      <c r="M307" s="8">
        <v>23</v>
      </c>
      <c r="N307" s="8">
        <v>0</v>
      </c>
      <c r="O307" s="20">
        <f t="shared" si="13"/>
        <v>1380</v>
      </c>
      <c r="P307" s="21">
        <f t="shared" si="14"/>
        <v>23</v>
      </c>
      <c r="U307" s="3"/>
    </row>
    <row r="308" spans="1:21">
      <c r="A308" s="1">
        <v>45444</v>
      </c>
      <c r="B308" s="1" t="str">
        <f t="shared" si="12"/>
        <v>junio</v>
      </c>
      <c r="C308" t="s">
        <v>66</v>
      </c>
      <c r="D308" t="s">
        <v>67</v>
      </c>
      <c r="E308" t="s">
        <v>68</v>
      </c>
      <c r="F308" t="s">
        <v>257</v>
      </c>
      <c r="G308" t="s">
        <v>74</v>
      </c>
      <c r="H308" t="s">
        <v>43</v>
      </c>
      <c r="I308" t="s">
        <v>27</v>
      </c>
      <c r="J308" s="2">
        <v>6</v>
      </c>
      <c r="K308" s="2">
        <v>412</v>
      </c>
      <c r="L308" s="16">
        <v>230</v>
      </c>
      <c r="M308" s="8">
        <v>23</v>
      </c>
      <c r="N308" s="8">
        <v>0</v>
      </c>
      <c r="O308" s="20">
        <f t="shared" si="13"/>
        <v>1380</v>
      </c>
      <c r="P308" s="21">
        <f t="shared" si="14"/>
        <v>23</v>
      </c>
      <c r="U308" s="3"/>
    </row>
    <row r="309" spans="1:21">
      <c r="A309" s="1">
        <v>45444</v>
      </c>
      <c r="B309" s="1" t="str">
        <f t="shared" si="12"/>
        <v>junio</v>
      </c>
      <c r="C309" t="s">
        <v>105</v>
      </c>
      <c r="D309" t="s">
        <v>106</v>
      </c>
      <c r="E309" t="s">
        <v>128</v>
      </c>
      <c r="F309" t="s">
        <v>129</v>
      </c>
      <c r="G309" t="s">
        <v>345</v>
      </c>
      <c r="H309" t="s">
        <v>92</v>
      </c>
      <c r="I309" t="s">
        <v>123</v>
      </c>
      <c r="J309" s="2">
        <v>10</v>
      </c>
      <c r="K309" s="2">
        <v>63</v>
      </c>
      <c r="L309" s="16">
        <v>230</v>
      </c>
      <c r="M309" s="8">
        <v>23</v>
      </c>
      <c r="N309" s="8">
        <v>0</v>
      </c>
      <c r="O309" s="20">
        <f t="shared" si="13"/>
        <v>1380</v>
      </c>
      <c r="P309" s="21">
        <f t="shared" si="14"/>
        <v>23</v>
      </c>
      <c r="U309" s="3"/>
    </row>
    <row r="310" spans="1:21">
      <c r="A310" s="1">
        <v>45444</v>
      </c>
      <c r="B310" s="1" t="str">
        <f t="shared" si="12"/>
        <v>junio</v>
      </c>
      <c r="C310" t="s">
        <v>105</v>
      </c>
      <c r="D310" t="s">
        <v>106</v>
      </c>
      <c r="E310" t="s">
        <v>131</v>
      </c>
      <c r="F310" t="s">
        <v>134</v>
      </c>
      <c r="G310" t="s">
        <v>110</v>
      </c>
      <c r="H310" t="s">
        <v>92</v>
      </c>
      <c r="I310" t="s">
        <v>16</v>
      </c>
      <c r="J310" s="2">
        <v>10</v>
      </c>
      <c r="K310" s="2">
        <v>63</v>
      </c>
      <c r="L310" s="16">
        <v>230</v>
      </c>
      <c r="M310" s="8">
        <v>23</v>
      </c>
      <c r="N310" s="8">
        <v>0</v>
      </c>
      <c r="O310" s="20">
        <f t="shared" si="13"/>
        <v>1380</v>
      </c>
      <c r="P310" s="21">
        <f t="shared" si="14"/>
        <v>23</v>
      </c>
      <c r="U310" s="3"/>
    </row>
    <row r="311" spans="1:21">
      <c r="A311" s="1">
        <v>45444</v>
      </c>
      <c r="B311" s="1" t="str">
        <f t="shared" si="12"/>
        <v>junio</v>
      </c>
      <c r="C311" t="s">
        <v>105</v>
      </c>
      <c r="D311" t="s">
        <v>106</v>
      </c>
      <c r="E311" t="s">
        <v>131</v>
      </c>
      <c r="F311" t="s">
        <v>136</v>
      </c>
      <c r="G311" t="s">
        <v>111</v>
      </c>
      <c r="H311" t="s">
        <v>92</v>
      </c>
      <c r="I311" t="s">
        <v>16</v>
      </c>
      <c r="J311" s="2">
        <v>10</v>
      </c>
      <c r="K311" s="2">
        <v>63</v>
      </c>
      <c r="L311" s="16">
        <v>230</v>
      </c>
      <c r="M311" s="8">
        <v>23</v>
      </c>
      <c r="N311" s="8">
        <v>0</v>
      </c>
      <c r="O311" s="20">
        <f t="shared" si="13"/>
        <v>1380</v>
      </c>
      <c r="P311" s="21">
        <f t="shared" si="14"/>
        <v>23</v>
      </c>
      <c r="U311" s="3"/>
    </row>
    <row r="312" spans="1:21">
      <c r="A312" s="1">
        <v>45444</v>
      </c>
      <c r="B312" s="1" t="str">
        <f t="shared" si="12"/>
        <v>junio</v>
      </c>
      <c r="C312" t="s">
        <v>105</v>
      </c>
      <c r="D312" t="s">
        <v>106</v>
      </c>
      <c r="E312" t="s">
        <v>141</v>
      </c>
      <c r="F312" t="s">
        <v>143</v>
      </c>
      <c r="G312" t="s">
        <v>110</v>
      </c>
      <c r="H312" t="s">
        <v>92</v>
      </c>
      <c r="I312" t="s">
        <v>16</v>
      </c>
      <c r="J312" s="2">
        <v>10</v>
      </c>
      <c r="K312" s="2">
        <v>63</v>
      </c>
      <c r="L312" s="16">
        <v>230</v>
      </c>
      <c r="M312" s="8">
        <v>23</v>
      </c>
      <c r="N312" s="8">
        <v>0</v>
      </c>
      <c r="O312" s="20">
        <f t="shared" si="13"/>
        <v>1380</v>
      </c>
      <c r="P312" s="21">
        <f t="shared" si="14"/>
        <v>23</v>
      </c>
      <c r="U312" s="3"/>
    </row>
    <row r="313" spans="1:21">
      <c r="A313" s="1">
        <v>45323</v>
      </c>
      <c r="B313" s="1" t="str">
        <f t="shared" si="12"/>
        <v>febrero</v>
      </c>
      <c r="C313" t="s">
        <v>229</v>
      </c>
      <c r="D313" t="s">
        <v>230</v>
      </c>
      <c r="E313" t="s">
        <v>78</v>
      </c>
      <c r="F313" t="s">
        <v>231</v>
      </c>
      <c r="G313" t="s">
        <v>232</v>
      </c>
      <c r="H313" t="s">
        <v>15</v>
      </c>
      <c r="I313" t="s">
        <v>16</v>
      </c>
      <c r="J313" s="2">
        <v>7</v>
      </c>
      <c r="K313" s="2">
        <v>97</v>
      </c>
      <c r="L313" s="16">
        <v>218</v>
      </c>
      <c r="M313" s="8">
        <v>21</v>
      </c>
      <c r="N313" s="8">
        <v>8</v>
      </c>
      <c r="O313" s="20">
        <f t="shared" si="13"/>
        <v>1268</v>
      </c>
      <c r="P313" s="21">
        <f t="shared" si="14"/>
        <v>21.133333333333333</v>
      </c>
      <c r="U313" s="3"/>
    </row>
    <row r="314" spans="1:21">
      <c r="A314" s="1">
        <v>45383</v>
      </c>
      <c r="B314" s="1" t="str">
        <f t="shared" si="12"/>
        <v>abril</v>
      </c>
      <c r="C314" t="s">
        <v>22</v>
      </c>
      <c r="D314" t="s">
        <v>23</v>
      </c>
      <c r="E314" t="s">
        <v>334</v>
      </c>
      <c r="F314" t="s">
        <v>335</v>
      </c>
      <c r="G314" t="s">
        <v>30</v>
      </c>
      <c r="H314" t="s">
        <v>15</v>
      </c>
      <c r="I314" t="s">
        <v>27</v>
      </c>
      <c r="J314" s="2">
        <v>5</v>
      </c>
      <c r="K314" s="2">
        <v>165</v>
      </c>
      <c r="L314" s="16">
        <v>212</v>
      </c>
      <c r="M314" s="8">
        <v>21</v>
      </c>
      <c r="N314" s="8">
        <v>2</v>
      </c>
      <c r="O314" s="20">
        <f t="shared" si="13"/>
        <v>1262</v>
      </c>
      <c r="P314" s="21">
        <f t="shared" si="14"/>
        <v>21.033333333333335</v>
      </c>
      <c r="U314" s="3"/>
    </row>
    <row r="315" spans="1:21">
      <c r="A315" s="1">
        <v>45323</v>
      </c>
      <c r="B315" s="1" t="str">
        <f t="shared" si="12"/>
        <v>febrero</v>
      </c>
      <c r="C315" t="s">
        <v>195</v>
      </c>
      <c r="D315" t="s">
        <v>191</v>
      </c>
      <c r="E315" t="s">
        <v>196</v>
      </c>
      <c r="F315" t="s">
        <v>197</v>
      </c>
      <c r="G315" t="s">
        <v>198</v>
      </c>
      <c r="H315" t="s">
        <v>15</v>
      </c>
      <c r="I315" t="s">
        <v>16</v>
      </c>
      <c r="J315" s="2">
        <v>1</v>
      </c>
      <c r="K315" s="2">
        <v>40</v>
      </c>
      <c r="L315" s="16">
        <v>210</v>
      </c>
      <c r="M315" s="8">
        <v>21</v>
      </c>
      <c r="N315" s="8">
        <v>0</v>
      </c>
      <c r="O315" s="20">
        <f t="shared" si="13"/>
        <v>1260</v>
      </c>
      <c r="P315" s="21">
        <f t="shared" si="14"/>
        <v>21</v>
      </c>
      <c r="U315" s="3"/>
    </row>
    <row r="316" spans="1:21">
      <c r="A316" s="1">
        <v>45413</v>
      </c>
      <c r="B316" s="1" t="str">
        <f t="shared" si="12"/>
        <v>mayo</v>
      </c>
      <c r="C316" t="s">
        <v>76</v>
      </c>
      <c r="D316" t="s">
        <v>77</v>
      </c>
      <c r="E316" t="s">
        <v>78</v>
      </c>
      <c r="F316" t="s">
        <v>79</v>
      </c>
      <c r="G316" t="s">
        <v>80</v>
      </c>
      <c r="H316" t="s">
        <v>15</v>
      </c>
      <c r="I316" t="s">
        <v>16</v>
      </c>
      <c r="J316" s="2">
        <v>6</v>
      </c>
      <c r="K316" s="2">
        <v>104</v>
      </c>
      <c r="L316" s="16">
        <v>201</v>
      </c>
      <c r="M316" s="8">
        <v>20</v>
      </c>
      <c r="N316" s="8">
        <v>1</v>
      </c>
      <c r="O316" s="20">
        <f t="shared" si="13"/>
        <v>1201</v>
      </c>
      <c r="P316" s="21">
        <f t="shared" si="14"/>
        <v>20.016666666666666</v>
      </c>
      <c r="U316" s="3"/>
    </row>
    <row r="317" spans="1:21">
      <c r="A317" s="1">
        <v>45292</v>
      </c>
      <c r="B317" s="1" t="str">
        <f t="shared" si="12"/>
        <v>enero</v>
      </c>
      <c r="C317" t="s">
        <v>105</v>
      </c>
      <c r="D317" t="s">
        <v>106</v>
      </c>
      <c r="E317" t="s">
        <v>120</v>
      </c>
      <c r="F317" t="s">
        <v>108</v>
      </c>
      <c r="G317" t="s">
        <v>124</v>
      </c>
      <c r="H317" t="s">
        <v>15</v>
      </c>
      <c r="I317" t="s">
        <v>16</v>
      </c>
      <c r="J317" s="2">
        <v>8</v>
      </c>
      <c r="K317" s="2">
        <v>50</v>
      </c>
      <c r="L317" s="16">
        <v>200</v>
      </c>
      <c r="M317" s="8">
        <v>20</v>
      </c>
      <c r="N317" s="8">
        <v>0</v>
      </c>
      <c r="O317" s="20">
        <f t="shared" si="13"/>
        <v>1200</v>
      </c>
      <c r="P317" s="21">
        <f t="shared" si="14"/>
        <v>20</v>
      </c>
      <c r="U317" s="3"/>
    </row>
    <row r="318" spans="1:21">
      <c r="A318" s="1">
        <v>45292</v>
      </c>
      <c r="B318" s="1" t="str">
        <f t="shared" si="12"/>
        <v>enero</v>
      </c>
      <c r="C318" t="s">
        <v>105</v>
      </c>
      <c r="D318" t="s">
        <v>106</v>
      </c>
      <c r="E318" t="s">
        <v>128</v>
      </c>
      <c r="F318" t="s">
        <v>129</v>
      </c>
      <c r="G318" t="s">
        <v>124</v>
      </c>
      <c r="H318" t="s">
        <v>15</v>
      </c>
      <c r="I318" t="s">
        <v>16</v>
      </c>
      <c r="J318" s="2">
        <v>8</v>
      </c>
      <c r="K318" s="2">
        <v>50</v>
      </c>
      <c r="L318" s="16">
        <v>200</v>
      </c>
      <c r="M318" s="8">
        <v>20</v>
      </c>
      <c r="N318" s="8">
        <v>0</v>
      </c>
      <c r="O318" s="20">
        <f t="shared" si="13"/>
        <v>1200</v>
      </c>
      <c r="P318" s="21">
        <f t="shared" si="14"/>
        <v>20</v>
      </c>
      <c r="U318" s="3"/>
    </row>
    <row r="319" spans="1:21">
      <c r="A319" s="1">
        <v>45323</v>
      </c>
      <c r="B319" s="1" t="str">
        <f t="shared" si="12"/>
        <v>febrero</v>
      </c>
      <c r="C319" t="s">
        <v>105</v>
      </c>
      <c r="D319" t="s">
        <v>106</v>
      </c>
      <c r="E319" t="s">
        <v>131</v>
      </c>
      <c r="F319" t="s">
        <v>133</v>
      </c>
      <c r="G319" t="s">
        <v>109</v>
      </c>
      <c r="H319" t="s">
        <v>92</v>
      </c>
      <c r="I319" t="s">
        <v>16</v>
      </c>
      <c r="J319" s="2">
        <v>8</v>
      </c>
      <c r="K319" s="2">
        <v>50</v>
      </c>
      <c r="L319" s="16">
        <v>200</v>
      </c>
      <c r="M319" s="8">
        <v>20</v>
      </c>
      <c r="N319" s="8">
        <v>0</v>
      </c>
      <c r="O319" s="20">
        <f t="shared" si="13"/>
        <v>1200</v>
      </c>
      <c r="P319" s="21">
        <f t="shared" si="14"/>
        <v>20</v>
      </c>
      <c r="U319" s="3"/>
    </row>
    <row r="320" spans="1:21">
      <c r="A320" s="1">
        <v>45352</v>
      </c>
      <c r="B320" s="1" t="str">
        <f t="shared" si="12"/>
        <v>marzo</v>
      </c>
      <c r="C320" t="s">
        <v>105</v>
      </c>
      <c r="D320" t="s">
        <v>106</v>
      </c>
      <c r="E320" t="s">
        <v>128</v>
      </c>
      <c r="F320" t="s">
        <v>129</v>
      </c>
      <c r="G320" t="s">
        <v>118</v>
      </c>
      <c r="H320" t="s">
        <v>92</v>
      </c>
      <c r="I320" t="s">
        <v>16</v>
      </c>
      <c r="J320" s="2">
        <v>8</v>
      </c>
      <c r="K320" s="2">
        <v>50</v>
      </c>
      <c r="L320" s="16">
        <v>200</v>
      </c>
      <c r="M320" s="8">
        <v>20</v>
      </c>
      <c r="N320" s="8">
        <v>0</v>
      </c>
      <c r="O320" s="20">
        <f t="shared" si="13"/>
        <v>1200</v>
      </c>
      <c r="P320" s="21">
        <f t="shared" si="14"/>
        <v>20</v>
      </c>
      <c r="U320" s="3"/>
    </row>
    <row r="321" spans="1:21">
      <c r="A321" s="1">
        <v>45352</v>
      </c>
      <c r="B321" s="1" t="str">
        <f t="shared" si="12"/>
        <v>marzo</v>
      </c>
      <c r="C321" t="s">
        <v>105</v>
      </c>
      <c r="D321" t="s">
        <v>106</v>
      </c>
      <c r="E321" t="s">
        <v>131</v>
      </c>
      <c r="F321" t="s">
        <v>133</v>
      </c>
      <c r="G321" t="s">
        <v>111</v>
      </c>
      <c r="H321" t="s">
        <v>92</v>
      </c>
      <c r="I321" t="s">
        <v>16</v>
      </c>
      <c r="J321" s="2">
        <v>8</v>
      </c>
      <c r="K321" s="2">
        <v>50</v>
      </c>
      <c r="L321" s="16">
        <v>200</v>
      </c>
      <c r="M321" s="8">
        <v>20</v>
      </c>
      <c r="N321" s="8">
        <v>0</v>
      </c>
      <c r="O321" s="20">
        <f t="shared" si="13"/>
        <v>1200</v>
      </c>
      <c r="P321" s="21">
        <f t="shared" si="14"/>
        <v>20</v>
      </c>
      <c r="U321" s="3"/>
    </row>
    <row r="322" spans="1:21">
      <c r="A322" s="1">
        <v>45444</v>
      </c>
      <c r="B322" s="1" t="str">
        <f t="shared" ref="B322:B385" si="15">TEXT(A322,"mmmm")</f>
        <v>junio</v>
      </c>
      <c r="C322" t="s">
        <v>105</v>
      </c>
      <c r="D322" t="s">
        <v>106</v>
      </c>
      <c r="E322" t="s">
        <v>107</v>
      </c>
      <c r="F322" t="s">
        <v>108</v>
      </c>
      <c r="G322" t="s">
        <v>110</v>
      </c>
      <c r="H322" t="s">
        <v>92</v>
      </c>
      <c r="I322" t="s">
        <v>233</v>
      </c>
      <c r="J322" s="2">
        <v>8</v>
      </c>
      <c r="K322" s="2">
        <v>50</v>
      </c>
      <c r="L322" s="16">
        <v>200</v>
      </c>
      <c r="M322" s="8">
        <v>20</v>
      </c>
      <c r="N322" s="8">
        <v>0</v>
      </c>
      <c r="O322" s="20">
        <f t="shared" ref="O322:O385" si="16">(M322*60)+N322</f>
        <v>1200</v>
      </c>
      <c r="P322" s="21">
        <f t="shared" si="14"/>
        <v>20</v>
      </c>
      <c r="U322" s="3"/>
    </row>
    <row r="323" spans="1:21">
      <c r="A323" s="1">
        <v>45444</v>
      </c>
      <c r="B323" s="1" t="str">
        <f t="shared" si="15"/>
        <v>junio</v>
      </c>
      <c r="C323" t="s">
        <v>105</v>
      </c>
      <c r="D323" t="s">
        <v>106</v>
      </c>
      <c r="E323" t="s">
        <v>120</v>
      </c>
      <c r="F323" t="s">
        <v>108</v>
      </c>
      <c r="G323" t="s">
        <v>118</v>
      </c>
      <c r="H323" t="s">
        <v>92</v>
      </c>
      <c r="I323" t="s">
        <v>373</v>
      </c>
      <c r="J323" s="2">
        <v>8</v>
      </c>
      <c r="K323" s="2">
        <v>50</v>
      </c>
      <c r="L323" s="16">
        <v>200</v>
      </c>
      <c r="M323" s="8">
        <v>20</v>
      </c>
      <c r="N323" s="8">
        <v>0</v>
      </c>
      <c r="O323" s="20">
        <f t="shared" si="16"/>
        <v>1200</v>
      </c>
      <c r="P323" s="21">
        <f t="shared" ref="P323:P386" si="17">+O323/60</f>
        <v>20</v>
      </c>
      <c r="U323" s="3"/>
    </row>
    <row r="324" spans="1:21">
      <c r="A324" s="1">
        <v>45444</v>
      </c>
      <c r="B324" s="1" t="str">
        <f t="shared" si="15"/>
        <v>junio</v>
      </c>
      <c r="C324" t="s">
        <v>105</v>
      </c>
      <c r="D324" t="s">
        <v>106</v>
      </c>
      <c r="E324" t="s">
        <v>120</v>
      </c>
      <c r="F324" t="s">
        <v>108</v>
      </c>
      <c r="G324" t="s">
        <v>118</v>
      </c>
      <c r="H324" t="s">
        <v>92</v>
      </c>
      <c r="I324" t="s">
        <v>123</v>
      </c>
      <c r="J324" s="2">
        <v>8</v>
      </c>
      <c r="K324" s="2">
        <v>50</v>
      </c>
      <c r="L324" s="16">
        <v>200</v>
      </c>
      <c r="M324" s="8">
        <v>20</v>
      </c>
      <c r="N324" s="8">
        <v>0</v>
      </c>
      <c r="O324" s="20">
        <f t="shared" si="16"/>
        <v>1200</v>
      </c>
      <c r="P324" s="21">
        <f t="shared" si="17"/>
        <v>20</v>
      </c>
      <c r="U324" s="3"/>
    </row>
    <row r="325" spans="1:21">
      <c r="A325" s="1">
        <v>45444</v>
      </c>
      <c r="B325" s="1" t="str">
        <f t="shared" si="15"/>
        <v>junio</v>
      </c>
      <c r="C325" t="s">
        <v>105</v>
      </c>
      <c r="D325" t="s">
        <v>106</v>
      </c>
      <c r="E325" t="s">
        <v>128</v>
      </c>
      <c r="F325" t="s">
        <v>129</v>
      </c>
      <c r="G325" t="s">
        <v>118</v>
      </c>
      <c r="H325" t="s">
        <v>92</v>
      </c>
      <c r="I325" t="s">
        <v>123</v>
      </c>
      <c r="J325" s="2">
        <v>8</v>
      </c>
      <c r="K325" s="2">
        <v>50</v>
      </c>
      <c r="L325" s="16">
        <v>200</v>
      </c>
      <c r="M325" s="8">
        <v>20</v>
      </c>
      <c r="N325" s="8">
        <v>0</v>
      </c>
      <c r="O325" s="20">
        <f t="shared" si="16"/>
        <v>1200</v>
      </c>
      <c r="P325" s="21">
        <f t="shared" si="17"/>
        <v>20</v>
      </c>
      <c r="U325" s="3"/>
    </row>
    <row r="326" spans="1:21">
      <c r="A326" s="1">
        <v>45444</v>
      </c>
      <c r="B326" s="1" t="str">
        <f t="shared" si="15"/>
        <v>junio</v>
      </c>
      <c r="C326" t="s">
        <v>105</v>
      </c>
      <c r="D326" t="s">
        <v>106</v>
      </c>
      <c r="E326" t="s">
        <v>128</v>
      </c>
      <c r="F326" t="s">
        <v>129</v>
      </c>
      <c r="G326" t="s">
        <v>125</v>
      </c>
      <c r="H326" t="s">
        <v>92</v>
      </c>
      <c r="I326" t="s">
        <v>233</v>
      </c>
      <c r="J326" s="2">
        <v>8</v>
      </c>
      <c r="K326" s="2">
        <v>50</v>
      </c>
      <c r="L326" s="16">
        <v>200</v>
      </c>
      <c r="M326" s="8">
        <v>20</v>
      </c>
      <c r="N326" s="8">
        <v>0</v>
      </c>
      <c r="O326" s="20">
        <f t="shared" si="16"/>
        <v>1200</v>
      </c>
      <c r="P326" s="21">
        <f t="shared" si="17"/>
        <v>20</v>
      </c>
      <c r="U326" s="3"/>
    </row>
    <row r="327" spans="1:21">
      <c r="A327" s="1">
        <v>45444</v>
      </c>
      <c r="B327" s="1" t="str">
        <f t="shared" si="15"/>
        <v>junio</v>
      </c>
      <c r="C327" t="s">
        <v>105</v>
      </c>
      <c r="D327" t="s">
        <v>106</v>
      </c>
      <c r="E327" t="s">
        <v>131</v>
      </c>
      <c r="F327" t="s">
        <v>133</v>
      </c>
      <c r="G327" t="s">
        <v>111</v>
      </c>
      <c r="H327" t="s">
        <v>92</v>
      </c>
      <c r="I327" t="s">
        <v>16</v>
      </c>
      <c r="J327" s="2">
        <v>8</v>
      </c>
      <c r="K327" s="2">
        <v>50</v>
      </c>
      <c r="L327" s="16">
        <v>200</v>
      </c>
      <c r="M327" s="8">
        <v>20</v>
      </c>
      <c r="N327" s="8">
        <v>0</v>
      </c>
      <c r="O327" s="20">
        <f t="shared" si="16"/>
        <v>1200</v>
      </c>
      <c r="P327" s="21">
        <f t="shared" si="17"/>
        <v>20</v>
      </c>
      <c r="U327" s="3"/>
    </row>
    <row r="328" spans="1:21">
      <c r="A328" s="1">
        <v>45444</v>
      </c>
      <c r="B328" s="1" t="str">
        <f t="shared" si="15"/>
        <v>junio</v>
      </c>
      <c r="C328" t="s">
        <v>105</v>
      </c>
      <c r="D328" t="s">
        <v>106</v>
      </c>
      <c r="E328" t="s">
        <v>131</v>
      </c>
      <c r="F328" t="s">
        <v>137</v>
      </c>
      <c r="G328" t="s">
        <v>111</v>
      </c>
      <c r="H328" t="s">
        <v>92</v>
      </c>
      <c r="I328" t="s">
        <v>16</v>
      </c>
      <c r="J328" s="2">
        <v>8</v>
      </c>
      <c r="K328" s="2">
        <v>50</v>
      </c>
      <c r="L328" s="16">
        <v>200</v>
      </c>
      <c r="M328" s="8">
        <v>20</v>
      </c>
      <c r="N328" s="8">
        <v>0</v>
      </c>
      <c r="O328" s="20">
        <f t="shared" si="16"/>
        <v>1200</v>
      </c>
      <c r="P328" s="21">
        <f t="shared" si="17"/>
        <v>20</v>
      </c>
      <c r="U328" s="3"/>
    </row>
    <row r="329" spans="1:21">
      <c r="A329" s="1">
        <v>45444</v>
      </c>
      <c r="B329" s="1" t="str">
        <f t="shared" si="15"/>
        <v>junio</v>
      </c>
      <c r="C329" t="s">
        <v>105</v>
      </c>
      <c r="D329" t="s">
        <v>106</v>
      </c>
      <c r="E329" t="s">
        <v>138</v>
      </c>
      <c r="F329" t="s">
        <v>140</v>
      </c>
      <c r="G329" t="s">
        <v>117</v>
      </c>
      <c r="H329" t="s">
        <v>92</v>
      </c>
      <c r="I329" t="s">
        <v>16</v>
      </c>
      <c r="J329" s="2">
        <v>8</v>
      </c>
      <c r="K329" s="2">
        <v>50</v>
      </c>
      <c r="L329" s="16">
        <v>200</v>
      </c>
      <c r="M329" s="8">
        <v>20</v>
      </c>
      <c r="N329" s="8">
        <v>0</v>
      </c>
      <c r="O329" s="20">
        <f t="shared" si="16"/>
        <v>1200</v>
      </c>
      <c r="P329" s="21">
        <f t="shared" si="17"/>
        <v>20</v>
      </c>
      <c r="U329" s="3"/>
    </row>
    <row r="330" spans="1:21">
      <c r="A330" s="1">
        <v>45323</v>
      </c>
      <c r="B330" s="1" t="str">
        <f t="shared" si="15"/>
        <v>febrero</v>
      </c>
      <c r="C330" t="s">
        <v>213</v>
      </c>
      <c r="D330" t="s">
        <v>214</v>
      </c>
      <c r="E330" t="s">
        <v>40</v>
      </c>
      <c r="F330" t="s">
        <v>215</v>
      </c>
      <c r="G330" t="s">
        <v>289</v>
      </c>
      <c r="H330" t="s">
        <v>217</v>
      </c>
      <c r="I330" t="s">
        <v>27</v>
      </c>
      <c r="J330" s="2">
        <v>388</v>
      </c>
      <c r="K330" s="2">
        <v>27568</v>
      </c>
      <c r="L330" s="16">
        <v>197</v>
      </c>
      <c r="M330" s="8">
        <v>19</v>
      </c>
      <c r="N330" s="8">
        <v>7</v>
      </c>
      <c r="O330" s="20">
        <f t="shared" si="16"/>
        <v>1147</v>
      </c>
      <c r="P330" s="21">
        <f t="shared" si="17"/>
        <v>19.116666666666667</v>
      </c>
      <c r="U330" s="3"/>
    </row>
    <row r="331" spans="1:21">
      <c r="A331" s="1">
        <v>45444</v>
      </c>
      <c r="B331" s="1" t="str">
        <f t="shared" si="15"/>
        <v>junio</v>
      </c>
      <c r="C331" t="s">
        <v>162</v>
      </c>
      <c r="D331" t="s">
        <v>163</v>
      </c>
      <c r="E331" t="s">
        <v>164</v>
      </c>
      <c r="F331" t="s">
        <v>165</v>
      </c>
      <c r="G331" t="s">
        <v>166</v>
      </c>
      <c r="H331" t="s">
        <v>15</v>
      </c>
      <c r="I331" t="s">
        <v>16</v>
      </c>
      <c r="J331" s="2">
        <v>3</v>
      </c>
      <c r="K331" s="2">
        <v>105</v>
      </c>
      <c r="L331" s="16">
        <v>145</v>
      </c>
      <c r="M331" s="8">
        <v>14</v>
      </c>
      <c r="N331" s="8">
        <v>5</v>
      </c>
      <c r="O331" s="20">
        <f t="shared" si="16"/>
        <v>845</v>
      </c>
      <c r="P331" s="21">
        <f t="shared" si="17"/>
        <v>14.083333333333334</v>
      </c>
      <c r="U331" s="3"/>
    </row>
    <row r="332" spans="1:21">
      <c r="A332" s="1">
        <v>45352</v>
      </c>
      <c r="B332" s="1" t="str">
        <f t="shared" si="15"/>
        <v>marzo</v>
      </c>
      <c r="C332" t="s">
        <v>100</v>
      </c>
      <c r="D332" t="s">
        <v>101</v>
      </c>
      <c r="E332" t="s">
        <v>102</v>
      </c>
      <c r="F332" t="s">
        <v>103</v>
      </c>
      <c r="G332" t="s">
        <v>104</v>
      </c>
      <c r="H332" t="s">
        <v>15</v>
      </c>
      <c r="I332" t="s">
        <v>16</v>
      </c>
      <c r="J332" s="2">
        <v>44</v>
      </c>
      <c r="K332" s="2">
        <v>677</v>
      </c>
      <c r="L332" s="16">
        <v>140</v>
      </c>
      <c r="M332" s="8">
        <v>14</v>
      </c>
      <c r="N332" s="8">
        <v>0</v>
      </c>
      <c r="O332" s="20">
        <f t="shared" si="16"/>
        <v>840</v>
      </c>
      <c r="P332" s="21">
        <f t="shared" si="17"/>
        <v>14</v>
      </c>
      <c r="U332" s="3"/>
    </row>
    <row r="333" spans="1:21">
      <c r="A333" s="1">
        <v>45352</v>
      </c>
      <c r="B333" s="1" t="str">
        <f t="shared" si="15"/>
        <v>marzo</v>
      </c>
      <c r="C333" t="s">
        <v>22</v>
      </c>
      <c r="D333" t="s">
        <v>23</v>
      </c>
      <c r="E333" t="s">
        <v>31</v>
      </c>
      <c r="F333" t="s">
        <v>32</v>
      </c>
      <c r="G333" t="s">
        <v>36</v>
      </c>
      <c r="H333" t="s">
        <v>15</v>
      </c>
      <c r="I333" t="s">
        <v>27</v>
      </c>
      <c r="J333" s="2">
        <v>2</v>
      </c>
      <c r="K333" s="2">
        <v>82</v>
      </c>
      <c r="L333" s="16">
        <v>136</v>
      </c>
      <c r="M333" s="8">
        <v>13</v>
      </c>
      <c r="N333" s="8">
        <v>6</v>
      </c>
      <c r="O333" s="20">
        <f t="shared" si="16"/>
        <v>786</v>
      </c>
      <c r="P333" s="21">
        <f t="shared" si="17"/>
        <v>13.1</v>
      </c>
      <c r="U333" s="3"/>
    </row>
    <row r="334" spans="1:21">
      <c r="A334" s="1">
        <v>45292</v>
      </c>
      <c r="B334" s="1" t="str">
        <f t="shared" si="15"/>
        <v>enero</v>
      </c>
      <c r="C334" t="s">
        <v>105</v>
      </c>
      <c r="D334" t="s">
        <v>106</v>
      </c>
      <c r="E334" t="s">
        <v>115</v>
      </c>
      <c r="F334" t="s">
        <v>116</v>
      </c>
      <c r="G334" t="s">
        <v>118</v>
      </c>
      <c r="H334" t="s">
        <v>92</v>
      </c>
      <c r="I334" t="s">
        <v>16</v>
      </c>
      <c r="J334" s="2">
        <v>6</v>
      </c>
      <c r="K334" s="2">
        <v>37.5</v>
      </c>
      <c r="L334" s="16">
        <v>130</v>
      </c>
      <c r="M334" s="8">
        <v>13</v>
      </c>
      <c r="N334" s="8">
        <v>0</v>
      </c>
      <c r="O334" s="20">
        <f t="shared" si="16"/>
        <v>780</v>
      </c>
      <c r="P334" s="21">
        <f t="shared" si="17"/>
        <v>13</v>
      </c>
      <c r="U334" s="3"/>
    </row>
    <row r="335" spans="1:21">
      <c r="A335" s="1">
        <v>45292</v>
      </c>
      <c r="B335" s="1" t="str">
        <f t="shared" si="15"/>
        <v>enero</v>
      </c>
      <c r="C335" t="s">
        <v>105</v>
      </c>
      <c r="D335" t="s">
        <v>106</v>
      </c>
      <c r="E335" t="s">
        <v>115</v>
      </c>
      <c r="F335" t="s">
        <v>119</v>
      </c>
      <c r="G335" t="s">
        <v>118</v>
      </c>
      <c r="H335" t="s">
        <v>92</v>
      </c>
      <c r="I335" t="s">
        <v>16</v>
      </c>
      <c r="J335" s="2">
        <v>6</v>
      </c>
      <c r="K335" s="2">
        <v>37.5</v>
      </c>
      <c r="L335" s="16">
        <v>130</v>
      </c>
      <c r="M335" s="8">
        <v>13</v>
      </c>
      <c r="N335" s="8">
        <v>0</v>
      </c>
      <c r="O335" s="20">
        <f t="shared" si="16"/>
        <v>780</v>
      </c>
      <c r="P335" s="21">
        <f t="shared" si="17"/>
        <v>13</v>
      </c>
      <c r="U335" s="3"/>
    </row>
    <row r="336" spans="1:21">
      <c r="A336" s="1">
        <v>45292</v>
      </c>
      <c r="B336" s="1" t="str">
        <f t="shared" si="15"/>
        <v>enero</v>
      </c>
      <c r="C336" t="s">
        <v>105</v>
      </c>
      <c r="D336" t="s">
        <v>106</v>
      </c>
      <c r="E336" t="s">
        <v>120</v>
      </c>
      <c r="F336" t="s">
        <v>121</v>
      </c>
      <c r="G336" t="s">
        <v>110</v>
      </c>
      <c r="H336" t="s">
        <v>92</v>
      </c>
      <c r="I336" t="s">
        <v>16</v>
      </c>
      <c r="J336" s="2">
        <v>6</v>
      </c>
      <c r="K336" s="2">
        <v>37.5</v>
      </c>
      <c r="L336" s="16">
        <v>130</v>
      </c>
      <c r="M336" s="8">
        <v>13</v>
      </c>
      <c r="N336" s="8">
        <v>0</v>
      </c>
      <c r="O336" s="20">
        <f t="shared" si="16"/>
        <v>780</v>
      </c>
      <c r="P336" s="21">
        <f t="shared" si="17"/>
        <v>13</v>
      </c>
      <c r="U336" s="3"/>
    </row>
    <row r="337" spans="1:21">
      <c r="A337" s="1">
        <v>45292</v>
      </c>
      <c r="B337" s="1" t="str">
        <f t="shared" si="15"/>
        <v>enero</v>
      </c>
      <c r="C337" t="s">
        <v>105</v>
      </c>
      <c r="D337" t="s">
        <v>106</v>
      </c>
      <c r="E337" t="s">
        <v>120</v>
      </c>
      <c r="F337" t="s">
        <v>126</v>
      </c>
      <c r="G337" t="s">
        <v>125</v>
      </c>
      <c r="H337" t="s">
        <v>92</v>
      </c>
      <c r="I337" t="s">
        <v>16</v>
      </c>
      <c r="J337" s="2">
        <v>6</v>
      </c>
      <c r="K337" s="2">
        <v>37.5</v>
      </c>
      <c r="L337" s="16">
        <v>130</v>
      </c>
      <c r="M337" s="8">
        <v>13</v>
      </c>
      <c r="N337" s="8">
        <v>0</v>
      </c>
      <c r="O337" s="20">
        <f t="shared" si="16"/>
        <v>780</v>
      </c>
      <c r="P337" s="21">
        <f t="shared" si="17"/>
        <v>13</v>
      </c>
      <c r="U337" s="3"/>
    </row>
    <row r="338" spans="1:21">
      <c r="A338" s="1">
        <v>45292</v>
      </c>
      <c r="B338" s="1" t="str">
        <f t="shared" si="15"/>
        <v>enero</v>
      </c>
      <c r="C338" t="s">
        <v>105</v>
      </c>
      <c r="D338" t="s">
        <v>106</v>
      </c>
      <c r="E338" t="s">
        <v>131</v>
      </c>
      <c r="F338" t="s">
        <v>132</v>
      </c>
      <c r="G338" t="s">
        <v>111</v>
      </c>
      <c r="H338" t="s">
        <v>92</v>
      </c>
      <c r="I338" t="s">
        <v>16</v>
      </c>
      <c r="J338" s="2">
        <v>6</v>
      </c>
      <c r="K338" s="2">
        <v>37.5</v>
      </c>
      <c r="L338" s="16">
        <v>130</v>
      </c>
      <c r="M338" s="8">
        <v>13</v>
      </c>
      <c r="N338" s="8">
        <v>0</v>
      </c>
      <c r="O338" s="20">
        <f t="shared" si="16"/>
        <v>780</v>
      </c>
      <c r="P338" s="21">
        <f t="shared" si="17"/>
        <v>13</v>
      </c>
      <c r="U338" s="3"/>
    </row>
    <row r="339" spans="1:21">
      <c r="A339" s="1">
        <v>45323</v>
      </c>
      <c r="B339" s="1" t="str">
        <f t="shared" si="15"/>
        <v>febrero</v>
      </c>
      <c r="C339" t="s">
        <v>105</v>
      </c>
      <c r="D339" t="s">
        <v>106</v>
      </c>
      <c r="E339" t="s">
        <v>131</v>
      </c>
      <c r="F339" t="s">
        <v>137</v>
      </c>
      <c r="G339" t="s">
        <v>111</v>
      </c>
      <c r="H339" t="s">
        <v>92</v>
      </c>
      <c r="I339" t="s">
        <v>16</v>
      </c>
      <c r="J339" s="2">
        <v>6</v>
      </c>
      <c r="K339" s="2">
        <v>37.5</v>
      </c>
      <c r="L339" s="16">
        <v>130</v>
      </c>
      <c r="M339" s="8">
        <v>13</v>
      </c>
      <c r="N339" s="8">
        <v>0</v>
      </c>
      <c r="O339" s="20">
        <f t="shared" si="16"/>
        <v>780</v>
      </c>
      <c r="P339" s="21">
        <f t="shared" si="17"/>
        <v>13</v>
      </c>
      <c r="U339" s="3"/>
    </row>
    <row r="340" spans="1:21">
      <c r="A340" s="1">
        <v>45352</v>
      </c>
      <c r="B340" s="1" t="str">
        <f t="shared" si="15"/>
        <v>marzo</v>
      </c>
      <c r="C340" t="s">
        <v>105</v>
      </c>
      <c r="D340" t="s">
        <v>106</v>
      </c>
      <c r="E340" t="s">
        <v>107</v>
      </c>
      <c r="F340" t="s">
        <v>108</v>
      </c>
      <c r="G340" t="s">
        <v>111</v>
      </c>
      <c r="H340" t="s">
        <v>92</v>
      </c>
      <c r="I340" t="s">
        <v>16</v>
      </c>
      <c r="J340" s="2">
        <v>6</v>
      </c>
      <c r="K340" s="2">
        <v>37.5</v>
      </c>
      <c r="L340" s="16">
        <v>130</v>
      </c>
      <c r="M340" s="8">
        <v>13</v>
      </c>
      <c r="N340" s="8">
        <v>0</v>
      </c>
      <c r="O340" s="20">
        <f t="shared" si="16"/>
        <v>780</v>
      </c>
      <c r="P340" s="21">
        <f t="shared" si="17"/>
        <v>13</v>
      </c>
      <c r="U340" s="3"/>
    </row>
    <row r="341" spans="1:21">
      <c r="A341" s="1">
        <v>45352</v>
      </c>
      <c r="B341" s="1" t="str">
        <f t="shared" si="15"/>
        <v>marzo</v>
      </c>
      <c r="C341" t="s">
        <v>105</v>
      </c>
      <c r="D341" t="s">
        <v>106</v>
      </c>
      <c r="E341" t="s">
        <v>131</v>
      </c>
      <c r="F341" t="s">
        <v>136</v>
      </c>
      <c r="G341" t="s">
        <v>111</v>
      </c>
      <c r="H341" t="s">
        <v>92</v>
      </c>
      <c r="I341" t="s">
        <v>16</v>
      </c>
      <c r="J341" s="2">
        <v>6</v>
      </c>
      <c r="K341" s="2">
        <v>37.5</v>
      </c>
      <c r="L341" s="16">
        <v>130</v>
      </c>
      <c r="M341" s="8">
        <v>13</v>
      </c>
      <c r="N341" s="8">
        <v>0</v>
      </c>
      <c r="O341" s="20">
        <f t="shared" si="16"/>
        <v>780</v>
      </c>
      <c r="P341" s="21">
        <f t="shared" si="17"/>
        <v>13</v>
      </c>
      <c r="U341" s="3"/>
    </row>
    <row r="342" spans="1:21">
      <c r="A342" s="1">
        <v>45352</v>
      </c>
      <c r="B342" s="1" t="str">
        <f t="shared" si="15"/>
        <v>marzo</v>
      </c>
      <c r="C342" t="s">
        <v>105</v>
      </c>
      <c r="D342" t="s">
        <v>106</v>
      </c>
      <c r="E342" t="s">
        <v>141</v>
      </c>
      <c r="F342" t="s">
        <v>143</v>
      </c>
      <c r="G342" t="s">
        <v>110</v>
      </c>
      <c r="H342" t="s">
        <v>92</v>
      </c>
      <c r="I342" t="s">
        <v>16</v>
      </c>
      <c r="J342" s="2">
        <v>6</v>
      </c>
      <c r="K342" s="2">
        <v>37.5</v>
      </c>
      <c r="L342" s="16">
        <v>130</v>
      </c>
      <c r="M342" s="8">
        <v>13</v>
      </c>
      <c r="N342" s="8">
        <v>0</v>
      </c>
      <c r="O342" s="20">
        <f t="shared" si="16"/>
        <v>780</v>
      </c>
      <c r="P342" s="21">
        <f t="shared" si="17"/>
        <v>13</v>
      </c>
      <c r="U342" s="3"/>
    </row>
    <row r="343" spans="1:21">
      <c r="A343" s="1">
        <v>45444</v>
      </c>
      <c r="B343" s="1" t="str">
        <f t="shared" si="15"/>
        <v>junio</v>
      </c>
      <c r="C343" t="s">
        <v>105</v>
      </c>
      <c r="D343" t="s">
        <v>106</v>
      </c>
      <c r="E343" t="s">
        <v>107</v>
      </c>
      <c r="F343" t="s">
        <v>112</v>
      </c>
      <c r="G343" t="s">
        <v>111</v>
      </c>
      <c r="H343" t="s">
        <v>92</v>
      </c>
      <c r="I343" t="s">
        <v>16</v>
      </c>
      <c r="J343" s="2">
        <v>6</v>
      </c>
      <c r="K343" s="2">
        <v>38</v>
      </c>
      <c r="L343" s="16">
        <v>130</v>
      </c>
      <c r="M343" s="8">
        <v>13</v>
      </c>
      <c r="N343" s="8">
        <v>0</v>
      </c>
      <c r="O343" s="20">
        <f t="shared" si="16"/>
        <v>780</v>
      </c>
      <c r="P343" s="21">
        <f t="shared" si="17"/>
        <v>13</v>
      </c>
      <c r="U343" s="3"/>
    </row>
    <row r="344" spans="1:21">
      <c r="A344" s="1">
        <v>45444</v>
      </c>
      <c r="B344" s="1" t="str">
        <f t="shared" si="15"/>
        <v>junio</v>
      </c>
      <c r="C344" t="s">
        <v>105</v>
      </c>
      <c r="D344" t="s">
        <v>106</v>
      </c>
      <c r="E344" t="s">
        <v>120</v>
      </c>
      <c r="F344" t="s">
        <v>126</v>
      </c>
      <c r="G344" t="s">
        <v>118</v>
      </c>
      <c r="H344" t="s">
        <v>92</v>
      </c>
      <c r="I344" t="s">
        <v>16</v>
      </c>
      <c r="J344" s="2">
        <v>6</v>
      </c>
      <c r="K344" s="2">
        <v>38</v>
      </c>
      <c r="L344" s="16">
        <v>130</v>
      </c>
      <c r="M344" s="8">
        <v>13</v>
      </c>
      <c r="N344" s="8">
        <v>0</v>
      </c>
      <c r="O344" s="20">
        <f t="shared" si="16"/>
        <v>780</v>
      </c>
      <c r="P344" s="21">
        <f t="shared" si="17"/>
        <v>13</v>
      </c>
      <c r="U344" s="3"/>
    </row>
    <row r="345" spans="1:21">
      <c r="A345" s="1">
        <v>45444</v>
      </c>
      <c r="B345" s="1" t="str">
        <f t="shared" si="15"/>
        <v>junio</v>
      </c>
      <c r="C345" t="s">
        <v>105</v>
      </c>
      <c r="D345" t="s">
        <v>106</v>
      </c>
      <c r="E345" t="s">
        <v>138</v>
      </c>
      <c r="F345" t="s">
        <v>139</v>
      </c>
      <c r="G345" t="s">
        <v>117</v>
      </c>
      <c r="H345" t="s">
        <v>92</v>
      </c>
      <c r="I345" t="s">
        <v>16</v>
      </c>
      <c r="J345" s="2">
        <v>6</v>
      </c>
      <c r="K345" s="2">
        <v>38</v>
      </c>
      <c r="L345" s="16">
        <v>130</v>
      </c>
      <c r="M345" s="8">
        <v>13</v>
      </c>
      <c r="N345" s="8">
        <v>0</v>
      </c>
      <c r="O345" s="20">
        <f t="shared" si="16"/>
        <v>780</v>
      </c>
      <c r="P345" s="21">
        <f t="shared" si="17"/>
        <v>13</v>
      </c>
      <c r="U345" s="3"/>
    </row>
    <row r="346" spans="1:21">
      <c r="A346" s="1">
        <v>45444</v>
      </c>
      <c r="B346" s="1" t="str">
        <f t="shared" si="15"/>
        <v>junio</v>
      </c>
      <c r="C346" t="s">
        <v>105</v>
      </c>
      <c r="D346" t="s">
        <v>106</v>
      </c>
      <c r="E346" t="s">
        <v>145</v>
      </c>
      <c r="F346" t="s">
        <v>146</v>
      </c>
      <c r="G346" t="s">
        <v>117</v>
      </c>
      <c r="H346" t="s">
        <v>92</v>
      </c>
      <c r="I346" t="s">
        <v>16</v>
      </c>
      <c r="J346" s="2">
        <v>6</v>
      </c>
      <c r="K346" s="2">
        <v>38</v>
      </c>
      <c r="L346" s="16">
        <v>130</v>
      </c>
      <c r="M346" s="8">
        <v>13</v>
      </c>
      <c r="N346" s="8">
        <v>0</v>
      </c>
      <c r="O346" s="20">
        <f t="shared" si="16"/>
        <v>780</v>
      </c>
      <c r="P346" s="21">
        <f t="shared" si="17"/>
        <v>13</v>
      </c>
      <c r="U346" s="3"/>
    </row>
    <row r="347" spans="1:21">
      <c r="A347" s="1">
        <v>45444</v>
      </c>
      <c r="B347" s="1" t="str">
        <f t="shared" si="15"/>
        <v>junio</v>
      </c>
      <c r="C347" t="s">
        <v>229</v>
      </c>
      <c r="D347" t="s">
        <v>230</v>
      </c>
      <c r="E347" t="s">
        <v>78</v>
      </c>
      <c r="F347" t="s">
        <v>231</v>
      </c>
      <c r="G347" t="s">
        <v>232</v>
      </c>
      <c r="H347" t="s">
        <v>410</v>
      </c>
      <c r="I347" t="s">
        <v>123</v>
      </c>
      <c r="J347" s="2">
        <v>3</v>
      </c>
      <c r="K347" s="2">
        <v>46</v>
      </c>
      <c r="L347" s="16">
        <v>130</v>
      </c>
      <c r="M347" s="8">
        <v>13</v>
      </c>
      <c r="N347" s="8">
        <v>0</v>
      </c>
      <c r="O347" s="20">
        <f t="shared" si="16"/>
        <v>780</v>
      </c>
      <c r="P347" s="21">
        <f t="shared" si="17"/>
        <v>13</v>
      </c>
      <c r="U347" s="3"/>
    </row>
    <row r="348" spans="1:21">
      <c r="A348" s="1">
        <v>45292</v>
      </c>
      <c r="B348" s="1" t="str">
        <f t="shared" si="15"/>
        <v>enero</v>
      </c>
      <c r="C348" t="s">
        <v>105</v>
      </c>
      <c r="D348" t="s">
        <v>106</v>
      </c>
      <c r="E348" t="s">
        <v>107</v>
      </c>
      <c r="F348" t="s">
        <v>108</v>
      </c>
      <c r="G348" t="s">
        <v>109</v>
      </c>
      <c r="H348" t="s">
        <v>92</v>
      </c>
      <c r="I348" t="s">
        <v>16</v>
      </c>
      <c r="J348" s="2">
        <v>4</v>
      </c>
      <c r="K348" s="2">
        <v>25</v>
      </c>
      <c r="L348" s="16">
        <v>100</v>
      </c>
      <c r="M348" s="8">
        <v>10</v>
      </c>
      <c r="N348" s="8">
        <v>0</v>
      </c>
      <c r="O348" s="20">
        <f t="shared" si="16"/>
        <v>600</v>
      </c>
      <c r="P348" s="21">
        <f t="shared" si="17"/>
        <v>10</v>
      </c>
      <c r="U348" s="3"/>
    </row>
    <row r="349" spans="1:21">
      <c r="A349" s="1">
        <v>45292</v>
      </c>
      <c r="B349" s="1" t="str">
        <f t="shared" si="15"/>
        <v>enero</v>
      </c>
      <c r="C349" t="s">
        <v>105</v>
      </c>
      <c r="D349" t="s">
        <v>106</v>
      </c>
      <c r="E349" t="s">
        <v>107</v>
      </c>
      <c r="F349" t="s">
        <v>108</v>
      </c>
      <c r="G349" t="s">
        <v>110</v>
      </c>
      <c r="H349" t="s">
        <v>92</v>
      </c>
      <c r="I349" t="s">
        <v>16</v>
      </c>
      <c r="J349" s="2">
        <v>4</v>
      </c>
      <c r="K349" s="2">
        <v>25</v>
      </c>
      <c r="L349" s="16">
        <v>100</v>
      </c>
      <c r="M349" s="8">
        <v>10</v>
      </c>
      <c r="N349" s="8">
        <v>0</v>
      </c>
      <c r="O349" s="20">
        <f t="shared" si="16"/>
        <v>600</v>
      </c>
      <c r="P349" s="21">
        <f t="shared" si="17"/>
        <v>10</v>
      </c>
      <c r="U349" s="3"/>
    </row>
    <row r="350" spans="1:21">
      <c r="A350" s="1">
        <v>45292</v>
      </c>
      <c r="B350" s="1" t="str">
        <f t="shared" si="15"/>
        <v>enero</v>
      </c>
      <c r="C350" t="s">
        <v>105</v>
      </c>
      <c r="D350" t="s">
        <v>106</v>
      </c>
      <c r="E350" t="s">
        <v>120</v>
      </c>
      <c r="F350" t="s">
        <v>121</v>
      </c>
      <c r="G350" t="s">
        <v>109</v>
      </c>
      <c r="H350" t="s">
        <v>92</v>
      </c>
      <c r="I350" t="s">
        <v>16</v>
      </c>
      <c r="J350" s="2">
        <v>4</v>
      </c>
      <c r="K350" s="2">
        <v>25</v>
      </c>
      <c r="L350" s="16">
        <v>100</v>
      </c>
      <c r="M350" s="8">
        <v>10</v>
      </c>
      <c r="N350" s="8">
        <v>0</v>
      </c>
      <c r="O350" s="20">
        <f t="shared" si="16"/>
        <v>600</v>
      </c>
      <c r="P350" s="21">
        <f t="shared" si="17"/>
        <v>10</v>
      </c>
      <c r="U350" s="3"/>
    </row>
    <row r="351" spans="1:21">
      <c r="A351" s="1">
        <v>45292</v>
      </c>
      <c r="B351" s="1" t="str">
        <f t="shared" si="15"/>
        <v>enero</v>
      </c>
      <c r="C351" t="s">
        <v>105</v>
      </c>
      <c r="D351" t="s">
        <v>106</v>
      </c>
      <c r="E351" t="s">
        <v>131</v>
      </c>
      <c r="F351" t="s">
        <v>132</v>
      </c>
      <c r="G351" t="s">
        <v>110</v>
      </c>
      <c r="H351" t="s">
        <v>92</v>
      </c>
      <c r="I351" t="s">
        <v>16</v>
      </c>
      <c r="J351" s="2">
        <v>4</v>
      </c>
      <c r="K351" s="2">
        <v>25</v>
      </c>
      <c r="L351" s="16">
        <v>100</v>
      </c>
      <c r="M351" s="8">
        <v>10</v>
      </c>
      <c r="N351" s="8">
        <v>0</v>
      </c>
      <c r="O351" s="20">
        <f t="shared" si="16"/>
        <v>600</v>
      </c>
      <c r="P351" s="21">
        <f t="shared" si="17"/>
        <v>10</v>
      </c>
      <c r="U351" s="3"/>
    </row>
    <row r="352" spans="1:21">
      <c r="A352" s="1">
        <v>45292</v>
      </c>
      <c r="B352" s="1" t="str">
        <f t="shared" si="15"/>
        <v>enero</v>
      </c>
      <c r="C352" t="s">
        <v>105</v>
      </c>
      <c r="D352" t="s">
        <v>106</v>
      </c>
      <c r="E352" t="s">
        <v>131</v>
      </c>
      <c r="F352" t="s">
        <v>133</v>
      </c>
      <c r="G352" t="s">
        <v>111</v>
      </c>
      <c r="H352" t="s">
        <v>92</v>
      </c>
      <c r="I352" t="s">
        <v>16</v>
      </c>
      <c r="J352" s="2">
        <v>4</v>
      </c>
      <c r="K352" s="2">
        <v>25</v>
      </c>
      <c r="L352" s="16">
        <v>100</v>
      </c>
      <c r="M352" s="8">
        <v>10</v>
      </c>
      <c r="N352" s="8">
        <v>0</v>
      </c>
      <c r="O352" s="20">
        <f t="shared" si="16"/>
        <v>600</v>
      </c>
      <c r="P352" s="21">
        <f t="shared" si="17"/>
        <v>10</v>
      </c>
      <c r="U352" s="3"/>
    </row>
    <row r="353" spans="1:21">
      <c r="A353" s="1">
        <v>45292</v>
      </c>
      <c r="B353" s="1" t="str">
        <f t="shared" si="15"/>
        <v>enero</v>
      </c>
      <c r="C353" t="s">
        <v>105</v>
      </c>
      <c r="D353" t="s">
        <v>106</v>
      </c>
      <c r="E353" t="s">
        <v>131</v>
      </c>
      <c r="F353" t="s">
        <v>136</v>
      </c>
      <c r="G353" t="s">
        <v>111</v>
      </c>
      <c r="H353" t="s">
        <v>92</v>
      </c>
      <c r="I353" t="s">
        <v>16</v>
      </c>
      <c r="J353" s="2">
        <v>4</v>
      </c>
      <c r="K353" s="2">
        <v>25</v>
      </c>
      <c r="L353" s="16">
        <v>100</v>
      </c>
      <c r="M353" s="8">
        <v>10</v>
      </c>
      <c r="N353" s="8">
        <v>0</v>
      </c>
      <c r="O353" s="20">
        <f t="shared" si="16"/>
        <v>600</v>
      </c>
      <c r="P353" s="21">
        <f t="shared" si="17"/>
        <v>10</v>
      </c>
      <c r="U353" s="3"/>
    </row>
    <row r="354" spans="1:21">
      <c r="A354" s="1">
        <v>45292</v>
      </c>
      <c r="B354" s="1" t="str">
        <f t="shared" si="15"/>
        <v>enero</v>
      </c>
      <c r="C354" t="s">
        <v>105</v>
      </c>
      <c r="D354" t="s">
        <v>106</v>
      </c>
      <c r="E354" t="s">
        <v>138</v>
      </c>
      <c r="F354" t="s">
        <v>140</v>
      </c>
      <c r="G354" t="s">
        <v>118</v>
      </c>
      <c r="H354" t="s">
        <v>92</v>
      </c>
      <c r="I354" t="s">
        <v>16</v>
      </c>
      <c r="J354" s="2">
        <v>4</v>
      </c>
      <c r="K354" s="2">
        <v>25</v>
      </c>
      <c r="L354" s="16">
        <v>100</v>
      </c>
      <c r="M354" s="8">
        <v>10</v>
      </c>
      <c r="N354" s="8">
        <v>0</v>
      </c>
      <c r="O354" s="20">
        <f t="shared" si="16"/>
        <v>600</v>
      </c>
      <c r="P354" s="21">
        <f t="shared" si="17"/>
        <v>10</v>
      </c>
      <c r="U354" s="3"/>
    </row>
    <row r="355" spans="1:21">
      <c r="A355" s="1">
        <v>45292</v>
      </c>
      <c r="B355" s="1" t="str">
        <f t="shared" si="15"/>
        <v>enero</v>
      </c>
      <c r="C355" t="s">
        <v>105</v>
      </c>
      <c r="D355" t="s">
        <v>106</v>
      </c>
      <c r="E355" t="s">
        <v>141</v>
      </c>
      <c r="F355" t="s">
        <v>143</v>
      </c>
      <c r="G355" t="s">
        <v>110</v>
      </c>
      <c r="H355" t="s">
        <v>92</v>
      </c>
      <c r="I355" t="s">
        <v>16</v>
      </c>
      <c r="J355" s="2">
        <v>4</v>
      </c>
      <c r="K355" s="2">
        <v>25</v>
      </c>
      <c r="L355" s="16">
        <v>100</v>
      </c>
      <c r="M355" s="8">
        <v>10</v>
      </c>
      <c r="N355" s="8">
        <v>0</v>
      </c>
      <c r="O355" s="20">
        <f t="shared" si="16"/>
        <v>600</v>
      </c>
      <c r="P355" s="21">
        <f t="shared" si="17"/>
        <v>10</v>
      </c>
      <c r="U355" s="3"/>
    </row>
    <row r="356" spans="1:21">
      <c r="A356" s="1">
        <v>45292</v>
      </c>
      <c r="B356" s="1" t="str">
        <f t="shared" si="15"/>
        <v>enero</v>
      </c>
      <c r="C356" t="s">
        <v>105</v>
      </c>
      <c r="D356" t="s">
        <v>106</v>
      </c>
      <c r="E356" t="s">
        <v>149</v>
      </c>
      <c r="F356" t="s">
        <v>150</v>
      </c>
      <c r="G356" t="s">
        <v>109</v>
      </c>
      <c r="H356" t="s">
        <v>92</v>
      </c>
      <c r="I356" t="s">
        <v>16</v>
      </c>
      <c r="J356" s="2">
        <v>4</v>
      </c>
      <c r="K356" s="2">
        <v>25</v>
      </c>
      <c r="L356" s="16">
        <v>100</v>
      </c>
      <c r="M356" s="8">
        <v>10</v>
      </c>
      <c r="N356" s="8">
        <v>0</v>
      </c>
      <c r="O356" s="20">
        <f t="shared" si="16"/>
        <v>600</v>
      </c>
      <c r="P356" s="21">
        <f t="shared" si="17"/>
        <v>10</v>
      </c>
      <c r="U356" s="3"/>
    </row>
    <row r="357" spans="1:21">
      <c r="A357" s="1">
        <v>45323</v>
      </c>
      <c r="B357" s="1" t="str">
        <f t="shared" si="15"/>
        <v>febrero</v>
      </c>
      <c r="C357" t="s">
        <v>100</v>
      </c>
      <c r="D357" t="s">
        <v>101</v>
      </c>
      <c r="E357" t="s">
        <v>102</v>
      </c>
      <c r="F357" t="s">
        <v>274</v>
      </c>
      <c r="G357" t="s">
        <v>104</v>
      </c>
      <c r="H357" t="s">
        <v>15</v>
      </c>
      <c r="I357" t="s">
        <v>16</v>
      </c>
      <c r="J357" s="2">
        <v>3</v>
      </c>
      <c r="K357" s="2">
        <v>55</v>
      </c>
      <c r="L357" s="16">
        <v>100</v>
      </c>
      <c r="M357" s="8">
        <v>10</v>
      </c>
      <c r="N357" s="8">
        <v>0</v>
      </c>
      <c r="O357" s="20">
        <f t="shared" si="16"/>
        <v>600</v>
      </c>
      <c r="P357" s="21">
        <f t="shared" si="17"/>
        <v>10</v>
      </c>
      <c r="U357" s="3"/>
    </row>
    <row r="358" spans="1:21">
      <c r="A358" s="1">
        <v>45323</v>
      </c>
      <c r="B358" s="1" t="str">
        <f t="shared" si="15"/>
        <v>febrero</v>
      </c>
      <c r="C358" t="s">
        <v>105</v>
      </c>
      <c r="D358" t="s">
        <v>106</v>
      </c>
      <c r="E358" t="s">
        <v>107</v>
      </c>
      <c r="F358" t="s">
        <v>108</v>
      </c>
      <c r="G358" t="s">
        <v>111</v>
      </c>
      <c r="H358" t="s">
        <v>92</v>
      </c>
      <c r="I358" t="s">
        <v>16</v>
      </c>
      <c r="J358" s="2">
        <v>4</v>
      </c>
      <c r="K358" s="2">
        <v>25</v>
      </c>
      <c r="L358" s="16">
        <v>100</v>
      </c>
      <c r="M358" s="8">
        <v>10</v>
      </c>
      <c r="N358" s="8">
        <v>0</v>
      </c>
      <c r="O358" s="20">
        <f t="shared" si="16"/>
        <v>600</v>
      </c>
      <c r="P358" s="21">
        <f t="shared" si="17"/>
        <v>10</v>
      </c>
      <c r="U358" s="3"/>
    </row>
    <row r="359" spans="1:21">
      <c r="A359" s="1">
        <v>45323</v>
      </c>
      <c r="B359" s="1" t="str">
        <f t="shared" si="15"/>
        <v>febrero</v>
      </c>
      <c r="C359" t="s">
        <v>105</v>
      </c>
      <c r="D359" t="s">
        <v>106</v>
      </c>
      <c r="E359" t="s">
        <v>120</v>
      </c>
      <c r="F359" t="s">
        <v>121</v>
      </c>
      <c r="G359" t="s">
        <v>110</v>
      </c>
      <c r="H359" t="s">
        <v>92</v>
      </c>
      <c r="I359" t="s">
        <v>16</v>
      </c>
      <c r="J359" s="2">
        <v>4</v>
      </c>
      <c r="K359" s="2">
        <v>25</v>
      </c>
      <c r="L359" s="16">
        <v>100</v>
      </c>
      <c r="M359" s="8">
        <v>10</v>
      </c>
      <c r="N359" s="8">
        <v>0</v>
      </c>
      <c r="O359" s="20">
        <f t="shared" si="16"/>
        <v>600</v>
      </c>
      <c r="P359" s="21">
        <f t="shared" si="17"/>
        <v>10</v>
      </c>
      <c r="U359" s="3"/>
    </row>
    <row r="360" spans="1:21">
      <c r="A360" s="1">
        <v>45323</v>
      </c>
      <c r="B360" s="1" t="str">
        <f t="shared" si="15"/>
        <v>febrero</v>
      </c>
      <c r="C360" t="s">
        <v>105</v>
      </c>
      <c r="D360" t="s">
        <v>106</v>
      </c>
      <c r="E360" t="s">
        <v>120</v>
      </c>
      <c r="F360" t="s">
        <v>121</v>
      </c>
      <c r="G360" t="s">
        <v>111</v>
      </c>
      <c r="H360" t="s">
        <v>92</v>
      </c>
      <c r="I360" t="s">
        <v>16</v>
      </c>
      <c r="J360" s="2">
        <v>4</v>
      </c>
      <c r="K360" s="2">
        <v>25</v>
      </c>
      <c r="L360" s="16">
        <v>100</v>
      </c>
      <c r="M360" s="8">
        <v>10</v>
      </c>
      <c r="N360" s="8">
        <v>0</v>
      </c>
      <c r="O360" s="20">
        <f t="shared" si="16"/>
        <v>600</v>
      </c>
      <c r="P360" s="21">
        <f t="shared" si="17"/>
        <v>10</v>
      </c>
      <c r="U360" s="3"/>
    </row>
    <row r="361" spans="1:21">
      <c r="A361" s="1">
        <v>45323</v>
      </c>
      <c r="B361" s="1" t="str">
        <f t="shared" si="15"/>
        <v>febrero</v>
      </c>
      <c r="C361" t="s">
        <v>105</v>
      </c>
      <c r="D361" t="s">
        <v>106</v>
      </c>
      <c r="E361" t="s">
        <v>120</v>
      </c>
      <c r="F361" t="s">
        <v>126</v>
      </c>
      <c r="G361" t="s">
        <v>122</v>
      </c>
      <c r="H361" t="s">
        <v>92</v>
      </c>
      <c r="I361" t="s">
        <v>16</v>
      </c>
      <c r="J361" s="2">
        <v>4</v>
      </c>
      <c r="K361" s="2">
        <v>25</v>
      </c>
      <c r="L361" s="16">
        <v>100</v>
      </c>
      <c r="M361" s="8">
        <v>10</v>
      </c>
      <c r="N361" s="8">
        <v>0</v>
      </c>
      <c r="O361" s="20">
        <f t="shared" si="16"/>
        <v>600</v>
      </c>
      <c r="P361" s="21">
        <f t="shared" si="17"/>
        <v>10</v>
      </c>
      <c r="U361" s="3"/>
    </row>
    <row r="362" spans="1:21">
      <c r="A362" s="1">
        <v>45323</v>
      </c>
      <c r="B362" s="1" t="str">
        <f t="shared" si="15"/>
        <v>febrero</v>
      </c>
      <c r="C362" t="s">
        <v>105</v>
      </c>
      <c r="D362" t="s">
        <v>106</v>
      </c>
      <c r="E362" t="s">
        <v>128</v>
      </c>
      <c r="F362" t="s">
        <v>129</v>
      </c>
      <c r="G362" t="s">
        <v>125</v>
      </c>
      <c r="H362" t="s">
        <v>92</v>
      </c>
      <c r="I362" t="s">
        <v>16</v>
      </c>
      <c r="J362" s="2">
        <v>4</v>
      </c>
      <c r="K362" s="2">
        <v>25</v>
      </c>
      <c r="L362" s="16">
        <v>100</v>
      </c>
      <c r="M362" s="8">
        <v>10</v>
      </c>
      <c r="N362" s="8">
        <v>0</v>
      </c>
      <c r="O362" s="20">
        <f t="shared" si="16"/>
        <v>600</v>
      </c>
      <c r="P362" s="21">
        <f t="shared" si="17"/>
        <v>10</v>
      </c>
      <c r="U362" s="3"/>
    </row>
    <row r="363" spans="1:21">
      <c r="A363" s="1">
        <v>45323</v>
      </c>
      <c r="B363" s="1" t="str">
        <f t="shared" si="15"/>
        <v>febrero</v>
      </c>
      <c r="C363" t="s">
        <v>105</v>
      </c>
      <c r="D363" t="s">
        <v>106</v>
      </c>
      <c r="E363" t="s">
        <v>131</v>
      </c>
      <c r="F363" t="s">
        <v>133</v>
      </c>
      <c r="G363" t="s">
        <v>110</v>
      </c>
      <c r="H363" t="s">
        <v>92</v>
      </c>
      <c r="I363" t="s">
        <v>16</v>
      </c>
      <c r="J363" s="2">
        <v>4</v>
      </c>
      <c r="K363" s="2">
        <v>25</v>
      </c>
      <c r="L363" s="16">
        <v>100</v>
      </c>
      <c r="M363" s="8">
        <v>10</v>
      </c>
      <c r="N363" s="8">
        <v>0</v>
      </c>
      <c r="O363" s="20">
        <f t="shared" si="16"/>
        <v>600</v>
      </c>
      <c r="P363" s="21">
        <f t="shared" si="17"/>
        <v>10</v>
      </c>
      <c r="U363" s="3"/>
    </row>
    <row r="364" spans="1:21">
      <c r="A364" s="1">
        <v>45323</v>
      </c>
      <c r="B364" s="1" t="str">
        <f t="shared" si="15"/>
        <v>febrero</v>
      </c>
      <c r="C364" t="s">
        <v>105</v>
      </c>
      <c r="D364" t="s">
        <v>106</v>
      </c>
      <c r="E364" t="s">
        <v>131</v>
      </c>
      <c r="F364" t="s">
        <v>136</v>
      </c>
      <c r="G364" t="s">
        <v>109</v>
      </c>
      <c r="H364" t="s">
        <v>92</v>
      </c>
      <c r="I364" t="s">
        <v>16</v>
      </c>
      <c r="J364" s="2">
        <v>4</v>
      </c>
      <c r="K364" s="2">
        <v>25</v>
      </c>
      <c r="L364" s="16">
        <v>100</v>
      </c>
      <c r="M364" s="8">
        <v>10</v>
      </c>
      <c r="N364" s="8">
        <v>0</v>
      </c>
      <c r="O364" s="20">
        <f t="shared" si="16"/>
        <v>600</v>
      </c>
      <c r="P364" s="21">
        <f t="shared" si="17"/>
        <v>10</v>
      </c>
      <c r="U364" s="3"/>
    </row>
    <row r="365" spans="1:21">
      <c r="A365" s="1">
        <v>45323</v>
      </c>
      <c r="B365" s="1" t="str">
        <f t="shared" si="15"/>
        <v>febrero</v>
      </c>
      <c r="C365" t="s">
        <v>105</v>
      </c>
      <c r="D365" t="s">
        <v>106</v>
      </c>
      <c r="E365" t="s">
        <v>131</v>
      </c>
      <c r="F365" t="s">
        <v>136</v>
      </c>
      <c r="G365" t="s">
        <v>110</v>
      </c>
      <c r="H365" t="s">
        <v>92</v>
      </c>
      <c r="I365" t="s">
        <v>16</v>
      </c>
      <c r="J365" s="2">
        <v>4</v>
      </c>
      <c r="K365" s="2">
        <v>25</v>
      </c>
      <c r="L365" s="16">
        <v>100</v>
      </c>
      <c r="M365" s="8">
        <v>10</v>
      </c>
      <c r="N365" s="8">
        <v>0</v>
      </c>
      <c r="O365" s="20">
        <f t="shared" si="16"/>
        <v>600</v>
      </c>
      <c r="P365" s="21">
        <f t="shared" si="17"/>
        <v>10</v>
      </c>
      <c r="U365" s="3"/>
    </row>
    <row r="366" spans="1:21">
      <c r="A366" s="1">
        <v>45323</v>
      </c>
      <c r="B366" s="1" t="str">
        <f t="shared" si="15"/>
        <v>febrero</v>
      </c>
      <c r="C366" t="s">
        <v>105</v>
      </c>
      <c r="D366" t="s">
        <v>106</v>
      </c>
      <c r="E366" t="s">
        <v>131</v>
      </c>
      <c r="F366" t="s">
        <v>136</v>
      </c>
      <c r="G366" t="s">
        <v>111</v>
      </c>
      <c r="H366" t="s">
        <v>92</v>
      </c>
      <c r="I366" t="s">
        <v>16</v>
      </c>
      <c r="J366" s="2">
        <v>4</v>
      </c>
      <c r="K366" s="2">
        <v>25</v>
      </c>
      <c r="L366" s="16">
        <v>100</v>
      </c>
      <c r="M366" s="8">
        <v>10</v>
      </c>
      <c r="N366" s="8">
        <v>0</v>
      </c>
      <c r="O366" s="20">
        <f t="shared" si="16"/>
        <v>600</v>
      </c>
      <c r="P366" s="21">
        <f t="shared" si="17"/>
        <v>10</v>
      </c>
      <c r="U366" s="3"/>
    </row>
    <row r="367" spans="1:21">
      <c r="A367" s="1">
        <v>45323</v>
      </c>
      <c r="B367" s="1" t="str">
        <f t="shared" si="15"/>
        <v>febrero</v>
      </c>
      <c r="C367" t="s">
        <v>105</v>
      </c>
      <c r="D367" t="s">
        <v>106</v>
      </c>
      <c r="E367" t="s">
        <v>141</v>
      </c>
      <c r="F367" t="s">
        <v>143</v>
      </c>
      <c r="G367" t="s">
        <v>109</v>
      </c>
      <c r="H367" t="s">
        <v>92</v>
      </c>
      <c r="I367" t="s">
        <v>16</v>
      </c>
      <c r="J367" s="2">
        <v>4</v>
      </c>
      <c r="K367" s="2">
        <v>25</v>
      </c>
      <c r="L367" s="16">
        <v>100</v>
      </c>
      <c r="M367" s="8">
        <v>10</v>
      </c>
      <c r="N367" s="8">
        <v>0</v>
      </c>
      <c r="O367" s="20">
        <f t="shared" si="16"/>
        <v>600</v>
      </c>
      <c r="P367" s="21">
        <f t="shared" si="17"/>
        <v>10</v>
      </c>
      <c r="U367" s="3"/>
    </row>
    <row r="368" spans="1:21">
      <c r="A368" s="1">
        <v>45323</v>
      </c>
      <c r="B368" s="1" t="str">
        <f t="shared" si="15"/>
        <v>febrero</v>
      </c>
      <c r="C368" t="s">
        <v>105</v>
      </c>
      <c r="D368" t="s">
        <v>106</v>
      </c>
      <c r="E368" t="s">
        <v>141</v>
      </c>
      <c r="F368" t="s">
        <v>143</v>
      </c>
      <c r="G368" t="s">
        <v>110</v>
      </c>
      <c r="H368" t="s">
        <v>92</v>
      </c>
      <c r="I368" t="s">
        <v>16</v>
      </c>
      <c r="J368" s="2">
        <v>4</v>
      </c>
      <c r="K368" s="2">
        <v>25</v>
      </c>
      <c r="L368" s="16">
        <v>100</v>
      </c>
      <c r="M368" s="8">
        <v>10</v>
      </c>
      <c r="N368" s="8">
        <v>0</v>
      </c>
      <c r="O368" s="20">
        <f t="shared" si="16"/>
        <v>600</v>
      </c>
      <c r="P368" s="21">
        <f t="shared" si="17"/>
        <v>10</v>
      </c>
      <c r="U368" s="3"/>
    </row>
    <row r="369" spans="1:21">
      <c r="A369" s="1">
        <v>45352</v>
      </c>
      <c r="B369" s="1" t="str">
        <f t="shared" si="15"/>
        <v>marzo</v>
      </c>
      <c r="C369" t="s">
        <v>105</v>
      </c>
      <c r="D369" t="s">
        <v>106</v>
      </c>
      <c r="E369" t="s">
        <v>131</v>
      </c>
      <c r="F369" t="s">
        <v>137</v>
      </c>
      <c r="G369" t="s">
        <v>111</v>
      </c>
      <c r="H369" t="s">
        <v>92</v>
      </c>
      <c r="I369" t="s">
        <v>16</v>
      </c>
      <c r="J369" s="2">
        <v>4</v>
      </c>
      <c r="K369" s="2">
        <v>25</v>
      </c>
      <c r="L369" s="16">
        <v>100</v>
      </c>
      <c r="M369" s="8">
        <v>10</v>
      </c>
      <c r="N369" s="8">
        <v>0</v>
      </c>
      <c r="O369" s="20">
        <f t="shared" si="16"/>
        <v>600</v>
      </c>
      <c r="P369" s="21">
        <f t="shared" si="17"/>
        <v>10</v>
      </c>
      <c r="U369" s="3"/>
    </row>
    <row r="370" spans="1:21">
      <c r="A370" s="1">
        <v>45444</v>
      </c>
      <c r="B370" s="1" t="str">
        <f t="shared" si="15"/>
        <v>junio</v>
      </c>
      <c r="C370" t="s">
        <v>105</v>
      </c>
      <c r="D370" t="s">
        <v>106</v>
      </c>
      <c r="E370" t="s">
        <v>113</v>
      </c>
      <c r="F370" t="s">
        <v>114</v>
      </c>
      <c r="G370" t="s">
        <v>111</v>
      </c>
      <c r="H370" t="s">
        <v>92</v>
      </c>
      <c r="I370" t="s">
        <v>16</v>
      </c>
      <c r="J370" s="2">
        <v>4</v>
      </c>
      <c r="K370" s="2">
        <v>25</v>
      </c>
      <c r="L370" s="16">
        <v>100</v>
      </c>
      <c r="M370" s="8">
        <v>10</v>
      </c>
      <c r="N370" s="8">
        <v>0</v>
      </c>
      <c r="O370" s="20">
        <f t="shared" si="16"/>
        <v>600</v>
      </c>
      <c r="P370" s="21">
        <f t="shared" si="17"/>
        <v>10</v>
      </c>
      <c r="U370" s="3"/>
    </row>
    <row r="371" spans="1:21">
      <c r="A371" s="1">
        <v>45444</v>
      </c>
      <c r="B371" s="1" t="str">
        <f t="shared" si="15"/>
        <v>junio</v>
      </c>
      <c r="C371" t="s">
        <v>105</v>
      </c>
      <c r="D371" t="s">
        <v>106</v>
      </c>
      <c r="E371" t="s">
        <v>120</v>
      </c>
      <c r="F371" t="s">
        <v>126</v>
      </c>
      <c r="G371" t="s">
        <v>125</v>
      </c>
      <c r="H371" t="s">
        <v>92</v>
      </c>
      <c r="I371" t="s">
        <v>123</v>
      </c>
      <c r="J371" s="2">
        <v>4</v>
      </c>
      <c r="K371" s="2">
        <v>25</v>
      </c>
      <c r="L371" s="16">
        <v>100</v>
      </c>
      <c r="M371" s="8">
        <v>10</v>
      </c>
      <c r="N371" s="8">
        <v>0</v>
      </c>
      <c r="O371" s="20">
        <f t="shared" si="16"/>
        <v>600</v>
      </c>
      <c r="P371" s="21">
        <f t="shared" si="17"/>
        <v>10</v>
      </c>
      <c r="U371" s="3"/>
    </row>
    <row r="372" spans="1:21">
      <c r="A372" s="1">
        <v>45444</v>
      </c>
      <c r="B372" s="1" t="str">
        <f t="shared" si="15"/>
        <v>junio</v>
      </c>
      <c r="C372" t="s">
        <v>105</v>
      </c>
      <c r="D372" t="s">
        <v>106</v>
      </c>
      <c r="E372" t="s">
        <v>131</v>
      </c>
      <c r="F372" t="s">
        <v>132</v>
      </c>
      <c r="G372" t="s">
        <v>111</v>
      </c>
      <c r="H372" t="s">
        <v>92</v>
      </c>
      <c r="I372" t="s">
        <v>16</v>
      </c>
      <c r="J372" s="2">
        <v>4</v>
      </c>
      <c r="K372" s="2">
        <v>25</v>
      </c>
      <c r="L372" s="16">
        <v>100</v>
      </c>
      <c r="M372" s="8">
        <v>10</v>
      </c>
      <c r="N372" s="8">
        <v>0</v>
      </c>
      <c r="O372" s="20">
        <f t="shared" si="16"/>
        <v>600</v>
      </c>
      <c r="P372" s="21">
        <f t="shared" si="17"/>
        <v>10</v>
      </c>
      <c r="U372" s="3"/>
    </row>
    <row r="373" spans="1:21">
      <c r="A373" s="1">
        <v>45444</v>
      </c>
      <c r="B373" s="1" t="str">
        <f t="shared" si="15"/>
        <v>junio</v>
      </c>
      <c r="C373" t="s">
        <v>105</v>
      </c>
      <c r="D373" t="s">
        <v>106</v>
      </c>
      <c r="E373" t="s">
        <v>131</v>
      </c>
      <c r="F373" t="s">
        <v>134</v>
      </c>
      <c r="G373" t="s">
        <v>111</v>
      </c>
      <c r="H373" t="s">
        <v>92</v>
      </c>
      <c r="I373" t="s">
        <v>16</v>
      </c>
      <c r="J373" s="2">
        <v>4</v>
      </c>
      <c r="K373" s="2">
        <v>25</v>
      </c>
      <c r="L373" s="16">
        <v>100</v>
      </c>
      <c r="M373" s="8">
        <v>10</v>
      </c>
      <c r="N373" s="8">
        <v>0</v>
      </c>
      <c r="O373" s="20">
        <f t="shared" si="16"/>
        <v>600</v>
      </c>
      <c r="P373" s="21">
        <f t="shared" si="17"/>
        <v>10</v>
      </c>
      <c r="U373" s="3"/>
    </row>
    <row r="374" spans="1:21">
      <c r="A374" s="1">
        <v>45444</v>
      </c>
      <c r="B374" s="1" t="str">
        <f t="shared" si="15"/>
        <v>junio</v>
      </c>
      <c r="C374" t="s">
        <v>105</v>
      </c>
      <c r="D374" t="s">
        <v>106</v>
      </c>
      <c r="E374" t="s">
        <v>131</v>
      </c>
      <c r="F374" t="s">
        <v>135</v>
      </c>
      <c r="G374" t="s">
        <v>110</v>
      </c>
      <c r="H374" t="s">
        <v>92</v>
      </c>
      <c r="I374" t="s">
        <v>16</v>
      </c>
      <c r="J374" s="2">
        <v>4</v>
      </c>
      <c r="K374" s="2">
        <v>25</v>
      </c>
      <c r="L374" s="16">
        <v>100</v>
      </c>
      <c r="M374" s="8">
        <v>10</v>
      </c>
      <c r="N374" s="8">
        <v>0</v>
      </c>
      <c r="O374" s="20">
        <f t="shared" si="16"/>
        <v>600</v>
      </c>
      <c r="P374" s="21">
        <f t="shared" si="17"/>
        <v>10</v>
      </c>
      <c r="U374" s="3"/>
    </row>
    <row r="375" spans="1:21">
      <c r="A375" s="1">
        <v>45444</v>
      </c>
      <c r="B375" s="1" t="str">
        <f t="shared" si="15"/>
        <v>junio</v>
      </c>
      <c r="C375" t="s">
        <v>105</v>
      </c>
      <c r="D375" t="s">
        <v>106</v>
      </c>
      <c r="E375" t="s">
        <v>131</v>
      </c>
      <c r="F375" t="s">
        <v>137</v>
      </c>
      <c r="G375" t="s">
        <v>110</v>
      </c>
      <c r="H375" t="s">
        <v>92</v>
      </c>
      <c r="I375" t="s">
        <v>404</v>
      </c>
      <c r="J375" s="2">
        <v>4</v>
      </c>
      <c r="K375" s="2">
        <v>25</v>
      </c>
      <c r="L375" s="16">
        <v>100</v>
      </c>
      <c r="M375" s="8">
        <v>10</v>
      </c>
      <c r="N375" s="8">
        <v>0</v>
      </c>
      <c r="O375" s="20">
        <f t="shared" si="16"/>
        <v>600</v>
      </c>
      <c r="P375" s="21">
        <f t="shared" si="17"/>
        <v>10</v>
      </c>
      <c r="U375" s="3"/>
    </row>
    <row r="376" spans="1:21">
      <c r="A376" s="1">
        <v>45444</v>
      </c>
      <c r="B376" s="1" t="str">
        <f t="shared" si="15"/>
        <v>junio</v>
      </c>
      <c r="C376" t="s">
        <v>105</v>
      </c>
      <c r="D376" t="s">
        <v>106</v>
      </c>
      <c r="E376" t="s">
        <v>141</v>
      </c>
      <c r="F376" t="s">
        <v>405</v>
      </c>
      <c r="G376" t="s">
        <v>111</v>
      </c>
      <c r="H376" t="s">
        <v>92</v>
      </c>
      <c r="I376" t="s">
        <v>16</v>
      </c>
      <c r="J376" s="2">
        <v>4</v>
      </c>
      <c r="K376" s="2">
        <v>25</v>
      </c>
      <c r="L376" s="16">
        <v>100</v>
      </c>
      <c r="M376" s="8">
        <v>10</v>
      </c>
      <c r="N376" s="8">
        <v>0</v>
      </c>
      <c r="O376" s="20">
        <f t="shared" si="16"/>
        <v>600</v>
      </c>
      <c r="P376" s="21">
        <f t="shared" si="17"/>
        <v>10</v>
      </c>
      <c r="U376" s="3"/>
    </row>
    <row r="377" spans="1:21">
      <c r="A377" s="1">
        <v>45444</v>
      </c>
      <c r="B377" s="1" t="str">
        <f t="shared" si="15"/>
        <v>junio</v>
      </c>
      <c r="C377" t="s">
        <v>105</v>
      </c>
      <c r="D377" t="s">
        <v>106</v>
      </c>
      <c r="E377" t="s">
        <v>141</v>
      </c>
      <c r="F377" t="s">
        <v>142</v>
      </c>
      <c r="G377" t="s">
        <v>110</v>
      </c>
      <c r="H377" t="s">
        <v>92</v>
      </c>
      <c r="I377" t="s">
        <v>16</v>
      </c>
      <c r="J377" s="2">
        <v>4</v>
      </c>
      <c r="K377" s="2">
        <v>25</v>
      </c>
      <c r="L377" s="16">
        <v>100</v>
      </c>
      <c r="M377" s="8">
        <v>10</v>
      </c>
      <c r="N377" s="8">
        <v>0</v>
      </c>
      <c r="O377" s="20">
        <f t="shared" si="16"/>
        <v>600</v>
      </c>
      <c r="P377" s="21">
        <f t="shared" si="17"/>
        <v>10</v>
      </c>
      <c r="U377" s="3"/>
    </row>
    <row r="378" spans="1:21">
      <c r="A378" s="1">
        <v>45444</v>
      </c>
      <c r="B378" s="1" t="str">
        <f t="shared" si="15"/>
        <v>junio</v>
      </c>
      <c r="C378" t="s">
        <v>105</v>
      </c>
      <c r="D378" t="s">
        <v>106</v>
      </c>
      <c r="E378" t="s">
        <v>149</v>
      </c>
      <c r="F378" t="s">
        <v>150</v>
      </c>
      <c r="G378" t="s">
        <v>111</v>
      </c>
      <c r="H378" t="s">
        <v>92</v>
      </c>
      <c r="I378" t="s">
        <v>123</v>
      </c>
      <c r="J378" s="2">
        <v>4</v>
      </c>
      <c r="K378" s="2">
        <v>25</v>
      </c>
      <c r="L378" s="16">
        <v>100</v>
      </c>
      <c r="M378" s="8">
        <v>10</v>
      </c>
      <c r="N378" s="8">
        <v>0</v>
      </c>
      <c r="O378" s="20">
        <f t="shared" si="16"/>
        <v>600</v>
      </c>
      <c r="P378" s="21">
        <f t="shared" si="17"/>
        <v>10</v>
      </c>
      <c r="U378" s="3"/>
    </row>
    <row r="379" spans="1:21">
      <c r="A379" s="1">
        <v>45444</v>
      </c>
      <c r="B379" s="1" t="str">
        <f t="shared" si="15"/>
        <v>junio</v>
      </c>
      <c r="C379" t="s">
        <v>229</v>
      </c>
      <c r="D379" t="s">
        <v>230</v>
      </c>
      <c r="E379" t="s">
        <v>78</v>
      </c>
      <c r="F379" t="s">
        <v>231</v>
      </c>
      <c r="G379" t="s">
        <v>232</v>
      </c>
      <c r="H379" t="s">
        <v>410</v>
      </c>
      <c r="I379" t="s">
        <v>16</v>
      </c>
      <c r="J379" s="2">
        <v>368</v>
      </c>
      <c r="K379" s="2">
        <v>5148</v>
      </c>
      <c r="L379" s="16">
        <v>100</v>
      </c>
      <c r="M379" s="8">
        <v>10</v>
      </c>
      <c r="N379" s="8">
        <v>0</v>
      </c>
      <c r="O379" s="20">
        <f t="shared" si="16"/>
        <v>600</v>
      </c>
      <c r="P379" s="21">
        <f t="shared" si="17"/>
        <v>10</v>
      </c>
      <c r="U379" s="3"/>
    </row>
    <row r="380" spans="1:21">
      <c r="A380" s="1">
        <v>45352</v>
      </c>
      <c r="B380" s="1" t="str">
        <f t="shared" si="15"/>
        <v>marzo</v>
      </c>
      <c r="C380" t="s">
        <v>310</v>
      </c>
      <c r="D380" t="s">
        <v>311</v>
      </c>
      <c r="E380" t="s">
        <v>34</v>
      </c>
      <c r="F380" t="s">
        <v>312</v>
      </c>
      <c r="G380" t="s">
        <v>315</v>
      </c>
      <c r="H380" t="s">
        <v>314</v>
      </c>
      <c r="I380" t="s">
        <v>27</v>
      </c>
      <c r="J380" s="2">
        <v>28</v>
      </c>
      <c r="K380" s="2">
        <v>6087.45</v>
      </c>
      <c r="L380" s="16">
        <v>87.3</v>
      </c>
      <c r="M380" s="8">
        <v>87</v>
      </c>
      <c r="N380" s="8">
        <v>0.3</v>
      </c>
      <c r="O380" s="20">
        <f t="shared" si="16"/>
        <v>5220.3</v>
      </c>
      <c r="P380" s="21">
        <f t="shared" si="17"/>
        <v>87.00500000000001</v>
      </c>
      <c r="U380" s="3"/>
    </row>
    <row r="381" spans="1:21">
      <c r="A381" s="1">
        <v>45413</v>
      </c>
      <c r="B381" s="1" t="str">
        <f t="shared" si="15"/>
        <v>mayo</v>
      </c>
      <c r="C381" t="s">
        <v>235</v>
      </c>
      <c r="D381" t="s">
        <v>236</v>
      </c>
      <c r="E381" t="s">
        <v>242</v>
      </c>
      <c r="F381" t="s">
        <v>243</v>
      </c>
      <c r="G381" t="s">
        <v>244</v>
      </c>
      <c r="H381" t="s">
        <v>225</v>
      </c>
      <c r="I381" t="s">
        <v>411</v>
      </c>
      <c r="J381" s="2">
        <v>149</v>
      </c>
      <c r="K381" s="2">
        <v>1713</v>
      </c>
      <c r="L381" s="16">
        <v>78.8</v>
      </c>
      <c r="M381" s="8">
        <v>78</v>
      </c>
      <c r="N381" s="8">
        <v>0.8</v>
      </c>
      <c r="O381" s="20">
        <f t="shared" ref="O381" si="18">(M381*60)+N381</f>
        <v>4680.8</v>
      </c>
      <c r="P381" s="21">
        <f t="shared" si="17"/>
        <v>78.013333333333335</v>
      </c>
      <c r="U381" s="3"/>
    </row>
    <row r="382" spans="1:21">
      <c r="A382" s="1">
        <v>45444</v>
      </c>
      <c r="B382" s="1" t="str">
        <f t="shared" si="15"/>
        <v>junio</v>
      </c>
      <c r="C382" t="s">
        <v>167</v>
      </c>
      <c r="D382" t="s">
        <v>168</v>
      </c>
      <c r="E382" t="s">
        <v>338</v>
      </c>
      <c r="F382" t="s">
        <v>353</v>
      </c>
      <c r="G382" t="s">
        <v>376</v>
      </c>
      <c r="H382" t="s">
        <v>92</v>
      </c>
      <c r="I382" t="s">
        <v>16</v>
      </c>
      <c r="J382" s="2">
        <v>453</v>
      </c>
      <c r="K382" s="2">
        <v>6900</v>
      </c>
      <c r="L382" s="16">
        <v>75</v>
      </c>
      <c r="M382" s="8">
        <v>75</v>
      </c>
      <c r="O382" s="20">
        <f t="shared" si="16"/>
        <v>4500</v>
      </c>
      <c r="P382" s="21">
        <f t="shared" si="17"/>
        <v>75</v>
      </c>
      <c r="U382" s="3"/>
    </row>
    <row r="383" spans="1:21">
      <c r="A383" s="1">
        <v>45444</v>
      </c>
      <c r="B383" s="1" t="str">
        <f t="shared" si="15"/>
        <v>junio</v>
      </c>
      <c r="C383" t="s">
        <v>167</v>
      </c>
      <c r="D383" t="s">
        <v>168</v>
      </c>
      <c r="E383" t="s">
        <v>338</v>
      </c>
      <c r="F383" t="s">
        <v>353</v>
      </c>
      <c r="G383" t="s">
        <v>171</v>
      </c>
      <c r="H383" t="s">
        <v>92</v>
      </c>
      <c r="I383" t="s">
        <v>16</v>
      </c>
      <c r="J383" s="2">
        <v>456</v>
      </c>
      <c r="K383" s="2">
        <v>7100</v>
      </c>
      <c r="L383" s="16">
        <v>75</v>
      </c>
      <c r="M383" s="8">
        <v>75</v>
      </c>
      <c r="O383" s="20">
        <f t="shared" si="16"/>
        <v>4500</v>
      </c>
      <c r="P383" s="21">
        <f t="shared" si="17"/>
        <v>75</v>
      </c>
      <c r="U383" s="3"/>
    </row>
    <row r="384" spans="1:21">
      <c r="A384" s="1">
        <v>45444</v>
      </c>
      <c r="B384" s="1" t="str">
        <f t="shared" si="15"/>
        <v>junio</v>
      </c>
      <c r="C384" t="s">
        <v>167</v>
      </c>
      <c r="D384" t="s">
        <v>168</v>
      </c>
      <c r="E384" t="s">
        <v>338</v>
      </c>
      <c r="F384" t="s">
        <v>353</v>
      </c>
      <c r="G384" t="s">
        <v>377</v>
      </c>
      <c r="H384" t="s">
        <v>15</v>
      </c>
      <c r="I384" t="s">
        <v>16</v>
      </c>
      <c r="J384" s="2">
        <v>351</v>
      </c>
      <c r="K384" s="2">
        <v>4913</v>
      </c>
      <c r="L384" s="16">
        <v>75</v>
      </c>
      <c r="M384" s="8">
        <v>75</v>
      </c>
      <c r="O384" s="20">
        <f t="shared" si="16"/>
        <v>4500</v>
      </c>
      <c r="P384" s="21">
        <f t="shared" si="17"/>
        <v>75</v>
      </c>
      <c r="U384" s="3"/>
    </row>
    <row r="385" spans="1:21">
      <c r="A385" s="1">
        <v>45444</v>
      </c>
      <c r="B385" s="1" t="str">
        <f t="shared" si="15"/>
        <v>junio</v>
      </c>
      <c r="C385" t="s">
        <v>172</v>
      </c>
      <c r="D385" t="s">
        <v>173</v>
      </c>
      <c r="E385" t="s">
        <v>153</v>
      </c>
      <c r="F385" t="s">
        <v>364</v>
      </c>
      <c r="G385" t="s">
        <v>176</v>
      </c>
      <c r="H385" t="s">
        <v>15</v>
      </c>
      <c r="I385" t="s">
        <v>16</v>
      </c>
      <c r="J385" s="2">
        <v>227</v>
      </c>
      <c r="K385" s="2">
        <v>5491</v>
      </c>
      <c r="L385" s="16">
        <v>75</v>
      </c>
      <c r="M385" s="8">
        <v>75</v>
      </c>
      <c r="O385" s="20">
        <f t="shared" si="16"/>
        <v>4500</v>
      </c>
      <c r="P385" s="21">
        <f t="shared" si="17"/>
        <v>75</v>
      </c>
      <c r="U385" s="3"/>
    </row>
    <row r="386" spans="1:21">
      <c r="A386" s="1">
        <v>45444</v>
      </c>
      <c r="B386" s="1" t="str">
        <f t="shared" ref="B386:B449" si="19">TEXT(A386,"mmmm")</f>
        <v>junio</v>
      </c>
      <c r="C386" t="s">
        <v>235</v>
      </c>
      <c r="D386" t="s">
        <v>236</v>
      </c>
      <c r="E386" t="s">
        <v>242</v>
      </c>
      <c r="F386" t="s">
        <v>243</v>
      </c>
      <c r="G386" t="s">
        <v>244</v>
      </c>
      <c r="H386" t="s">
        <v>225</v>
      </c>
      <c r="I386" t="s">
        <v>411</v>
      </c>
      <c r="J386" s="2">
        <v>123</v>
      </c>
      <c r="K386" s="2">
        <v>1709.07</v>
      </c>
      <c r="L386" s="16">
        <v>74.599999999999994</v>
      </c>
      <c r="M386" s="8">
        <v>74</v>
      </c>
      <c r="N386" s="8">
        <v>0.6</v>
      </c>
      <c r="O386" s="20">
        <f t="shared" ref="O386:O449" si="20">(M386*60)+N386</f>
        <v>4440.6000000000004</v>
      </c>
      <c r="P386" s="21">
        <f t="shared" si="17"/>
        <v>74.010000000000005</v>
      </c>
      <c r="U386" s="3"/>
    </row>
    <row r="387" spans="1:21">
      <c r="A387" s="1">
        <v>45383</v>
      </c>
      <c r="B387" s="1" t="str">
        <f t="shared" si="19"/>
        <v>abril</v>
      </c>
      <c r="C387" t="s">
        <v>310</v>
      </c>
      <c r="D387" t="s">
        <v>311</v>
      </c>
      <c r="E387" t="s">
        <v>34</v>
      </c>
      <c r="F387" t="s">
        <v>312</v>
      </c>
      <c r="G387" t="s">
        <v>315</v>
      </c>
      <c r="H387" t="s">
        <v>314</v>
      </c>
      <c r="I387" t="s">
        <v>27</v>
      </c>
      <c r="J387" s="2">
        <v>26</v>
      </c>
      <c r="K387" s="2">
        <v>5831.1</v>
      </c>
      <c r="L387" s="16">
        <v>74</v>
      </c>
      <c r="M387" s="8">
        <v>74</v>
      </c>
      <c r="O387" s="20">
        <f t="shared" si="20"/>
        <v>4440</v>
      </c>
      <c r="P387" s="21">
        <f t="shared" ref="P387:P450" si="21">+O387/60</f>
        <v>74</v>
      </c>
      <c r="U387" s="3"/>
    </row>
    <row r="388" spans="1:21">
      <c r="A388" s="1">
        <v>45383</v>
      </c>
      <c r="B388" s="1" t="str">
        <f t="shared" si="19"/>
        <v>abril</v>
      </c>
      <c r="C388" t="s">
        <v>167</v>
      </c>
      <c r="D388" t="s">
        <v>168</v>
      </c>
      <c r="E388" t="s">
        <v>338</v>
      </c>
      <c r="F388" t="s">
        <v>353</v>
      </c>
      <c r="G388" t="s">
        <v>171</v>
      </c>
      <c r="H388" t="s">
        <v>92</v>
      </c>
      <c r="I388" t="s">
        <v>16</v>
      </c>
      <c r="J388" s="2">
        <v>298</v>
      </c>
      <c r="K388" s="2">
        <v>4163</v>
      </c>
      <c r="L388" s="16">
        <v>74</v>
      </c>
      <c r="M388" s="8">
        <v>74</v>
      </c>
      <c r="O388" s="20">
        <f t="shared" si="20"/>
        <v>4440</v>
      </c>
      <c r="P388" s="21">
        <f t="shared" si="21"/>
        <v>74</v>
      </c>
      <c r="U388" s="3"/>
    </row>
    <row r="389" spans="1:21">
      <c r="A389" s="1">
        <v>45413</v>
      </c>
      <c r="B389" s="1" t="str">
        <f t="shared" si="19"/>
        <v>mayo</v>
      </c>
      <c r="C389" t="s">
        <v>167</v>
      </c>
      <c r="D389" t="s">
        <v>168</v>
      </c>
      <c r="E389" t="s">
        <v>338</v>
      </c>
      <c r="F389" t="s">
        <v>353</v>
      </c>
      <c r="G389" t="s">
        <v>171</v>
      </c>
      <c r="H389" t="s">
        <v>92</v>
      </c>
      <c r="I389" t="s">
        <v>16</v>
      </c>
      <c r="J389" s="2">
        <v>312</v>
      </c>
      <c r="K389" s="2">
        <v>4355</v>
      </c>
      <c r="L389" s="16">
        <v>74</v>
      </c>
      <c r="M389" s="8">
        <v>74</v>
      </c>
      <c r="O389" s="20">
        <f t="shared" si="20"/>
        <v>4440</v>
      </c>
      <c r="P389" s="21">
        <f t="shared" si="21"/>
        <v>74</v>
      </c>
      <c r="U389" s="3"/>
    </row>
    <row r="390" spans="1:21">
      <c r="A390" s="1">
        <v>45413</v>
      </c>
      <c r="B390" s="1" t="str">
        <f t="shared" si="19"/>
        <v>mayo</v>
      </c>
      <c r="C390" t="s">
        <v>167</v>
      </c>
      <c r="D390" t="s">
        <v>168</v>
      </c>
      <c r="E390" t="s">
        <v>338</v>
      </c>
      <c r="F390" t="s">
        <v>353</v>
      </c>
      <c r="G390" t="s">
        <v>376</v>
      </c>
      <c r="H390" t="s">
        <v>92</v>
      </c>
      <c r="I390" t="s">
        <v>16</v>
      </c>
      <c r="J390" s="2">
        <v>310</v>
      </c>
      <c r="K390" s="2">
        <v>4340</v>
      </c>
      <c r="L390" s="16">
        <v>73</v>
      </c>
      <c r="M390" s="8">
        <v>73</v>
      </c>
      <c r="O390" s="20">
        <f t="shared" si="20"/>
        <v>4380</v>
      </c>
      <c r="P390" s="21">
        <f t="shared" si="21"/>
        <v>73</v>
      </c>
      <c r="U390" s="3"/>
    </row>
    <row r="391" spans="1:21">
      <c r="A391" s="1">
        <v>45444</v>
      </c>
      <c r="B391" s="1" t="str">
        <f t="shared" si="19"/>
        <v>junio</v>
      </c>
      <c r="C391" t="s">
        <v>151</v>
      </c>
      <c r="D391" t="s">
        <v>152</v>
      </c>
      <c r="E391" t="s">
        <v>153</v>
      </c>
      <c r="F391" t="s">
        <v>154</v>
      </c>
      <c r="G391" t="s">
        <v>350</v>
      </c>
      <c r="H391" t="s">
        <v>15</v>
      </c>
      <c r="I391" t="s">
        <v>16</v>
      </c>
      <c r="J391" s="2">
        <v>17</v>
      </c>
      <c r="K391" s="2">
        <v>4380</v>
      </c>
      <c r="L391" s="16">
        <v>73</v>
      </c>
      <c r="M391" s="8">
        <v>73</v>
      </c>
      <c r="O391" s="20">
        <f t="shared" si="20"/>
        <v>4380</v>
      </c>
      <c r="P391" s="21">
        <f t="shared" si="21"/>
        <v>73</v>
      </c>
      <c r="U391" s="3"/>
    </row>
    <row r="392" spans="1:21">
      <c r="A392" s="1">
        <v>45352</v>
      </c>
      <c r="B392" s="1" t="str">
        <f t="shared" si="19"/>
        <v>marzo</v>
      </c>
      <c r="C392" t="s">
        <v>310</v>
      </c>
      <c r="D392" t="s">
        <v>311</v>
      </c>
      <c r="E392" t="s">
        <v>34</v>
      </c>
      <c r="F392" t="s">
        <v>312</v>
      </c>
      <c r="G392" t="s">
        <v>313</v>
      </c>
      <c r="H392" t="s">
        <v>314</v>
      </c>
      <c r="I392" t="s">
        <v>27</v>
      </c>
      <c r="J392" s="2">
        <v>29</v>
      </c>
      <c r="K392" s="2">
        <v>4472.9399999999996</v>
      </c>
      <c r="L392" s="16">
        <v>72.099999999999994</v>
      </c>
      <c r="M392" s="8">
        <v>72</v>
      </c>
      <c r="N392" s="8">
        <v>0.1</v>
      </c>
      <c r="O392" s="20">
        <f t="shared" si="20"/>
        <v>4320.1000000000004</v>
      </c>
      <c r="P392" s="21">
        <f t="shared" si="21"/>
        <v>72.001666666666679</v>
      </c>
      <c r="U392" s="3"/>
    </row>
    <row r="393" spans="1:21">
      <c r="A393" s="1">
        <v>45413</v>
      </c>
      <c r="B393" s="1" t="str">
        <f t="shared" si="19"/>
        <v>mayo</v>
      </c>
      <c r="C393" t="s">
        <v>167</v>
      </c>
      <c r="D393" t="s">
        <v>168</v>
      </c>
      <c r="E393" t="s">
        <v>338</v>
      </c>
      <c r="F393" t="s">
        <v>353</v>
      </c>
      <c r="G393" t="s">
        <v>377</v>
      </c>
      <c r="H393" t="s">
        <v>15</v>
      </c>
      <c r="I393" t="s">
        <v>16</v>
      </c>
      <c r="J393" s="2">
        <v>294</v>
      </c>
      <c r="K393" s="2">
        <v>4110</v>
      </c>
      <c r="L393" s="16">
        <v>72</v>
      </c>
      <c r="M393" s="8">
        <v>72</v>
      </c>
      <c r="O393" s="20">
        <f t="shared" si="20"/>
        <v>4320</v>
      </c>
      <c r="P393" s="21">
        <f t="shared" si="21"/>
        <v>72</v>
      </c>
      <c r="U393" s="3"/>
    </row>
    <row r="394" spans="1:21">
      <c r="A394" s="1">
        <v>45413</v>
      </c>
      <c r="B394" s="1" t="str">
        <f t="shared" si="19"/>
        <v>mayo</v>
      </c>
      <c r="C394" t="s">
        <v>172</v>
      </c>
      <c r="D394" t="s">
        <v>173</v>
      </c>
      <c r="E394" t="s">
        <v>153</v>
      </c>
      <c r="F394" t="s">
        <v>364</v>
      </c>
      <c r="G394" t="s">
        <v>176</v>
      </c>
      <c r="H394" t="s">
        <v>15</v>
      </c>
      <c r="I394" t="s">
        <v>16</v>
      </c>
      <c r="J394" s="2">
        <v>220</v>
      </c>
      <c r="K394" s="2">
        <v>4664</v>
      </c>
      <c r="L394" s="16">
        <v>72</v>
      </c>
      <c r="M394" s="8">
        <v>72</v>
      </c>
      <c r="O394" s="20">
        <f t="shared" si="20"/>
        <v>4320</v>
      </c>
      <c r="P394" s="21">
        <f t="shared" si="21"/>
        <v>72</v>
      </c>
      <c r="U394" s="3"/>
    </row>
    <row r="395" spans="1:21">
      <c r="A395" s="1">
        <v>45413</v>
      </c>
      <c r="B395" s="1" t="str">
        <f t="shared" si="19"/>
        <v>mayo</v>
      </c>
      <c r="C395" t="s">
        <v>180</v>
      </c>
      <c r="D395" t="s">
        <v>181</v>
      </c>
      <c r="E395" t="s">
        <v>185</v>
      </c>
      <c r="F395" t="s">
        <v>186</v>
      </c>
      <c r="G395" t="s">
        <v>188</v>
      </c>
      <c r="H395" t="s">
        <v>92</v>
      </c>
      <c r="I395" t="s">
        <v>16</v>
      </c>
      <c r="J395" s="2">
        <v>189</v>
      </c>
      <c r="K395" s="2">
        <v>2840</v>
      </c>
      <c r="L395" s="16">
        <v>71</v>
      </c>
      <c r="M395" s="8">
        <v>71</v>
      </c>
      <c r="O395" s="20">
        <f t="shared" si="20"/>
        <v>4260</v>
      </c>
      <c r="P395" s="21">
        <f t="shared" si="21"/>
        <v>71</v>
      </c>
      <c r="U395" s="3"/>
    </row>
    <row r="396" spans="1:21">
      <c r="A396" s="1">
        <v>45444</v>
      </c>
      <c r="B396" s="1" t="str">
        <f t="shared" si="19"/>
        <v>junio</v>
      </c>
      <c r="C396" t="s">
        <v>248</v>
      </c>
      <c r="D396" t="s">
        <v>249</v>
      </c>
      <c r="E396" t="s">
        <v>185</v>
      </c>
      <c r="F396" t="s">
        <v>250</v>
      </c>
      <c r="G396" t="s">
        <v>251</v>
      </c>
      <c r="H396" t="s">
        <v>15</v>
      </c>
      <c r="I396" t="s">
        <v>16</v>
      </c>
      <c r="J396" s="2">
        <v>1000</v>
      </c>
      <c r="K396" s="2">
        <v>4900</v>
      </c>
      <c r="L396" s="16">
        <v>70</v>
      </c>
      <c r="M396" s="8">
        <v>70</v>
      </c>
      <c r="O396" s="20">
        <f t="shared" si="20"/>
        <v>4200</v>
      </c>
      <c r="P396" s="21">
        <f t="shared" si="21"/>
        <v>70</v>
      </c>
      <c r="U396" s="3"/>
    </row>
    <row r="397" spans="1:21">
      <c r="A397" s="1">
        <v>45444</v>
      </c>
      <c r="B397" s="1" t="str">
        <f t="shared" si="19"/>
        <v>junio</v>
      </c>
      <c r="C397" t="s">
        <v>180</v>
      </c>
      <c r="D397" t="s">
        <v>181</v>
      </c>
      <c r="E397" t="s">
        <v>19</v>
      </c>
      <c r="F397" t="s">
        <v>182</v>
      </c>
      <c r="G397" t="s">
        <v>183</v>
      </c>
      <c r="H397" t="s">
        <v>92</v>
      </c>
      <c r="I397" t="s">
        <v>16</v>
      </c>
      <c r="J397" s="2">
        <v>186</v>
      </c>
      <c r="K397" s="2">
        <v>2800</v>
      </c>
      <c r="L397" s="16">
        <v>70</v>
      </c>
      <c r="M397" s="8">
        <v>70</v>
      </c>
      <c r="O397" s="20">
        <f t="shared" si="20"/>
        <v>4200</v>
      </c>
      <c r="P397" s="21">
        <f t="shared" si="21"/>
        <v>70</v>
      </c>
      <c r="U397" s="3"/>
    </row>
    <row r="398" spans="1:21">
      <c r="A398" s="1">
        <v>45444</v>
      </c>
      <c r="B398" s="1" t="str">
        <f t="shared" si="19"/>
        <v>junio</v>
      </c>
      <c r="C398" t="s">
        <v>213</v>
      </c>
      <c r="D398" t="s">
        <v>214</v>
      </c>
      <c r="E398" t="s">
        <v>40</v>
      </c>
      <c r="F398" t="s">
        <v>215</v>
      </c>
      <c r="G398" t="s">
        <v>218</v>
      </c>
      <c r="H398" t="s">
        <v>217</v>
      </c>
      <c r="I398" t="s">
        <v>27</v>
      </c>
      <c r="J398" s="2">
        <v>141</v>
      </c>
      <c r="K398" s="2">
        <v>10669</v>
      </c>
      <c r="L398" s="16">
        <v>68.2</v>
      </c>
      <c r="M398" s="8">
        <v>68</v>
      </c>
      <c r="N398" s="8">
        <v>0.2</v>
      </c>
      <c r="O398" s="20">
        <f t="shared" si="20"/>
        <v>4080.2</v>
      </c>
      <c r="P398" s="21">
        <f t="shared" si="21"/>
        <v>68.00333333333333</v>
      </c>
      <c r="U398" s="3"/>
    </row>
    <row r="399" spans="1:21">
      <c r="A399" s="1">
        <v>45352</v>
      </c>
      <c r="B399" s="1" t="str">
        <f t="shared" si="19"/>
        <v>marzo</v>
      </c>
      <c r="C399" t="s">
        <v>38</v>
      </c>
      <c r="D399" t="s">
        <v>39</v>
      </c>
      <c r="E399" t="s">
        <v>53</v>
      </c>
      <c r="F399" t="s">
        <v>54</v>
      </c>
      <c r="G399" t="s">
        <v>55</v>
      </c>
      <c r="H399" t="s">
        <v>15</v>
      </c>
      <c r="I399" t="s">
        <v>27</v>
      </c>
      <c r="J399" s="2">
        <v>100</v>
      </c>
      <c r="K399" s="2">
        <v>2654.9</v>
      </c>
      <c r="L399" s="16">
        <v>67.099999999999994</v>
      </c>
      <c r="M399" s="8">
        <v>67</v>
      </c>
      <c r="N399" s="8">
        <v>0.1</v>
      </c>
      <c r="O399" s="20">
        <f t="shared" si="20"/>
        <v>4020.1</v>
      </c>
      <c r="P399" s="21">
        <f t="shared" si="21"/>
        <v>67.001666666666665</v>
      </c>
      <c r="U399" s="3"/>
    </row>
    <row r="400" spans="1:21">
      <c r="A400" s="1">
        <v>45413</v>
      </c>
      <c r="B400" s="1" t="str">
        <f t="shared" si="19"/>
        <v>mayo</v>
      </c>
      <c r="C400" t="s">
        <v>151</v>
      </c>
      <c r="D400" t="s">
        <v>152</v>
      </c>
      <c r="E400" t="s">
        <v>153</v>
      </c>
      <c r="F400" t="s">
        <v>154</v>
      </c>
      <c r="G400" t="s">
        <v>350</v>
      </c>
      <c r="H400" t="s">
        <v>15</v>
      </c>
      <c r="I400" t="s">
        <v>16</v>
      </c>
      <c r="J400" s="2">
        <v>16</v>
      </c>
      <c r="K400" s="2">
        <v>4020</v>
      </c>
      <c r="L400" s="16">
        <v>67</v>
      </c>
      <c r="M400" s="8">
        <v>67</v>
      </c>
      <c r="O400" s="20">
        <f t="shared" si="20"/>
        <v>4020</v>
      </c>
      <c r="P400" s="21">
        <f t="shared" si="21"/>
        <v>67</v>
      </c>
      <c r="U400" s="3"/>
    </row>
    <row r="401" spans="1:21">
      <c r="A401" s="1">
        <v>45444</v>
      </c>
      <c r="B401" s="1" t="str">
        <f t="shared" si="19"/>
        <v>junio</v>
      </c>
      <c r="C401" t="s">
        <v>180</v>
      </c>
      <c r="D401" t="s">
        <v>181</v>
      </c>
      <c r="E401" t="s">
        <v>19</v>
      </c>
      <c r="F401" t="s">
        <v>182</v>
      </c>
      <c r="G401" t="s">
        <v>365</v>
      </c>
      <c r="H401" t="s">
        <v>92</v>
      </c>
      <c r="I401" t="s">
        <v>16</v>
      </c>
      <c r="J401" s="2">
        <v>176</v>
      </c>
      <c r="K401" s="2">
        <v>2640</v>
      </c>
      <c r="L401" s="16">
        <v>66</v>
      </c>
      <c r="M401" s="8">
        <v>66</v>
      </c>
      <c r="O401" s="20">
        <f t="shared" si="20"/>
        <v>3960</v>
      </c>
      <c r="P401" s="21">
        <f t="shared" si="21"/>
        <v>66</v>
      </c>
      <c r="U401" s="3"/>
    </row>
    <row r="402" spans="1:21">
      <c r="A402" s="1">
        <v>45413</v>
      </c>
      <c r="B402" s="1" t="str">
        <f t="shared" si="19"/>
        <v>mayo</v>
      </c>
      <c r="C402" t="s">
        <v>82</v>
      </c>
      <c r="D402" t="s">
        <v>83</v>
      </c>
      <c r="E402" t="s">
        <v>84</v>
      </c>
      <c r="F402" t="s">
        <v>85</v>
      </c>
      <c r="G402" t="s">
        <v>344</v>
      </c>
      <c r="H402" t="s">
        <v>15</v>
      </c>
      <c r="I402" t="s">
        <v>16</v>
      </c>
      <c r="J402" s="2">
        <v>16</v>
      </c>
      <c r="K402" s="2">
        <v>1950</v>
      </c>
      <c r="L402" s="16">
        <v>65</v>
      </c>
      <c r="M402" s="8">
        <v>65</v>
      </c>
      <c r="O402" s="20">
        <f t="shared" si="20"/>
        <v>3900</v>
      </c>
      <c r="P402" s="21">
        <f t="shared" si="21"/>
        <v>65</v>
      </c>
      <c r="U402" s="3"/>
    </row>
    <row r="403" spans="1:21">
      <c r="A403" s="1">
        <v>45444</v>
      </c>
      <c r="B403" s="1" t="str">
        <f t="shared" si="19"/>
        <v>junio</v>
      </c>
      <c r="C403" t="s">
        <v>310</v>
      </c>
      <c r="D403" t="s">
        <v>311</v>
      </c>
      <c r="E403" t="s">
        <v>398</v>
      </c>
      <c r="F403" t="s">
        <v>399</v>
      </c>
      <c r="G403" t="s">
        <v>401</v>
      </c>
      <c r="H403" t="s">
        <v>15</v>
      </c>
      <c r="I403" t="s">
        <v>16</v>
      </c>
      <c r="J403" s="2">
        <v>180</v>
      </c>
      <c r="K403" s="2">
        <v>3.6</v>
      </c>
      <c r="L403" s="16">
        <v>65</v>
      </c>
      <c r="M403" s="8">
        <v>65</v>
      </c>
      <c r="O403" s="20">
        <f t="shared" si="20"/>
        <v>3900</v>
      </c>
      <c r="P403" s="21">
        <f t="shared" si="21"/>
        <v>65</v>
      </c>
      <c r="U403" s="3"/>
    </row>
    <row r="404" spans="1:21">
      <c r="A404" s="1">
        <v>45444</v>
      </c>
      <c r="B404" s="1" t="str">
        <f t="shared" si="19"/>
        <v>junio</v>
      </c>
      <c r="C404" t="s">
        <v>82</v>
      </c>
      <c r="D404" t="s">
        <v>83</v>
      </c>
      <c r="E404" t="s">
        <v>84</v>
      </c>
      <c r="F404" t="s">
        <v>85</v>
      </c>
      <c r="G404" t="s">
        <v>86</v>
      </c>
      <c r="H404" t="s">
        <v>15</v>
      </c>
      <c r="I404" t="s">
        <v>16</v>
      </c>
      <c r="J404" s="2">
        <v>15</v>
      </c>
      <c r="K404" s="2">
        <v>1920</v>
      </c>
      <c r="L404" s="16">
        <v>64</v>
      </c>
      <c r="M404" s="8">
        <v>64</v>
      </c>
      <c r="O404" s="20">
        <f t="shared" si="20"/>
        <v>3840</v>
      </c>
      <c r="P404" s="21">
        <f t="shared" si="21"/>
        <v>64</v>
      </c>
      <c r="U404" s="3"/>
    </row>
    <row r="405" spans="1:21">
      <c r="A405" s="1">
        <v>45444</v>
      </c>
      <c r="B405" s="1" t="str">
        <f t="shared" si="19"/>
        <v>junio</v>
      </c>
      <c r="C405" t="s">
        <v>180</v>
      </c>
      <c r="D405" t="s">
        <v>181</v>
      </c>
      <c r="E405" t="s">
        <v>201</v>
      </c>
      <c r="F405" t="s">
        <v>285</v>
      </c>
      <c r="G405" t="s">
        <v>325</v>
      </c>
      <c r="H405" t="s">
        <v>92</v>
      </c>
      <c r="I405" t="s">
        <v>16</v>
      </c>
      <c r="J405" s="2">
        <v>170</v>
      </c>
      <c r="K405" s="2">
        <v>2560</v>
      </c>
      <c r="L405" s="16">
        <v>64</v>
      </c>
      <c r="M405" s="8">
        <v>64</v>
      </c>
      <c r="O405" s="20">
        <f t="shared" si="20"/>
        <v>3840</v>
      </c>
      <c r="P405" s="21">
        <f t="shared" si="21"/>
        <v>64</v>
      </c>
      <c r="U405" s="3"/>
    </row>
    <row r="406" spans="1:21">
      <c r="A406" s="1">
        <v>45444</v>
      </c>
      <c r="B406" s="1" t="str">
        <f t="shared" si="19"/>
        <v>junio</v>
      </c>
      <c r="C406" t="s">
        <v>213</v>
      </c>
      <c r="D406" t="s">
        <v>214</v>
      </c>
      <c r="E406" t="s">
        <v>40</v>
      </c>
      <c r="F406" t="s">
        <v>215</v>
      </c>
      <c r="G406" t="s">
        <v>288</v>
      </c>
      <c r="H406" t="s">
        <v>217</v>
      </c>
      <c r="I406" t="s">
        <v>27</v>
      </c>
      <c r="J406" s="2">
        <v>128</v>
      </c>
      <c r="K406" s="2">
        <v>8766</v>
      </c>
      <c r="L406" s="16">
        <v>64</v>
      </c>
      <c r="M406" s="8">
        <v>64</v>
      </c>
      <c r="O406" s="20">
        <f t="shared" si="20"/>
        <v>3840</v>
      </c>
      <c r="P406" s="21">
        <f t="shared" si="21"/>
        <v>64</v>
      </c>
      <c r="U406" s="3"/>
    </row>
    <row r="407" spans="1:21">
      <c r="A407" s="1">
        <v>45413</v>
      </c>
      <c r="B407" s="1" t="str">
        <f t="shared" si="19"/>
        <v>mayo</v>
      </c>
      <c r="C407" t="s">
        <v>310</v>
      </c>
      <c r="D407" t="s">
        <v>311</v>
      </c>
      <c r="E407" t="s">
        <v>34</v>
      </c>
      <c r="F407" t="s">
        <v>312</v>
      </c>
      <c r="G407" t="s">
        <v>316</v>
      </c>
      <c r="H407" t="s">
        <v>370</v>
      </c>
      <c r="I407" t="s">
        <v>27</v>
      </c>
      <c r="J407" s="2">
        <v>21</v>
      </c>
      <c r="K407" s="2">
        <v>4825</v>
      </c>
      <c r="L407" s="16">
        <v>62.5</v>
      </c>
      <c r="M407" s="8">
        <v>62</v>
      </c>
      <c r="N407" s="8">
        <v>0.5</v>
      </c>
      <c r="O407" s="20">
        <f t="shared" si="20"/>
        <v>3720.5</v>
      </c>
      <c r="P407" s="21">
        <f t="shared" si="21"/>
        <v>62.008333333333333</v>
      </c>
      <c r="U407" s="3"/>
    </row>
    <row r="408" spans="1:21">
      <c r="A408" s="1">
        <v>45444</v>
      </c>
      <c r="B408" s="1" t="str">
        <f t="shared" si="19"/>
        <v>junio</v>
      </c>
      <c r="C408" t="s">
        <v>310</v>
      </c>
      <c r="D408" t="s">
        <v>311</v>
      </c>
      <c r="E408" t="s">
        <v>34</v>
      </c>
      <c r="F408" t="s">
        <v>312</v>
      </c>
      <c r="G408" t="s">
        <v>315</v>
      </c>
      <c r="H408" t="s">
        <v>314</v>
      </c>
      <c r="I408" t="s">
        <v>27</v>
      </c>
      <c r="J408" s="2">
        <v>116</v>
      </c>
      <c r="K408" s="2">
        <v>5013.32</v>
      </c>
      <c r="L408" s="16">
        <v>62.2</v>
      </c>
      <c r="M408" s="8">
        <v>62</v>
      </c>
      <c r="N408" s="8">
        <v>0.2</v>
      </c>
      <c r="O408" s="20">
        <f t="shared" si="20"/>
        <v>3720.2</v>
      </c>
      <c r="P408" s="21">
        <f t="shared" si="21"/>
        <v>62.00333333333333</v>
      </c>
      <c r="U408" s="3"/>
    </row>
    <row r="409" spans="1:21">
      <c r="A409" s="1">
        <v>45323</v>
      </c>
      <c r="B409" s="1" t="str">
        <f t="shared" si="19"/>
        <v>febrero</v>
      </c>
      <c r="C409" t="s">
        <v>235</v>
      </c>
      <c r="D409" t="s">
        <v>236</v>
      </c>
      <c r="E409" t="s">
        <v>242</v>
      </c>
      <c r="F409" t="s">
        <v>243</v>
      </c>
      <c r="G409" t="s">
        <v>244</v>
      </c>
      <c r="H409" t="s">
        <v>225</v>
      </c>
      <c r="I409" t="s">
        <v>411</v>
      </c>
      <c r="J409" s="2">
        <v>100</v>
      </c>
      <c r="K409" s="2">
        <v>1313</v>
      </c>
      <c r="L409" s="16">
        <v>62</v>
      </c>
      <c r="M409" s="8">
        <v>62</v>
      </c>
      <c r="O409" s="20">
        <f t="shared" si="20"/>
        <v>3720</v>
      </c>
      <c r="P409" s="21">
        <f t="shared" si="21"/>
        <v>62</v>
      </c>
      <c r="U409" s="3"/>
    </row>
    <row r="410" spans="1:21">
      <c r="A410" s="1">
        <v>45444</v>
      </c>
      <c r="B410" s="1" t="str">
        <f t="shared" si="19"/>
        <v>junio</v>
      </c>
      <c r="C410" t="s">
        <v>310</v>
      </c>
      <c r="D410" t="s">
        <v>311</v>
      </c>
      <c r="E410" t="s">
        <v>34</v>
      </c>
      <c r="F410" t="s">
        <v>312</v>
      </c>
      <c r="G410" t="s">
        <v>313</v>
      </c>
      <c r="H410" t="s">
        <v>314</v>
      </c>
      <c r="I410" t="s">
        <v>27</v>
      </c>
      <c r="J410" s="2">
        <v>79</v>
      </c>
      <c r="K410" s="2">
        <v>3545.51</v>
      </c>
      <c r="L410" s="16">
        <v>61.4</v>
      </c>
      <c r="M410" s="8">
        <v>61</v>
      </c>
      <c r="N410" s="8">
        <v>0.4</v>
      </c>
      <c r="O410" s="20">
        <f t="shared" si="20"/>
        <v>3660.4</v>
      </c>
      <c r="P410" s="21">
        <f t="shared" si="21"/>
        <v>61.006666666666668</v>
      </c>
      <c r="U410" s="3"/>
    </row>
    <row r="411" spans="1:21">
      <c r="A411" s="1">
        <v>45444</v>
      </c>
      <c r="B411" s="1" t="str">
        <f t="shared" si="19"/>
        <v>junio</v>
      </c>
      <c r="C411" t="s">
        <v>167</v>
      </c>
      <c r="D411" t="s">
        <v>168</v>
      </c>
      <c r="E411" t="s">
        <v>169</v>
      </c>
      <c r="F411" t="s">
        <v>170</v>
      </c>
      <c r="G411" t="s">
        <v>355</v>
      </c>
      <c r="H411" t="s">
        <v>92</v>
      </c>
      <c r="I411" t="s">
        <v>16</v>
      </c>
      <c r="J411" s="2">
        <v>292</v>
      </c>
      <c r="K411" s="2">
        <v>4078</v>
      </c>
      <c r="L411" s="16">
        <v>61</v>
      </c>
      <c r="M411" s="8">
        <v>61</v>
      </c>
      <c r="O411" s="20">
        <f t="shared" si="20"/>
        <v>3660</v>
      </c>
      <c r="P411" s="21">
        <f t="shared" si="21"/>
        <v>61</v>
      </c>
      <c r="U411" s="3"/>
    </row>
    <row r="412" spans="1:21">
      <c r="A412" s="1">
        <v>45292</v>
      </c>
      <c r="B412" s="1" t="str">
        <f t="shared" si="19"/>
        <v>enero</v>
      </c>
      <c r="C412" t="s">
        <v>213</v>
      </c>
      <c r="D412" t="s">
        <v>214</v>
      </c>
      <c r="E412" t="s">
        <v>40</v>
      </c>
      <c r="F412" t="s">
        <v>215</v>
      </c>
      <c r="G412" t="s">
        <v>219</v>
      </c>
      <c r="H412" t="s">
        <v>217</v>
      </c>
      <c r="I412" t="s">
        <v>27</v>
      </c>
      <c r="J412" s="2">
        <v>117</v>
      </c>
      <c r="K412" s="2">
        <v>8608.5</v>
      </c>
      <c r="L412" s="16">
        <v>60.9</v>
      </c>
      <c r="M412" s="8">
        <v>60</v>
      </c>
      <c r="N412" s="8">
        <v>0.9</v>
      </c>
      <c r="O412" s="20">
        <f t="shared" si="20"/>
        <v>3600.9</v>
      </c>
      <c r="P412" s="21">
        <f t="shared" si="21"/>
        <v>60.015000000000001</v>
      </c>
      <c r="U412" s="3"/>
    </row>
    <row r="413" spans="1:21">
      <c r="A413" s="1">
        <v>45413</v>
      </c>
      <c r="B413" s="1" t="str">
        <f t="shared" si="19"/>
        <v>mayo</v>
      </c>
      <c r="C413" t="s">
        <v>310</v>
      </c>
      <c r="D413" t="s">
        <v>311</v>
      </c>
      <c r="E413" t="s">
        <v>34</v>
      </c>
      <c r="F413" t="s">
        <v>312</v>
      </c>
      <c r="G413" t="s">
        <v>313</v>
      </c>
      <c r="H413" t="s">
        <v>370</v>
      </c>
      <c r="I413" t="s">
        <v>27</v>
      </c>
      <c r="J413" s="2">
        <v>25</v>
      </c>
      <c r="K413" s="2">
        <v>3511</v>
      </c>
      <c r="L413" s="16">
        <v>60.3</v>
      </c>
      <c r="M413" s="8">
        <v>60</v>
      </c>
      <c r="N413" s="8">
        <v>0.3</v>
      </c>
      <c r="O413" s="20">
        <f t="shared" si="20"/>
        <v>3600.3</v>
      </c>
      <c r="P413" s="21">
        <f t="shared" si="21"/>
        <v>60.005000000000003</v>
      </c>
      <c r="U413" s="3"/>
    </row>
    <row r="414" spans="1:21">
      <c r="A414" s="1">
        <v>45292</v>
      </c>
      <c r="B414" s="1" t="str">
        <f t="shared" si="19"/>
        <v>enero</v>
      </c>
      <c r="C414" t="s">
        <v>180</v>
      </c>
      <c r="D414" t="s">
        <v>181</v>
      </c>
      <c r="E414" t="s">
        <v>19</v>
      </c>
      <c r="F414" t="s">
        <v>182</v>
      </c>
      <c r="G414" t="s">
        <v>183</v>
      </c>
      <c r="H414" t="s">
        <v>92</v>
      </c>
      <c r="I414" t="s">
        <v>16</v>
      </c>
      <c r="J414" s="2">
        <v>160</v>
      </c>
      <c r="K414" s="2">
        <v>2400</v>
      </c>
      <c r="L414" s="16">
        <v>60</v>
      </c>
      <c r="M414" s="8">
        <v>60</v>
      </c>
      <c r="O414" s="20">
        <f t="shared" si="20"/>
        <v>3600</v>
      </c>
      <c r="P414" s="21">
        <f t="shared" si="21"/>
        <v>60</v>
      </c>
      <c r="U414" s="3"/>
    </row>
    <row r="415" spans="1:21">
      <c r="A415" s="1">
        <v>45323</v>
      </c>
      <c r="B415" s="1" t="str">
        <f t="shared" si="19"/>
        <v>febrero</v>
      </c>
      <c r="C415" t="s">
        <v>180</v>
      </c>
      <c r="D415" t="s">
        <v>181</v>
      </c>
      <c r="E415" t="s">
        <v>19</v>
      </c>
      <c r="F415" t="s">
        <v>182</v>
      </c>
      <c r="G415" t="s">
        <v>183</v>
      </c>
      <c r="H415" t="s">
        <v>92</v>
      </c>
      <c r="I415" t="s">
        <v>16</v>
      </c>
      <c r="J415" s="2">
        <v>160</v>
      </c>
      <c r="K415" s="2">
        <v>2400</v>
      </c>
      <c r="L415" s="16">
        <v>60</v>
      </c>
      <c r="M415" s="8">
        <v>60</v>
      </c>
      <c r="O415" s="20">
        <f t="shared" si="20"/>
        <v>3600</v>
      </c>
      <c r="P415" s="21">
        <f t="shared" si="21"/>
        <v>60</v>
      </c>
      <c r="U415" s="3"/>
    </row>
    <row r="416" spans="1:21">
      <c r="A416" s="1">
        <v>45383</v>
      </c>
      <c r="B416" s="1" t="str">
        <f t="shared" si="19"/>
        <v>abril</v>
      </c>
      <c r="C416" t="s">
        <v>310</v>
      </c>
      <c r="D416" t="s">
        <v>311</v>
      </c>
      <c r="E416" t="s">
        <v>34</v>
      </c>
      <c r="F416" t="s">
        <v>312</v>
      </c>
      <c r="G416" t="s">
        <v>316</v>
      </c>
      <c r="H416" t="s">
        <v>314</v>
      </c>
      <c r="I416" t="s">
        <v>27</v>
      </c>
      <c r="J416" s="2">
        <v>20</v>
      </c>
      <c r="K416" s="2">
        <v>4448.21</v>
      </c>
      <c r="L416" s="16">
        <v>60</v>
      </c>
      <c r="M416" s="8">
        <v>60</v>
      </c>
      <c r="O416" s="20">
        <f t="shared" si="20"/>
        <v>3600</v>
      </c>
      <c r="P416" s="21">
        <f t="shared" si="21"/>
        <v>60</v>
      </c>
      <c r="U416" s="3"/>
    </row>
    <row r="417" spans="1:21">
      <c r="A417" s="1">
        <v>45413</v>
      </c>
      <c r="B417" s="1" t="str">
        <f t="shared" si="19"/>
        <v>mayo</v>
      </c>
      <c r="C417" t="s">
        <v>180</v>
      </c>
      <c r="D417" t="s">
        <v>181</v>
      </c>
      <c r="E417" t="s">
        <v>19</v>
      </c>
      <c r="F417" t="s">
        <v>182</v>
      </c>
      <c r="G417" t="s">
        <v>365</v>
      </c>
      <c r="H417" t="s">
        <v>92</v>
      </c>
      <c r="I417" t="s">
        <v>16</v>
      </c>
      <c r="J417" s="2">
        <v>160</v>
      </c>
      <c r="K417" s="2">
        <v>2400</v>
      </c>
      <c r="L417" s="16">
        <v>60</v>
      </c>
      <c r="M417" s="8">
        <v>60</v>
      </c>
      <c r="O417" s="20">
        <f t="shared" si="20"/>
        <v>3600</v>
      </c>
      <c r="P417" s="21">
        <f t="shared" si="21"/>
        <v>60</v>
      </c>
      <c r="U417" s="3"/>
    </row>
    <row r="418" spans="1:21">
      <c r="A418" s="1">
        <v>45292</v>
      </c>
      <c r="B418" s="1" t="str">
        <f t="shared" si="19"/>
        <v>enero</v>
      </c>
      <c r="C418" t="s">
        <v>235</v>
      </c>
      <c r="D418" t="s">
        <v>236</v>
      </c>
      <c r="E418" t="s">
        <v>242</v>
      </c>
      <c r="F418" t="s">
        <v>243</v>
      </c>
      <c r="G418" t="s">
        <v>244</v>
      </c>
      <c r="H418" t="s">
        <v>225</v>
      </c>
      <c r="I418" t="s">
        <v>411</v>
      </c>
      <c r="J418" s="2">
        <v>92</v>
      </c>
      <c r="K418" s="2">
        <v>1281.4000000000001</v>
      </c>
      <c r="L418" s="16">
        <v>59.3</v>
      </c>
      <c r="M418" s="8">
        <v>59</v>
      </c>
      <c r="N418" s="8">
        <v>0.3</v>
      </c>
      <c r="O418" s="20">
        <f t="shared" si="20"/>
        <v>3540.3</v>
      </c>
      <c r="P418" s="21">
        <f t="shared" si="21"/>
        <v>59.005000000000003</v>
      </c>
      <c r="U418" s="3"/>
    </row>
    <row r="419" spans="1:21">
      <c r="A419" s="1">
        <v>45352</v>
      </c>
      <c r="B419" s="1" t="str">
        <f t="shared" si="19"/>
        <v>marzo</v>
      </c>
      <c r="C419" t="s">
        <v>260</v>
      </c>
      <c r="D419" t="s">
        <v>261</v>
      </c>
      <c r="E419" t="s">
        <v>53</v>
      </c>
      <c r="F419" t="s">
        <v>262</v>
      </c>
      <c r="G419" t="s">
        <v>273</v>
      </c>
      <c r="H419" t="s">
        <v>264</v>
      </c>
      <c r="I419" t="s">
        <v>27</v>
      </c>
      <c r="J419" s="2">
        <v>51</v>
      </c>
      <c r="K419" s="2">
        <v>3550</v>
      </c>
      <c r="L419" s="16">
        <v>59</v>
      </c>
      <c r="M419" s="8">
        <v>59</v>
      </c>
      <c r="O419" s="20">
        <f t="shared" si="20"/>
        <v>3540</v>
      </c>
      <c r="P419" s="21">
        <f t="shared" si="21"/>
        <v>59</v>
      </c>
      <c r="U419" s="3"/>
    </row>
    <row r="420" spans="1:21">
      <c r="A420" s="1">
        <v>45383</v>
      </c>
      <c r="B420" s="1" t="str">
        <f t="shared" si="19"/>
        <v>abril</v>
      </c>
      <c r="C420" t="s">
        <v>310</v>
      </c>
      <c r="D420" t="s">
        <v>311</v>
      </c>
      <c r="E420" t="s">
        <v>34</v>
      </c>
      <c r="F420" t="s">
        <v>312</v>
      </c>
      <c r="G420" t="s">
        <v>313</v>
      </c>
      <c r="H420" t="s">
        <v>314</v>
      </c>
      <c r="I420" t="s">
        <v>27</v>
      </c>
      <c r="J420" s="2">
        <v>26</v>
      </c>
      <c r="K420" s="2">
        <v>4103.38</v>
      </c>
      <c r="L420" s="16">
        <v>59</v>
      </c>
      <c r="M420" s="8">
        <v>59</v>
      </c>
      <c r="O420" s="20">
        <f t="shared" si="20"/>
        <v>3540</v>
      </c>
      <c r="P420" s="21">
        <f t="shared" si="21"/>
        <v>59</v>
      </c>
      <c r="U420" s="3"/>
    </row>
    <row r="421" spans="1:21">
      <c r="A421" s="1">
        <v>45444</v>
      </c>
      <c r="B421" s="1" t="str">
        <f t="shared" si="19"/>
        <v>junio</v>
      </c>
      <c r="C421" t="s">
        <v>180</v>
      </c>
      <c r="D421" t="s">
        <v>181</v>
      </c>
      <c r="E421" t="s">
        <v>185</v>
      </c>
      <c r="F421" t="s">
        <v>186</v>
      </c>
      <c r="G421" t="s">
        <v>188</v>
      </c>
      <c r="H421" t="s">
        <v>92</v>
      </c>
      <c r="I421" t="s">
        <v>16</v>
      </c>
      <c r="J421" s="2">
        <v>154</v>
      </c>
      <c r="K421" s="2">
        <v>2320</v>
      </c>
      <c r="L421" s="16">
        <v>58</v>
      </c>
      <c r="M421" s="8">
        <v>58</v>
      </c>
      <c r="O421" s="20">
        <f t="shared" si="20"/>
        <v>3480</v>
      </c>
      <c r="P421" s="21">
        <f t="shared" si="21"/>
        <v>58</v>
      </c>
      <c r="U421" s="3"/>
    </row>
    <row r="422" spans="1:21">
      <c r="A422" s="1">
        <v>45413</v>
      </c>
      <c r="B422" s="1" t="str">
        <f t="shared" si="19"/>
        <v>mayo</v>
      </c>
      <c r="C422" t="s">
        <v>310</v>
      </c>
      <c r="D422" t="s">
        <v>311</v>
      </c>
      <c r="E422" t="s">
        <v>34</v>
      </c>
      <c r="F422" t="s">
        <v>312</v>
      </c>
      <c r="G422" t="s">
        <v>315</v>
      </c>
      <c r="H422" t="s">
        <v>370</v>
      </c>
      <c r="I422" t="s">
        <v>27</v>
      </c>
      <c r="J422" s="2">
        <v>17</v>
      </c>
      <c r="K422" s="2">
        <v>4853</v>
      </c>
      <c r="L422" s="16">
        <v>57.7</v>
      </c>
      <c r="M422" s="8">
        <v>57</v>
      </c>
      <c r="N422" s="8">
        <v>0.7</v>
      </c>
      <c r="O422" s="20">
        <f t="shared" si="20"/>
        <v>3420.7</v>
      </c>
      <c r="P422" s="21">
        <f t="shared" si="21"/>
        <v>57.011666666666663</v>
      </c>
      <c r="U422" s="3"/>
    </row>
    <row r="423" spans="1:21">
      <c r="A423" s="1">
        <v>45383</v>
      </c>
      <c r="B423" s="1" t="str">
        <f t="shared" si="19"/>
        <v>abril</v>
      </c>
      <c r="C423" t="s">
        <v>235</v>
      </c>
      <c r="D423" t="s">
        <v>236</v>
      </c>
      <c r="E423" t="s">
        <v>242</v>
      </c>
      <c r="F423" t="s">
        <v>243</v>
      </c>
      <c r="G423" t="s">
        <v>244</v>
      </c>
      <c r="H423" t="s">
        <v>225</v>
      </c>
      <c r="I423" t="s">
        <v>411</v>
      </c>
      <c r="J423" s="2">
        <v>96</v>
      </c>
      <c r="K423" s="2">
        <v>1216</v>
      </c>
      <c r="L423" s="16">
        <v>57</v>
      </c>
      <c r="M423" s="8">
        <v>57</v>
      </c>
      <c r="O423" s="20">
        <f t="shared" si="20"/>
        <v>3420</v>
      </c>
      <c r="P423" s="21">
        <f t="shared" si="21"/>
        <v>57</v>
      </c>
      <c r="U423" s="3"/>
    </row>
    <row r="424" spans="1:21">
      <c r="A424" s="1">
        <v>45444</v>
      </c>
      <c r="B424" s="1" t="str">
        <f t="shared" si="19"/>
        <v>junio</v>
      </c>
      <c r="C424" t="s">
        <v>248</v>
      </c>
      <c r="D424" t="s">
        <v>249</v>
      </c>
      <c r="E424" t="s">
        <v>185</v>
      </c>
      <c r="F424" t="s">
        <v>250</v>
      </c>
      <c r="G424" t="s">
        <v>252</v>
      </c>
      <c r="H424" t="s">
        <v>15</v>
      </c>
      <c r="I424" t="s">
        <v>16</v>
      </c>
      <c r="J424" s="2">
        <v>980</v>
      </c>
      <c r="K424" s="2">
        <v>3990</v>
      </c>
      <c r="L424" s="16">
        <v>57</v>
      </c>
      <c r="M424" s="8">
        <v>57</v>
      </c>
      <c r="O424" s="20">
        <f t="shared" si="20"/>
        <v>3420</v>
      </c>
      <c r="P424" s="21">
        <f t="shared" si="21"/>
        <v>57</v>
      </c>
      <c r="U424" s="3"/>
    </row>
    <row r="425" spans="1:21">
      <c r="A425" s="1">
        <v>45292</v>
      </c>
      <c r="B425" s="1" t="str">
        <f t="shared" si="19"/>
        <v>enero</v>
      </c>
      <c r="C425" t="s">
        <v>213</v>
      </c>
      <c r="D425" t="s">
        <v>214</v>
      </c>
      <c r="E425" t="s">
        <v>40</v>
      </c>
      <c r="F425" t="s">
        <v>215</v>
      </c>
      <c r="G425" t="s">
        <v>218</v>
      </c>
      <c r="H425" t="s">
        <v>217</v>
      </c>
      <c r="I425" t="s">
        <v>27</v>
      </c>
      <c r="J425" s="2">
        <v>112</v>
      </c>
      <c r="K425" s="2">
        <v>8273</v>
      </c>
      <c r="L425" s="16">
        <v>56.3</v>
      </c>
      <c r="M425" s="8">
        <v>56</v>
      </c>
      <c r="N425" s="8">
        <v>0.3</v>
      </c>
      <c r="O425" s="20">
        <f t="shared" si="20"/>
        <v>3360.3</v>
      </c>
      <c r="P425" s="21">
        <f t="shared" si="21"/>
        <v>56.005000000000003</v>
      </c>
      <c r="U425" s="3"/>
    </row>
    <row r="426" spans="1:21">
      <c r="A426" s="1">
        <v>45323</v>
      </c>
      <c r="B426" s="1" t="str">
        <f t="shared" si="19"/>
        <v>febrero</v>
      </c>
      <c r="C426" t="s">
        <v>213</v>
      </c>
      <c r="D426" t="s">
        <v>214</v>
      </c>
      <c r="E426" t="s">
        <v>40</v>
      </c>
      <c r="F426" t="s">
        <v>215</v>
      </c>
      <c r="G426" t="s">
        <v>216</v>
      </c>
      <c r="H426" t="s">
        <v>217</v>
      </c>
      <c r="I426" t="s">
        <v>27</v>
      </c>
      <c r="J426" s="2">
        <v>109</v>
      </c>
      <c r="K426" s="2">
        <v>7535</v>
      </c>
      <c r="L426" s="16">
        <v>55.6</v>
      </c>
      <c r="M426" s="8">
        <v>55</v>
      </c>
      <c r="N426" s="8">
        <v>0.6</v>
      </c>
      <c r="O426" s="20">
        <f t="shared" si="20"/>
        <v>3300.6</v>
      </c>
      <c r="P426" s="21">
        <f t="shared" si="21"/>
        <v>55.01</v>
      </c>
      <c r="U426" s="3"/>
    </row>
    <row r="427" spans="1:21">
      <c r="A427" s="1">
        <v>45444</v>
      </c>
      <c r="B427" s="1" t="str">
        <f t="shared" si="19"/>
        <v>junio</v>
      </c>
      <c r="C427" t="s">
        <v>310</v>
      </c>
      <c r="D427" t="s">
        <v>311</v>
      </c>
      <c r="E427" t="s">
        <v>34</v>
      </c>
      <c r="F427" t="s">
        <v>312</v>
      </c>
      <c r="G427" t="s">
        <v>316</v>
      </c>
      <c r="H427" t="s">
        <v>370</v>
      </c>
      <c r="I427" t="s">
        <v>27</v>
      </c>
      <c r="J427" s="2">
        <v>95</v>
      </c>
      <c r="K427" s="2">
        <v>4892.5600000000004</v>
      </c>
      <c r="L427" s="16">
        <v>55.5</v>
      </c>
      <c r="M427" s="8">
        <v>55</v>
      </c>
      <c r="N427" s="8">
        <v>0.5</v>
      </c>
      <c r="O427" s="20">
        <f t="shared" si="20"/>
        <v>3300.5</v>
      </c>
      <c r="P427" s="21">
        <f t="shared" si="21"/>
        <v>55.008333333333333</v>
      </c>
      <c r="U427" s="3"/>
    </row>
    <row r="428" spans="1:21">
      <c r="A428" s="1">
        <v>45383</v>
      </c>
      <c r="B428" s="1" t="str">
        <f t="shared" si="19"/>
        <v>abril</v>
      </c>
      <c r="C428" t="s">
        <v>213</v>
      </c>
      <c r="D428" t="s">
        <v>214</v>
      </c>
      <c r="E428" t="s">
        <v>40</v>
      </c>
      <c r="F428" t="s">
        <v>215</v>
      </c>
      <c r="G428" t="s">
        <v>219</v>
      </c>
      <c r="H428" t="s">
        <v>217</v>
      </c>
      <c r="I428" t="s">
        <v>27</v>
      </c>
      <c r="J428" s="2">
        <v>106</v>
      </c>
      <c r="K428" s="2">
        <v>7925</v>
      </c>
      <c r="L428" s="16">
        <v>55.1</v>
      </c>
      <c r="M428" s="8">
        <v>55</v>
      </c>
      <c r="N428" s="8">
        <v>0.1</v>
      </c>
      <c r="O428" s="20">
        <f t="shared" si="20"/>
        <v>3300.1</v>
      </c>
      <c r="P428" s="21">
        <f t="shared" si="21"/>
        <v>55.001666666666665</v>
      </c>
      <c r="U428" s="3"/>
    </row>
    <row r="429" spans="1:21">
      <c r="A429" s="1">
        <v>45292</v>
      </c>
      <c r="B429" s="1" t="str">
        <f t="shared" si="19"/>
        <v>enero</v>
      </c>
      <c r="C429" t="s">
        <v>206</v>
      </c>
      <c r="D429" t="s">
        <v>207</v>
      </c>
      <c r="E429" t="s">
        <v>208</v>
      </c>
      <c r="F429" t="s">
        <v>209</v>
      </c>
      <c r="G429" t="s">
        <v>212</v>
      </c>
      <c r="H429" t="s">
        <v>211</v>
      </c>
      <c r="I429" t="s">
        <v>411</v>
      </c>
      <c r="J429" s="2">
        <v>61</v>
      </c>
      <c r="K429" s="2">
        <v>1813.99</v>
      </c>
      <c r="L429" s="16">
        <v>55</v>
      </c>
      <c r="M429" s="8">
        <v>55</v>
      </c>
      <c r="O429" s="20">
        <f t="shared" si="20"/>
        <v>3300</v>
      </c>
      <c r="P429" s="21">
        <f t="shared" si="21"/>
        <v>55</v>
      </c>
      <c r="U429" s="3"/>
    </row>
    <row r="430" spans="1:21">
      <c r="A430" s="1">
        <v>45323</v>
      </c>
      <c r="B430" s="1" t="str">
        <f t="shared" si="19"/>
        <v>febrero</v>
      </c>
      <c r="C430" t="s">
        <v>38</v>
      </c>
      <c r="D430" t="s">
        <v>39</v>
      </c>
      <c r="E430" t="s">
        <v>53</v>
      </c>
      <c r="F430" t="s">
        <v>54</v>
      </c>
      <c r="G430" t="s">
        <v>56</v>
      </c>
      <c r="H430" t="s">
        <v>15</v>
      </c>
      <c r="I430" t="s">
        <v>27</v>
      </c>
      <c r="J430" s="2">
        <v>80</v>
      </c>
      <c r="K430" s="2">
        <v>2098</v>
      </c>
      <c r="L430" s="16">
        <v>55</v>
      </c>
      <c r="M430" s="8">
        <v>55</v>
      </c>
      <c r="O430" s="20">
        <f t="shared" si="20"/>
        <v>3300</v>
      </c>
      <c r="P430" s="21">
        <f t="shared" si="21"/>
        <v>55</v>
      </c>
      <c r="U430" s="3"/>
    </row>
    <row r="431" spans="1:21">
      <c r="A431" s="1">
        <v>45413</v>
      </c>
      <c r="B431" s="1" t="str">
        <f t="shared" si="19"/>
        <v>mayo</v>
      </c>
      <c r="C431" t="s">
        <v>248</v>
      </c>
      <c r="D431" t="s">
        <v>249</v>
      </c>
      <c r="E431" t="s">
        <v>185</v>
      </c>
      <c r="F431" t="s">
        <v>250</v>
      </c>
      <c r="G431" t="s">
        <v>371</v>
      </c>
      <c r="H431" t="s">
        <v>15</v>
      </c>
      <c r="I431" t="s">
        <v>16</v>
      </c>
      <c r="J431" s="2">
        <v>910</v>
      </c>
      <c r="K431" s="2">
        <v>3820</v>
      </c>
      <c r="L431" s="16">
        <v>54</v>
      </c>
      <c r="M431" s="8">
        <v>54</v>
      </c>
      <c r="O431" s="20">
        <f t="shared" si="20"/>
        <v>3240</v>
      </c>
      <c r="P431" s="21">
        <f t="shared" si="21"/>
        <v>54</v>
      </c>
      <c r="U431" s="3"/>
    </row>
    <row r="432" spans="1:21">
      <c r="A432" s="1">
        <v>45444</v>
      </c>
      <c r="B432" s="1" t="str">
        <f t="shared" si="19"/>
        <v>junio</v>
      </c>
      <c r="C432" t="s">
        <v>38</v>
      </c>
      <c r="D432" t="s">
        <v>39</v>
      </c>
      <c r="E432" t="s">
        <v>53</v>
      </c>
      <c r="F432" t="s">
        <v>54</v>
      </c>
      <c r="G432" t="s">
        <v>55</v>
      </c>
      <c r="H432" t="s">
        <v>15</v>
      </c>
      <c r="I432" t="s">
        <v>27</v>
      </c>
      <c r="J432" s="2">
        <v>79</v>
      </c>
      <c r="K432" s="2">
        <v>2085</v>
      </c>
      <c r="L432" s="16">
        <v>53.6</v>
      </c>
      <c r="M432" s="8">
        <v>53</v>
      </c>
      <c r="N432" s="8">
        <v>0.6</v>
      </c>
      <c r="O432" s="20">
        <f t="shared" si="20"/>
        <v>3180.6</v>
      </c>
      <c r="P432" s="21">
        <f t="shared" si="21"/>
        <v>53.01</v>
      </c>
      <c r="U432" s="3"/>
    </row>
    <row r="433" spans="1:21">
      <c r="A433" s="1">
        <v>45352</v>
      </c>
      <c r="B433" s="1" t="str">
        <f t="shared" si="19"/>
        <v>marzo</v>
      </c>
      <c r="C433" t="s">
        <v>38</v>
      </c>
      <c r="D433" t="s">
        <v>39</v>
      </c>
      <c r="E433" t="s">
        <v>53</v>
      </c>
      <c r="F433" t="s">
        <v>54</v>
      </c>
      <c r="G433" t="s">
        <v>56</v>
      </c>
      <c r="H433" t="s">
        <v>15</v>
      </c>
      <c r="I433" t="s">
        <v>27</v>
      </c>
      <c r="J433" s="2">
        <v>79</v>
      </c>
      <c r="K433" s="2">
        <v>2174.1</v>
      </c>
      <c r="L433" s="16">
        <v>52.1</v>
      </c>
      <c r="M433" s="8">
        <v>52</v>
      </c>
      <c r="N433" s="8">
        <v>0.1</v>
      </c>
      <c r="O433" s="20">
        <f t="shared" si="20"/>
        <v>3120.1</v>
      </c>
      <c r="P433" s="21">
        <f t="shared" si="21"/>
        <v>52.001666666666665</v>
      </c>
      <c r="U433" s="3"/>
    </row>
    <row r="434" spans="1:21">
      <c r="A434" s="1">
        <v>45292</v>
      </c>
      <c r="B434" s="1" t="str">
        <f t="shared" si="19"/>
        <v>enero</v>
      </c>
      <c r="C434" t="s">
        <v>167</v>
      </c>
      <c r="D434" t="s">
        <v>168</v>
      </c>
      <c r="E434" t="s">
        <v>169</v>
      </c>
      <c r="F434" t="s">
        <v>170</v>
      </c>
      <c r="G434" t="s">
        <v>171</v>
      </c>
      <c r="H434" t="s">
        <v>92</v>
      </c>
      <c r="I434" t="s">
        <v>16</v>
      </c>
      <c r="J434" s="2">
        <v>208</v>
      </c>
      <c r="K434" s="2">
        <v>2895</v>
      </c>
      <c r="L434" s="16">
        <v>52</v>
      </c>
      <c r="M434" s="8">
        <v>52</v>
      </c>
      <c r="O434" s="20">
        <f t="shared" si="20"/>
        <v>3120</v>
      </c>
      <c r="P434" s="21">
        <f t="shared" si="21"/>
        <v>52</v>
      </c>
      <c r="U434" s="3"/>
    </row>
    <row r="435" spans="1:21">
      <c r="A435" s="1">
        <v>45292</v>
      </c>
      <c r="B435" s="1" t="str">
        <f t="shared" si="19"/>
        <v>enero</v>
      </c>
      <c r="C435" t="s">
        <v>213</v>
      </c>
      <c r="D435" t="s">
        <v>214</v>
      </c>
      <c r="E435" t="s">
        <v>40</v>
      </c>
      <c r="F435" t="s">
        <v>215</v>
      </c>
      <c r="G435" t="s">
        <v>216</v>
      </c>
      <c r="H435" t="s">
        <v>217</v>
      </c>
      <c r="I435" t="s">
        <v>27</v>
      </c>
      <c r="J435" s="2">
        <v>95</v>
      </c>
      <c r="K435" s="2">
        <v>6707</v>
      </c>
      <c r="L435" s="16">
        <v>51.7</v>
      </c>
      <c r="M435" s="8">
        <v>51</v>
      </c>
      <c r="N435" s="8">
        <v>0.7</v>
      </c>
      <c r="O435" s="20">
        <f t="shared" si="20"/>
        <v>3060.7</v>
      </c>
      <c r="P435" s="21">
        <f t="shared" si="21"/>
        <v>51.011666666666663</v>
      </c>
      <c r="U435" s="3"/>
    </row>
    <row r="436" spans="1:21">
      <c r="A436" s="1">
        <v>45383</v>
      </c>
      <c r="B436" s="1" t="str">
        <f t="shared" si="19"/>
        <v>abril</v>
      </c>
      <c r="C436" t="s">
        <v>38</v>
      </c>
      <c r="D436" t="s">
        <v>39</v>
      </c>
      <c r="E436" t="s">
        <v>53</v>
      </c>
      <c r="F436" t="s">
        <v>54</v>
      </c>
      <c r="G436" t="s">
        <v>55</v>
      </c>
      <c r="H436" t="s">
        <v>15</v>
      </c>
      <c r="I436" t="s">
        <v>27</v>
      </c>
      <c r="J436" s="2">
        <v>68</v>
      </c>
      <c r="K436" s="2">
        <v>1745.1</v>
      </c>
      <c r="L436" s="16">
        <v>51</v>
      </c>
      <c r="M436" s="8">
        <v>51</v>
      </c>
      <c r="O436" s="20">
        <f t="shared" si="20"/>
        <v>3060</v>
      </c>
      <c r="P436" s="21">
        <f t="shared" si="21"/>
        <v>51</v>
      </c>
      <c r="U436" s="3"/>
    </row>
    <row r="437" spans="1:21">
      <c r="A437" s="1">
        <v>45413</v>
      </c>
      <c r="B437" s="1" t="str">
        <f t="shared" si="19"/>
        <v>mayo</v>
      </c>
      <c r="C437" t="s">
        <v>180</v>
      </c>
      <c r="D437" t="s">
        <v>181</v>
      </c>
      <c r="E437" t="s">
        <v>201</v>
      </c>
      <c r="F437" t="s">
        <v>285</v>
      </c>
      <c r="G437" t="s">
        <v>325</v>
      </c>
      <c r="H437" t="s">
        <v>92</v>
      </c>
      <c r="I437" t="s">
        <v>16</v>
      </c>
      <c r="J437" s="2">
        <v>136</v>
      </c>
      <c r="K437" s="2">
        <v>2040</v>
      </c>
      <c r="L437" s="16">
        <v>51</v>
      </c>
      <c r="M437" s="8">
        <v>51</v>
      </c>
      <c r="O437" s="20">
        <f t="shared" si="20"/>
        <v>3060</v>
      </c>
      <c r="P437" s="21">
        <f t="shared" si="21"/>
        <v>51</v>
      </c>
      <c r="U437" s="3"/>
    </row>
    <row r="438" spans="1:21">
      <c r="A438" s="1">
        <v>45323</v>
      </c>
      <c r="B438" s="1" t="str">
        <f t="shared" si="19"/>
        <v>febrero</v>
      </c>
      <c r="C438" t="s">
        <v>213</v>
      </c>
      <c r="D438" t="s">
        <v>214</v>
      </c>
      <c r="E438" t="s">
        <v>40</v>
      </c>
      <c r="F438" t="s">
        <v>215</v>
      </c>
      <c r="G438" t="s">
        <v>218</v>
      </c>
      <c r="H438" t="s">
        <v>217</v>
      </c>
      <c r="I438" t="s">
        <v>27</v>
      </c>
      <c r="J438" s="2">
        <v>97</v>
      </c>
      <c r="K438" s="2">
        <v>7023</v>
      </c>
      <c r="L438" s="16">
        <v>50.5</v>
      </c>
      <c r="M438" s="8">
        <v>50</v>
      </c>
      <c r="N438" s="8">
        <v>0.5</v>
      </c>
      <c r="O438" s="20">
        <f t="shared" si="20"/>
        <v>3000.5</v>
      </c>
      <c r="P438" s="21">
        <f t="shared" si="21"/>
        <v>50.008333333333333</v>
      </c>
      <c r="U438" s="3"/>
    </row>
    <row r="439" spans="1:21">
      <c r="A439" s="1">
        <v>45352</v>
      </c>
      <c r="B439" s="1" t="str">
        <f t="shared" si="19"/>
        <v>marzo</v>
      </c>
      <c r="C439" t="s">
        <v>76</v>
      </c>
      <c r="D439" t="s">
        <v>77</v>
      </c>
      <c r="E439" t="s">
        <v>321</v>
      </c>
      <c r="F439" t="s">
        <v>322</v>
      </c>
      <c r="G439" t="s">
        <v>80</v>
      </c>
      <c r="H439" t="s">
        <v>15</v>
      </c>
      <c r="I439" t="s">
        <v>123</v>
      </c>
      <c r="J439" s="2">
        <v>2</v>
      </c>
      <c r="K439" s="2">
        <v>23</v>
      </c>
      <c r="L439" s="16">
        <v>50</v>
      </c>
      <c r="M439" s="8">
        <v>50</v>
      </c>
      <c r="O439" s="20">
        <f t="shared" si="20"/>
        <v>3000</v>
      </c>
      <c r="P439" s="21">
        <f t="shared" si="21"/>
        <v>50</v>
      </c>
      <c r="U439" s="3"/>
    </row>
    <row r="440" spans="1:21">
      <c r="A440" s="1">
        <v>45444</v>
      </c>
      <c r="B440" s="1" t="str">
        <f t="shared" si="19"/>
        <v>junio</v>
      </c>
      <c r="C440" t="s">
        <v>310</v>
      </c>
      <c r="D440" t="s">
        <v>311</v>
      </c>
      <c r="E440" t="s">
        <v>398</v>
      </c>
      <c r="F440" t="s">
        <v>399</v>
      </c>
      <c r="G440" t="s">
        <v>402</v>
      </c>
      <c r="H440" t="s">
        <v>92</v>
      </c>
      <c r="I440" t="s">
        <v>16</v>
      </c>
      <c r="J440" s="2">
        <v>166</v>
      </c>
      <c r="K440" s="2">
        <v>3.32</v>
      </c>
      <c r="L440" s="16">
        <v>50</v>
      </c>
      <c r="M440" s="8">
        <v>50</v>
      </c>
      <c r="O440" s="20">
        <f t="shared" si="20"/>
        <v>3000</v>
      </c>
      <c r="P440" s="21">
        <f t="shared" si="21"/>
        <v>50</v>
      </c>
      <c r="U440" s="3"/>
    </row>
    <row r="441" spans="1:21">
      <c r="A441" s="1">
        <v>45444</v>
      </c>
      <c r="B441" s="1" t="str">
        <f t="shared" si="19"/>
        <v>junio</v>
      </c>
      <c r="C441" t="s">
        <v>66</v>
      </c>
      <c r="D441" t="s">
        <v>67</v>
      </c>
      <c r="E441" t="s">
        <v>68</v>
      </c>
      <c r="F441" t="s">
        <v>257</v>
      </c>
      <c r="G441" t="s">
        <v>72</v>
      </c>
      <c r="H441" t="s">
        <v>43</v>
      </c>
      <c r="I441" t="s">
        <v>27</v>
      </c>
      <c r="J441" s="2">
        <v>105</v>
      </c>
      <c r="K441" s="2">
        <v>5928</v>
      </c>
      <c r="L441" s="16">
        <v>50</v>
      </c>
      <c r="M441" s="8">
        <v>50</v>
      </c>
      <c r="O441" s="20">
        <f t="shared" si="20"/>
        <v>3000</v>
      </c>
      <c r="P441" s="21">
        <f t="shared" si="21"/>
        <v>50</v>
      </c>
      <c r="U441" s="3"/>
    </row>
    <row r="442" spans="1:21">
      <c r="A442" s="1">
        <v>45292</v>
      </c>
      <c r="B442" s="1" t="str">
        <f t="shared" si="19"/>
        <v>enero</v>
      </c>
      <c r="C442" t="s">
        <v>38</v>
      </c>
      <c r="D442" t="s">
        <v>39</v>
      </c>
      <c r="E442" t="s">
        <v>53</v>
      </c>
      <c r="F442" t="s">
        <v>54</v>
      </c>
      <c r="G442" t="s">
        <v>57</v>
      </c>
      <c r="H442" t="s">
        <v>15</v>
      </c>
      <c r="I442" t="s">
        <v>27</v>
      </c>
      <c r="J442" s="2">
        <v>72</v>
      </c>
      <c r="K442" s="2">
        <v>1972.5</v>
      </c>
      <c r="L442" s="16">
        <v>49.8</v>
      </c>
      <c r="M442" s="8">
        <v>49</v>
      </c>
      <c r="N442" s="8">
        <v>0.8</v>
      </c>
      <c r="O442" s="20">
        <f t="shared" si="20"/>
        <v>2940.8</v>
      </c>
      <c r="P442" s="21">
        <f t="shared" si="21"/>
        <v>49.013333333333335</v>
      </c>
      <c r="U442" s="3"/>
    </row>
    <row r="443" spans="1:21">
      <c r="A443" s="1">
        <v>45383</v>
      </c>
      <c r="B443" s="1" t="str">
        <f t="shared" si="19"/>
        <v>abril</v>
      </c>
      <c r="C443" t="s">
        <v>213</v>
      </c>
      <c r="D443" t="s">
        <v>214</v>
      </c>
      <c r="E443" t="s">
        <v>40</v>
      </c>
      <c r="F443" t="s">
        <v>215</v>
      </c>
      <c r="G443" t="s">
        <v>216</v>
      </c>
      <c r="H443" t="s">
        <v>217</v>
      </c>
      <c r="I443" t="s">
        <v>27</v>
      </c>
      <c r="J443" s="2">
        <v>103</v>
      </c>
      <c r="K443" s="2">
        <v>7303</v>
      </c>
      <c r="L443" s="16">
        <v>49.6</v>
      </c>
      <c r="M443" s="8">
        <v>49</v>
      </c>
      <c r="N443" s="8">
        <v>0.6</v>
      </c>
      <c r="O443" s="20">
        <f t="shared" si="20"/>
        <v>2940.6</v>
      </c>
      <c r="P443" s="21">
        <f t="shared" si="21"/>
        <v>49.01</v>
      </c>
      <c r="U443" s="3"/>
    </row>
    <row r="444" spans="1:21">
      <c r="A444" s="1">
        <v>45383</v>
      </c>
      <c r="B444" s="1" t="str">
        <f t="shared" si="19"/>
        <v>abril</v>
      </c>
      <c r="C444" t="s">
        <v>213</v>
      </c>
      <c r="D444" t="s">
        <v>214</v>
      </c>
      <c r="E444" t="s">
        <v>40</v>
      </c>
      <c r="F444" t="s">
        <v>215</v>
      </c>
      <c r="G444" t="s">
        <v>218</v>
      </c>
      <c r="H444" t="s">
        <v>217</v>
      </c>
      <c r="I444" t="s">
        <v>27</v>
      </c>
      <c r="J444" s="2">
        <v>91</v>
      </c>
      <c r="K444" s="2">
        <v>7160</v>
      </c>
      <c r="L444" s="16">
        <v>49.4</v>
      </c>
      <c r="M444" s="8">
        <v>49</v>
      </c>
      <c r="N444" s="8">
        <v>0.4</v>
      </c>
      <c r="O444" s="20">
        <f t="shared" si="20"/>
        <v>2940.4</v>
      </c>
      <c r="P444" s="21">
        <f t="shared" si="21"/>
        <v>49.006666666666668</v>
      </c>
      <c r="U444" s="3"/>
    </row>
    <row r="445" spans="1:21">
      <c r="A445" s="1">
        <v>45413</v>
      </c>
      <c r="B445" s="1" t="str">
        <f t="shared" si="19"/>
        <v>mayo</v>
      </c>
      <c r="C445" t="s">
        <v>151</v>
      </c>
      <c r="D445" t="s">
        <v>152</v>
      </c>
      <c r="E445" t="s">
        <v>153</v>
      </c>
      <c r="F445" t="s">
        <v>154</v>
      </c>
      <c r="G445" t="s">
        <v>351</v>
      </c>
      <c r="H445" t="s">
        <v>157</v>
      </c>
      <c r="I445" t="s">
        <v>16</v>
      </c>
      <c r="J445" s="2">
        <v>19</v>
      </c>
      <c r="K445" s="2">
        <v>2940</v>
      </c>
      <c r="L445" s="16">
        <v>49</v>
      </c>
      <c r="M445" s="8">
        <v>49</v>
      </c>
      <c r="O445" s="20">
        <f t="shared" si="20"/>
        <v>2940</v>
      </c>
      <c r="P445" s="21">
        <f t="shared" si="21"/>
        <v>49</v>
      </c>
      <c r="U445" s="3"/>
    </row>
    <row r="446" spans="1:21">
      <c r="A446" s="1">
        <v>45444</v>
      </c>
      <c r="B446" s="1" t="str">
        <f t="shared" si="19"/>
        <v>junio</v>
      </c>
      <c r="C446" t="s">
        <v>260</v>
      </c>
      <c r="D446" t="s">
        <v>261</v>
      </c>
      <c r="E446" t="s">
        <v>53</v>
      </c>
      <c r="F446" t="s">
        <v>262</v>
      </c>
      <c r="G446" t="s">
        <v>263</v>
      </c>
      <c r="H446" t="s">
        <v>264</v>
      </c>
      <c r="I446" t="s">
        <v>27</v>
      </c>
      <c r="J446" s="2">
        <v>54</v>
      </c>
      <c r="K446" s="2">
        <v>3279</v>
      </c>
      <c r="L446" s="16">
        <v>49</v>
      </c>
      <c r="M446" s="8">
        <v>49</v>
      </c>
      <c r="O446" s="20">
        <f t="shared" si="20"/>
        <v>2940</v>
      </c>
      <c r="P446" s="21">
        <f t="shared" si="21"/>
        <v>49</v>
      </c>
      <c r="U446" s="3"/>
    </row>
    <row r="447" spans="1:21">
      <c r="A447" s="1">
        <v>45444</v>
      </c>
      <c r="B447" s="1" t="str">
        <f t="shared" si="19"/>
        <v>junio</v>
      </c>
      <c r="C447" t="s">
        <v>172</v>
      </c>
      <c r="D447" t="s">
        <v>173</v>
      </c>
      <c r="E447" t="s">
        <v>383</v>
      </c>
      <c r="F447" t="s">
        <v>384</v>
      </c>
      <c r="G447" t="s">
        <v>179</v>
      </c>
      <c r="H447" t="s">
        <v>15</v>
      </c>
      <c r="I447" t="s">
        <v>16</v>
      </c>
      <c r="J447" s="2">
        <v>140</v>
      </c>
      <c r="K447" s="2">
        <v>3263</v>
      </c>
      <c r="L447" s="16">
        <v>49</v>
      </c>
      <c r="M447" s="8">
        <v>49</v>
      </c>
      <c r="O447" s="20">
        <f t="shared" si="20"/>
        <v>2940</v>
      </c>
      <c r="P447" s="21">
        <f t="shared" si="21"/>
        <v>49</v>
      </c>
      <c r="U447" s="3"/>
    </row>
    <row r="448" spans="1:21">
      <c r="A448" s="1">
        <v>45383</v>
      </c>
      <c r="B448" s="1" t="str">
        <f t="shared" si="19"/>
        <v>abril</v>
      </c>
      <c r="C448" t="s">
        <v>38</v>
      </c>
      <c r="D448" t="s">
        <v>39</v>
      </c>
      <c r="E448" t="s">
        <v>40</v>
      </c>
      <c r="F448" t="s">
        <v>41</v>
      </c>
      <c r="G448" t="s">
        <v>46</v>
      </c>
      <c r="H448" t="s">
        <v>43</v>
      </c>
      <c r="I448" t="s">
        <v>27</v>
      </c>
      <c r="J448" s="2">
        <v>88</v>
      </c>
      <c r="K448" s="2">
        <v>6711.4</v>
      </c>
      <c r="L448" s="16">
        <v>48</v>
      </c>
      <c r="M448" s="8">
        <v>48</v>
      </c>
      <c r="O448" s="20">
        <f t="shared" si="20"/>
        <v>2880</v>
      </c>
      <c r="P448" s="21">
        <f t="shared" si="21"/>
        <v>48</v>
      </c>
      <c r="U448" s="3"/>
    </row>
    <row r="449" spans="1:21">
      <c r="A449" s="1">
        <v>45323</v>
      </c>
      <c r="B449" s="1" t="str">
        <f t="shared" si="19"/>
        <v>febrero</v>
      </c>
      <c r="C449" t="s">
        <v>213</v>
      </c>
      <c r="D449" t="s">
        <v>214</v>
      </c>
      <c r="E449" t="s">
        <v>40</v>
      </c>
      <c r="F449" t="s">
        <v>215</v>
      </c>
      <c r="G449" t="s">
        <v>288</v>
      </c>
      <c r="H449" t="s">
        <v>217</v>
      </c>
      <c r="I449" t="s">
        <v>27</v>
      </c>
      <c r="J449" s="2">
        <v>97</v>
      </c>
      <c r="K449" s="2">
        <v>6265</v>
      </c>
      <c r="L449" s="16">
        <v>47.8</v>
      </c>
      <c r="M449" s="8">
        <v>47</v>
      </c>
      <c r="N449" s="8">
        <v>0.8</v>
      </c>
      <c r="O449" s="20">
        <f t="shared" si="20"/>
        <v>2820.8</v>
      </c>
      <c r="P449" s="21">
        <f t="shared" si="21"/>
        <v>47.013333333333335</v>
      </c>
      <c r="U449" s="3"/>
    </row>
    <row r="450" spans="1:21">
      <c r="A450" s="1">
        <v>45444</v>
      </c>
      <c r="B450" s="1" t="str">
        <f t="shared" ref="B450:B513" si="22">TEXT(A450,"mmmm")</f>
        <v>junio</v>
      </c>
      <c r="C450" t="s">
        <v>38</v>
      </c>
      <c r="D450" t="s">
        <v>39</v>
      </c>
      <c r="E450" t="s">
        <v>53</v>
      </c>
      <c r="F450" t="s">
        <v>54</v>
      </c>
      <c r="G450" t="s">
        <v>56</v>
      </c>
      <c r="H450" t="s">
        <v>15</v>
      </c>
      <c r="I450" t="s">
        <v>27</v>
      </c>
      <c r="J450" s="2">
        <v>73</v>
      </c>
      <c r="K450" s="2">
        <v>1888</v>
      </c>
      <c r="L450" s="16">
        <v>47.6</v>
      </c>
      <c r="M450" s="8">
        <v>47</v>
      </c>
      <c r="N450" s="8">
        <v>0.6</v>
      </c>
      <c r="O450" s="20">
        <f t="shared" ref="O450:O513" si="23">(M450*60)+N450</f>
        <v>2820.6</v>
      </c>
      <c r="P450" s="21">
        <f t="shared" si="21"/>
        <v>47.01</v>
      </c>
      <c r="U450" s="3"/>
    </row>
    <row r="451" spans="1:21">
      <c r="A451" s="1">
        <v>45292</v>
      </c>
      <c r="B451" s="1" t="str">
        <f t="shared" si="22"/>
        <v>enero</v>
      </c>
      <c r="C451" t="s">
        <v>38</v>
      </c>
      <c r="D451" t="s">
        <v>39</v>
      </c>
      <c r="E451" t="s">
        <v>40</v>
      </c>
      <c r="F451" t="s">
        <v>41</v>
      </c>
      <c r="G451" t="s">
        <v>51</v>
      </c>
      <c r="H451" t="s">
        <v>43</v>
      </c>
      <c r="I451" t="s">
        <v>27</v>
      </c>
      <c r="J451" s="2">
        <v>91</v>
      </c>
      <c r="K451" s="2">
        <v>6184.2</v>
      </c>
      <c r="L451" s="16">
        <v>47.2</v>
      </c>
      <c r="M451" s="8">
        <v>47</v>
      </c>
      <c r="N451" s="8">
        <v>0.2</v>
      </c>
      <c r="O451" s="20">
        <f t="shared" si="23"/>
        <v>2820.2</v>
      </c>
      <c r="P451" s="21">
        <f t="shared" ref="P451:P514" si="24">+O451/60</f>
        <v>47.00333333333333</v>
      </c>
      <c r="U451" s="3"/>
    </row>
    <row r="452" spans="1:21">
      <c r="A452" s="1">
        <v>45413</v>
      </c>
      <c r="B452" s="1" t="str">
        <f t="shared" si="22"/>
        <v>mayo</v>
      </c>
      <c r="C452" t="s">
        <v>248</v>
      </c>
      <c r="D452" t="s">
        <v>249</v>
      </c>
      <c r="E452" t="s">
        <v>185</v>
      </c>
      <c r="F452" t="s">
        <v>250</v>
      </c>
      <c r="G452" t="s">
        <v>251</v>
      </c>
      <c r="H452" t="s">
        <v>15</v>
      </c>
      <c r="I452" t="s">
        <v>16</v>
      </c>
      <c r="J452" s="2">
        <v>810</v>
      </c>
      <c r="K452" s="2">
        <v>3290</v>
      </c>
      <c r="L452" s="16">
        <v>47</v>
      </c>
      <c r="M452" s="8">
        <v>47</v>
      </c>
      <c r="O452" s="20">
        <f t="shared" si="23"/>
        <v>2820</v>
      </c>
      <c r="P452" s="21">
        <f t="shared" si="24"/>
        <v>47</v>
      </c>
      <c r="U452" s="3"/>
    </row>
    <row r="453" spans="1:21">
      <c r="A453" s="1">
        <v>45444</v>
      </c>
      <c r="B453" s="1" t="str">
        <f t="shared" si="22"/>
        <v>junio</v>
      </c>
      <c r="C453" t="s">
        <v>356</v>
      </c>
      <c r="D453" t="s">
        <v>357</v>
      </c>
      <c r="E453" t="s">
        <v>84</v>
      </c>
      <c r="F453" t="s">
        <v>361</v>
      </c>
      <c r="G453" t="s">
        <v>360</v>
      </c>
      <c r="H453" t="s">
        <v>15</v>
      </c>
      <c r="I453" t="s">
        <v>16</v>
      </c>
      <c r="J453" s="2">
        <v>112</v>
      </c>
      <c r="K453" s="2">
        <v>5079</v>
      </c>
      <c r="L453" s="16">
        <v>47</v>
      </c>
      <c r="M453" s="8">
        <v>47</v>
      </c>
      <c r="O453" s="20">
        <f t="shared" si="23"/>
        <v>2820</v>
      </c>
      <c r="P453" s="21">
        <f t="shared" si="24"/>
        <v>47</v>
      </c>
      <c r="U453" s="3"/>
    </row>
    <row r="454" spans="1:21">
      <c r="A454" s="1">
        <v>45444</v>
      </c>
      <c r="B454" s="1" t="str">
        <f t="shared" si="22"/>
        <v>junio</v>
      </c>
      <c r="C454" t="s">
        <v>38</v>
      </c>
      <c r="D454" t="s">
        <v>39</v>
      </c>
      <c r="E454" t="s">
        <v>40</v>
      </c>
      <c r="F454" t="s">
        <v>41</v>
      </c>
      <c r="G454" t="s">
        <v>48</v>
      </c>
      <c r="H454" t="s">
        <v>43</v>
      </c>
      <c r="I454" t="s">
        <v>27</v>
      </c>
      <c r="J454" s="2">
        <v>100</v>
      </c>
      <c r="K454" s="2">
        <v>7235.1</v>
      </c>
      <c r="L454" s="16">
        <v>46.9</v>
      </c>
      <c r="M454" s="8">
        <v>46</v>
      </c>
      <c r="N454" s="8">
        <v>0.9</v>
      </c>
      <c r="O454" s="20">
        <f t="shared" si="23"/>
        <v>2760.9</v>
      </c>
      <c r="P454" s="21">
        <f t="shared" si="24"/>
        <v>46.015000000000001</v>
      </c>
      <c r="U454" s="3"/>
    </row>
    <row r="455" spans="1:21">
      <c r="A455" s="1">
        <v>45352</v>
      </c>
      <c r="B455" s="1" t="str">
        <f t="shared" si="22"/>
        <v>marzo</v>
      </c>
      <c r="C455" t="s">
        <v>38</v>
      </c>
      <c r="D455" t="s">
        <v>39</v>
      </c>
      <c r="E455" t="s">
        <v>40</v>
      </c>
      <c r="F455" t="s">
        <v>41</v>
      </c>
      <c r="G455" t="s">
        <v>49</v>
      </c>
      <c r="H455" t="s">
        <v>43</v>
      </c>
      <c r="I455" t="s">
        <v>27</v>
      </c>
      <c r="J455" s="2">
        <v>90</v>
      </c>
      <c r="K455" s="2">
        <v>6969.1</v>
      </c>
      <c r="L455" s="16">
        <v>46.4</v>
      </c>
      <c r="M455" s="8">
        <v>46</v>
      </c>
      <c r="N455" s="8">
        <v>0.4</v>
      </c>
      <c r="O455" s="20">
        <f t="shared" si="23"/>
        <v>2760.4</v>
      </c>
      <c r="P455" s="21">
        <f t="shared" si="24"/>
        <v>46.006666666666668</v>
      </c>
      <c r="U455" s="3"/>
    </row>
    <row r="456" spans="1:21">
      <c r="A456" s="1">
        <v>45383</v>
      </c>
      <c r="B456" s="1" t="str">
        <f t="shared" si="22"/>
        <v>abril</v>
      </c>
      <c r="C456" t="s">
        <v>213</v>
      </c>
      <c r="D456" t="s">
        <v>214</v>
      </c>
      <c r="E456" t="s">
        <v>40</v>
      </c>
      <c r="F456" t="s">
        <v>215</v>
      </c>
      <c r="G456" t="s">
        <v>288</v>
      </c>
      <c r="H456" t="s">
        <v>217</v>
      </c>
      <c r="I456" t="s">
        <v>27</v>
      </c>
      <c r="J456" s="2">
        <v>96</v>
      </c>
      <c r="K456" s="2">
        <v>6536</v>
      </c>
      <c r="L456" s="16">
        <v>46.2</v>
      </c>
      <c r="M456" s="8">
        <v>46</v>
      </c>
      <c r="N456" s="8">
        <v>0.2</v>
      </c>
      <c r="O456" s="20">
        <f t="shared" si="23"/>
        <v>2760.2</v>
      </c>
      <c r="P456" s="21">
        <f t="shared" si="24"/>
        <v>46.00333333333333</v>
      </c>
      <c r="U456" s="3"/>
    </row>
    <row r="457" spans="1:21">
      <c r="A457" s="1">
        <v>45444</v>
      </c>
      <c r="B457" s="1" t="str">
        <f t="shared" si="22"/>
        <v>junio</v>
      </c>
      <c r="C457" t="s">
        <v>248</v>
      </c>
      <c r="D457" t="s">
        <v>249</v>
      </c>
      <c r="E457" t="s">
        <v>185</v>
      </c>
      <c r="F457" t="s">
        <v>250</v>
      </c>
      <c r="G457" t="s">
        <v>371</v>
      </c>
      <c r="H457" t="s">
        <v>15</v>
      </c>
      <c r="I457" t="s">
        <v>16</v>
      </c>
      <c r="J457" s="2">
        <v>800</v>
      </c>
      <c r="K457" s="2">
        <v>3210</v>
      </c>
      <c r="L457" s="16">
        <v>46</v>
      </c>
      <c r="M457" s="8">
        <v>46</v>
      </c>
      <c r="O457" s="20">
        <f t="shared" si="23"/>
        <v>2760</v>
      </c>
      <c r="P457" s="21">
        <f t="shared" si="24"/>
        <v>46</v>
      </c>
      <c r="U457" s="3"/>
    </row>
    <row r="458" spans="1:21">
      <c r="A458" s="1">
        <v>45444</v>
      </c>
      <c r="B458" s="1" t="str">
        <f t="shared" si="22"/>
        <v>junio</v>
      </c>
      <c r="C458" t="s">
        <v>151</v>
      </c>
      <c r="D458" t="s">
        <v>152</v>
      </c>
      <c r="E458" t="s">
        <v>153</v>
      </c>
      <c r="F458" t="s">
        <v>154</v>
      </c>
      <c r="G458" t="s">
        <v>351</v>
      </c>
      <c r="H458" t="s">
        <v>157</v>
      </c>
      <c r="I458" t="s">
        <v>16</v>
      </c>
      <c r="J458" s="2">
        <v>16</v>
      </c>
      <c r="K458" s="2">
        <v>2760</v>
      </c>
      <c r="L458" s="16">
        <v>46</v>
      </c>
      <c r="M458" s="8">
        <v>46</v>
      </c>
      <c r="O458" s="20">
        <f t="shared" si="23"/>
        <v>2760</v>
      </c>
      <c r="P458" s="21">
        <f t="shared" si="24"/>
        <v>46</v>
      </c>
      <c r="U458" s="3"/>
    </row>
    <row r="459" spans="1:21">
      <c r="A459" s="1">
        <v>45444</v>
      </c>
      <c r="B459" s="1" t="str">
        <f t="shared" si="22"/>
        <v>junio</v>
      </c>
      <c r="C459" t="s">
        <v>180</v>
      </c>
      <c r="D459" t="s">
        <v>181</v>
      </c>
      <c r="E459" t="s">
        <v>19</v>
      </c>
      <c r="F459" t="s">
        <v>182</v>
      </c>
      <c r="G459" t="s">
        <v>184</v>
      </c>
      <c r="H459" t="s">
        <v>92</v>
      </c>
      <c r="I459" t="s">
        <v>16</v>
      </c>
      <c r="J459" s="2">
        <v>122</v>
      </c>
      <c r="K459" s="2">
        <v>1840</v>
      </c>
      <c r="L459" s="16">
        <v>46</v>
      </c>
      <c r="M459" s="8">
        <v>46</v>
      </c>
      <c r="O459" s="20">
        <f t="shared" si="23"/>
        <v>2760</v>
      </c>
      <c r="P459" s="21">
        <f t="shared" si="24"/>
        <v>46</v>
      </c>
      <c r="U459" s="3"/>
    </row>
    <row r="460" spans="1:21">
      <c r="A460" s="1">
        <v>45292</v>
      </c>
      <c r="B460" s="1" t="str">
        <f t="shared" si="22"/>
        <v>enero</v>
      </c>
      <c r="C460" t="s">
        <v>38</v>
      </c>
      <c r="D460" t="s">
        <v>39</v>
      </c>
      <c r="E460" t="s">
        <v>40</v>
      </c>
      <c r="F460" t="s">
        <v>41</v>
      </c>
      <c r="G460" t="s">
        <v>49</v>
      </c>
      <c r="H460" t="s">
        <v>43</v>
      </c>
      <c r="I460" t="s">
        <v>27</v>
      </c>
      <c r="J460" s="2">
        <v>90</v>
      </c>
      <c r="K460" s="2">
        <v>6554.4</v>
      </c>
      <c r="L460" s="16">
        <v>45.8</v>
      </c>
      <c r="M460" s="8">
        <v>45</v>
      </c>
      <c r="N460" s="8">
        <v>0.8</v>
      </c>
      <c r="O460" s="20">
        <f t="shared" si="23"/>
        <v>2700.8</v>
      </c>
      <c r="P460" s="21">
        <f t="shared" si="24"/>
        <v>45.013333333333335</v>
      </c>
      <c r="U460" s="3"/>
    </row>
    <row r="461" spans="1:21">
      <c r="A461" s="1">
        <v>45292</v>
      </c>
      <c r="B461" s="1" t="str">
        <f t="shared" si="22"/>
        <v>enero</v>
      </c>
      <c r="C461" t="s">
        <v>38</v>
      </c>
      <c r="D461" t="s">
        <v>39</v>
      </c>
      <c r="E461" t="s">
        <v>40</v>
      </c>
      <c r="F461" t="s">
        <v>41</v>
      </c>
      <c r="G461" t="s">
        <v>50</v>
      </c>
      <c r="H461" t="s">
        <v>43</v>
      </c>
      <c r="I461" t="s">
        <v>27</v>
      </c>
      <c r="J461" s="2">
        <v>91</v>
      </c>
      <c r="K461" s="2">
        <v>6848.1</v>
      </c>
      <c r="L461" s="16">
        <v>45.4</v>
      </c>
      <c r="M461" s="8">
        <v>45</v>
      </c>
      <c r="N461" s="8">
        <v>0.4</v>
      </c>
      <c r="O461" s="20">
        <f t="shared" si="23"/>
        <v>2700.4</v>
      </c>
      <c r="P461" s="21">
        <f t="shared" si="24"/>
        <v>45.006666666666668</v>
      </c>
      <c r="U461" s="3"/>
    </row>
    <row r="462" spans="1:21">
      <c r="A462" s="1">
        <v>45352</v>
      </c>
      <c r="B462" s="1" t="str">
        <f t="shared" si="22"/>
        <v>marzo</v>
      </c>
      <c r="C462" t="s">
        <v>38</v>
      </c>
      <c r="D462" t="s">
        <v>39</v>
      </c>
      <c r="E462" t="s">
        <v>40</v>
      </c>
      <c r="F462" t="s">
        <v>41</v>
      </c>
      <c r="G462" t="s">
        <v>42</v>
      </c>
      <c r="H462" t="s">
        <v>43</v>
      </c>
      <c r="I462" t="s">
        <v>27</v>
      </c>
      <c r="J462" s="2">
        <v>83</v>
      </c>
      <c r="K462" s="2">
        <v>6139.9</v>
      </c>
      <c r="L462" s="16">
        <v>45.2</v>
      </c>
      <c r="M462" s="8">
        <v>45</v>
      </c>
      <c r="N462" s="8">
        <v>0.2</v>
      </c>
      <c r="O462" s="20">
        <f t="shared" si="23"/>
        <v>2700.2</v>
      </c>
      <c r="P462" s="21">
        <f t="shared" si="24"/>
        <v>45.00333333333333</v>
      </c>
      <c r="U462" s="3"/>
    </row>
    <row r="463" spans="1:21">
      <c r="A463" s="1">
        <v>45383</v>
      </c>
      <c r="B463" s="1" t="str">
        <f t="shared" si="22"/>
        <v>abril</v>
      </c>
      <c r="C463" t="s">
        <v>38</v>
      </c>
      <c r="D463" t="s">
        <v>39</v>
      </c>
      <c r="E463" t="s">
        <v>40</v>
      </c>
      <c r="F463" t="s">
        <v>41</v>
      </c>
      <c r="G463" t="s">
        <v>42</v>
      </c>
      <c r="H463" t="s">
        <v>43</v>
      </c>
      <c r="I463" t="s">
        <v>27</v>
      </c>
      <c r="J463" s="2">
        <v>79</v>
      </c>
      <c r="K463" s="2">
        <v>6079.2</v>
      </c>
      <c r="L463" s="16">
        <v>45</v>
      </c>
      <c r="M463" s="8">
        <v>45</v>
      </c>
      <c r="O463" s="20">
        <f t="shared" si="23"/>
        <v>2700</v>
      </c>
      <c r="P463" s="21">
        <f t="shared" si="24"/>
        <v>45</v>
      </c>
      <c r="U463" s="3"/>
    </row>
    <row r="464" spans="1:21">
      <c r="A464" s="1">
        <v>45383</v>
      </c>
      <c r="B464" s="1" t="str">
        <f t="shared" si="22"/>
        <v>abril</v>
      </c>
      <c r="C464" t="s">
        <v>180</v>
      </c>
      <c r="D464" t="s">
        <v>181</v>
      </c>
      <c r="E464" t="s">
        <v>185</v>
      </c>
      <c r="F464" t="s">
        <v>186</v>
      </c>
      <c r="G464" t="s">
        <v>188</v>
      </c>
      <c r="H464" t="s">
        <v>92</v>
      </c>
      <c r="I464" t="s">
        <v>16</v>
      </c>
      <c r="J464" s="2">
        <v>120</v>
      </c>
      <c r="K464" s="2">
        <v>1800</v>
      </c>
      <c r="L464" s="16">
        <v>45</v>
      </c>
      <c r="M464" s="8">
        <v>45</v>
      </c>
      <c r="O464" s="20">
        <f t="shared" si="23"/>
        <v>2700</v>
      </c>
      <c r="P464" s="21">
        <f t="shared" si="24"/>
        <v>45</v>
      </c>
      <c r="U464" s="3"/>
    </row>
    <row r="465" spans="1:21">
      <c r="A465" s="1">
        <v>45444</v>
      </c>
      <c r="B465" s="1" t="str">
        <f t="shared" si="22"/>
        <v>junio</v>
      </c>
      <c r="C465" t="s">
        <v>38</v>
      </c>
      <c r="D465" t="s">
        <v>39</v>
      </c>
      <c r="E465" t="s">
        <v>40</v>
      </c>
      <c r="F465" t="s">
        <v>41</v>
      </c>
      <c r="G465" t="s">
        <v>42</v>
      </c>
      <c r="H465" t="s">
        <v>43</v>
      </c>
      <c r="I465" t="s">
        <v>27</v>
      </c>
      <c r="J465" s="2">
        <v>88</v>
      </c>
      <c r="K465" s="2">
        <v>6565.3</v>
      </c>
      <c r="L465" s="16">
        <v>44.4</v>
      </c>
      <c r="M465" s="8">
        <v>44</v>
      </c>
      <c r="N465" s="8">
        <v>0.4</v>
      </c>
      <c r="O465" s="20">
        <f t="shared" si="23"/>
        <v>2640.4</v>
      </c>
      <c r="P465" s="21">
        <f t="shared" si="24"/>
        <v>44.006666666666668</v>
      </c>
      <c r="U465" s="3"/>
    </row>
    <row r="466" spans="1:21">
      <c r="A466" s="1">
        <v>45292</v>
      </c>
      <c r="B466" s="1" t="str">
        <f t="shared" si="22"/>
        <v>enero</v>
      </c>
      <c r="C466" t="s">
        <v>38</v>
      </c>
      <c r="D466" t="s">
        <v>39</v>
      </c>
      <c r="E466" t="s">
        <v>40</v>
      </c>
      <c r="F466" t="s">
        <v>41</v>
      </c>
      <c r="G466" t="s">
        <v>46</v>
      </c>
      <c r="H466" t="s">
        <v>43</v>
      </c>
      <c r="I466" t="s">
        <v>27</v>
      </c>
      <c r="J466" s="2">
        <v>79</v>
      </c>
      <c r="K466" s="2">
        <v>6036.3</v>
      </c>
      <c r="L466" s="16">
        <v>44.3</v>
      </c>
      <c r="M466" s="8">
        <v>44</v>
      </c>
      <c r="N466" s="8">
        <v>0.3</v>
      </c>
      <c r="O466" s="20">
        <f t="shared" si="23"/>
        <v>2640.3</v>
      </c>
      <c r="P466" s="21">
        <f t="shared" si="24"/>
        <v>44.005000000000003</v>
      </c>
      <c r="U466" s="3"/>
    </row>
    <row r="467" spans="1:21">
      <c r="A467" s="1">
        <v>45323</v>
      </c>
      <c r="B467" s="1" t="str">
        <f t="shared" si="22"/>
        <v>febrero</v>
      </c>
      <c r="C467" t="s">
        <v>38</v>
      </c>
      <c r="D467" t="s">
        <v>39</v>
      </c>
      <c r="E467" t="s">
        <v>40</v>
      </c>
      <c r="F467" t="s">
        <v>41</v>
      </c>
      <c r="G467" t="s">
        <v>42</v>
      </c>
      <c r="H467" t="s">
        <v>43</v>
      </c>
      <c r="I467" t="s">
        <v>27</v>
      </c>
      <c r="J467" s="2">
        <v>76</v>
      </c>
      <c r="K467" s="2">
        <v>5508</v>
      </c>
      <c r="L467" s="16">
        <v>44</v>
      </c>
      <c r="M467" s="8">
        <v>44</v>
      </c>
      <c r="O467" s="20">
        <f t="shared" si="23"/>
        <v>2640</v>
      </c>
      <c r="P467" s="21">
        <f t="shared" si="24"/>
        <v>44</v>
      </c>
      <c r="U467" s="3"/>
    </row>
    <row r="468" spans="1:21">
      <c r="A468" s="1">
        <v>45323</v>
      </c>
      <c r="B468" s="1" t="str">
        <f t="shared" si="22"/>
        <v>febrero</v>
      </c>
      <c r="C468" t="s">
        <v>38</v>
      </c>
      <c r="D468" t="s">
        <v>39</v>
      </c>
      <c r="E468" t="s">
        <v>40</v>
      </c>
      <c r="F468" t="s">
        <v>41</v>
      </c>
      <c r="G468" t="s">
        <v>45</v>
      </c>
      <c r="H468" t="s">
        <v>43</v>
      </c>
      <c r="I468" t="s">
        <v>27</v>
      </c>
      <c r="J468" s="2">
        <v>92</v>
      </c>
      <c r="K468" s="2">
        <v>6952</v>
      </c>
      <c r="L468" s="16">
        <v>44</v>
      </c>
      <c r="M468" s="8">
        <v>44</v>
      </c>
      <c r="O468" s="20">
        <f t="shared" si="23"/>
        <v>2640</v>
      </c>
      <c r="P468" s="21">
        <f t="shared" si="24"/>
        <v>44</v>
      </c>
      <c r="U468" s="3"/>
    </row>
    <row r="469" spans="1:21">
      <c r="A469" s="1">
        <v>45383</v>
      </c>
      <c r="B469" s="1" t="str">
        <f t="shared" si="22"/>
        <v>abril</v>
      </c>
      <c r="C469" t="s">
        <v>38</v>
      </c>
      <c r="D469" t="s">
        <v>39</v>
      </c>
      <c r="E469" t="s">
        <v>40</v>
      </c>
      <c r="F469" t="s">
        <v>41</v>
      </c>
      <c r="G469" t="s">
        <v>52</v>
      </c>
      <c r="H469" t="s">
        <v>43</v>
      </c>
      <c r="I469" t="s">
        <v>27</v>
      </c>
      <c r="J469" s="2">
        <v>73</v>
      </c>
      <c r="K469" s="2">
        <v>5364.8</v>
      </c>
      <c r="L469" s="16">
        <v>44</v>
      </c>
      <c r="M469" s="8">
        <v>44</v>
      </c>
      <c r="O469" s="20">
        <f t="shared" si="23"/>
        <v>2640</v>
      </c>
      <c r="P469" s="21">
        <f t="shared" si="24"/>
        <v>44</v>
      </c>
      <c r="U469" s="3"/>
    </row>
    <row r="470" spans="1:21">
      <c r="A470" s="1">
        <v>45444</v>
      </c>
      <c r="B470" s="1" t="str">
        <f t="shared" si="22"/>
        <v>junio</v>
      </c>
      <c r="C470" t="s">
        <v>151</v>
      </c>
      <c r="D470" t="s">
        <v>152</v>
      </c>
      <c r="E470" t="s">
        <v>153</v>
      </c>
      <c r="F470" t="s">
        <v>154</v>
      </c>
      <c r="G470" t="s">
        <v>156</v>
      </c>
      <c r="H470" t="s">
        <v>157</v>
      </c>
      <c r="I470" t="s">
        <v>16</v>
      </c>
      <c r="J470" s="2">
        <v>10</v>
      </c>
      <c r="K470" s="2">
        <v>2640</v>
      </c>
      <c r="L470" s="16">
        <v>44</v>
      </c>
      <c r="M470" s="8">
        <v>44</v>
      </c>
      <c r="O470" s="20">
        <f t="shared" si="23"/>
        <v>2640</v>
      </c>
      <c r="P470" s="21">
        <f t="shared" si="24"/>
        <v>44</v>
      </c>
      <c r="U470" s="3"/>
    </row>
    <row r="471" spans="1:21">
      <c r="A471" s="1">
        <v>45352</v>
      </c>
      <c r="B471" s="1" t="str">
        <f t="shared" si="22"/>
        <v>marzo</v>
      </c>
      <c r="C471" t="s">
        <v>38</v>
      </c>
      <c r="D471" t="s">
        <v>39</v>
      </c>
      <c r="E471" t="s">
        <v>40</v>
      </c>
      <c r="F471" t="s">
        <v>41</v>
      </c>
      <c r="G471" t="s">
        <v>51</v>
      </c>
      <c r="H471" t="s">
        <v>43</v>
      </c>
      <c r="I471" t="s">
        <v>27</v>
      </c>
      <c r="J471" s="2">
        <v>96</v>
      </c>
      <c r="K471" s="2">
        <v>7382.3</v>
      </c>
      <c r="L471" s="16">
        <v>43.9</v>
      </c>
      <c r="M471" s="8">
        <v>43</v>
      </c>
      <c r="N471" s="8">
        <v>0.9</v>
      </c>
      <c r="O471" s="20">
        <f t="shared" si="23"/>
        <v>2580.9</v>
      </c>
      <c r="P471" s="21">
        <f t="shared" si="24"/>
        <v>43.015000000000001</v>
      </c>
      <c r="U471" s="3"/>
    </row>
    <row r="472" spans="1:21">
      <c r="A472" s="1">
        <v>45383</v>
      </c>
      <c r="B472" s="1" t="str">
        <f t="shared" si="22"/>
        <v>abril</v>
      </c>
      <c r="C472" t="s">
        <v>38</v>
      </c>
      <c r="D472" t="s">
        <v>39</v>
      </c>
      <c r="E472" t="s">
        <v>40</v>
      </c>
      <c r="F472" t="s">
        <v>41</v>
      </c>
      <c r="G472" t="s">
        <v>47</v>
      </c>
      <c r="H472" t="s">
        <v>43</v>
      </c>
      <c r="I472" t="s">
        <v>27</v>
      </c>
      <c r="J472" s="2">
        <v>82</v>
      </c>
      <c r="K472" s="2">
        <v>5892.6</v>
      </c>
      <c r="L472" s="16">
        <v>43</v>
      </c>
      <c r="M472" s="8">
        <v>43</v>
      </c>
      <c r="O472" s="20">
        <f t="shared" si="23"/>
        <v>2580</v>
      </c>
      <c r="P472" s="21">
        <f t="shared" si="24"/>
        <v>43</v>
      </c>
      <c r="U472" s="3"/>
    </row>
    <row r="473" spans="1:21">
      <c r="A473" s="1">
        <v>45383</v>
      </c>
      <c r="B473" s="1" t="str">
        <f t="shared" si="22"/>
        <v>abril</v>
      </c>
      <c r="C473" t="s">
        <v>220</v>
      </c>
      <c r="D473" t="s">
        <v>221</v>
      </c>
      <c r="E473" t="s">
        <v>227</v>
      </c>
      <c r="F473" t="s">
        <v>308</v>
      </c>
      <c r="G473" t="s">
        <v>226</v>
      </c>
      <c r="H473" t="s">
        <v>225</v>
      </c>
      <c r="I473" t="s">
        <v>411</v>
      </c>
      <c r="J473" s="2">
        <v>87</v>
      </c>
      <c r="K473" s="2">
        <v>1533.97</v>
      </c>
      <c r="L473" s="16">
        <v>43</v>
      </c>
      <c r="M473" s="8">
        <v>43</v>
      </c>
      <c r="O473" s="20">
        <f t="shared" si="23"/>
        <v>2580</v>
      </c>
      <c r="P473" s="21">
        <f t="shared" si="24"/>
        <v>43</v>
      </c>
      <c r="U473" s="3"/>
    </row>
    <row r="474" spans="1:21">
      <c r="A474" s="1">
        <v>45292</v>
      </c>
      <c r="B474" s="1" t="str">
        <f t="shared" si="22"/>
        <v>enero</v>
      </c>
      <c r="C474" t="s">
        <v>38</v>
      </c>
      <c r="D474" t="s">
        <v>39</v>
      </c>
      <c r="E474" t="s">
        <v>40</v>
      </c>
      <c r="F474" t="s">
        <v>41</v>
      </c>
      <c r="G474" t="s">
        <v>48</v>
      </c>
      <c r="H474" t="s">
        <v>43</v>
      </c>
      <c r="I474" t="s">
        <v>27</v>
      </c>
      <c r="J474" s="2">
        <v>98</v>
      </c>
      <c r="K474" s="2">
        <v>7189.7</v>
      </c>
      <c r="L474" s="16">
        <v>42.9</v>
      </c>
      <c r="M474" s="8">
        <v>42</v>
      </c>
      <c r="N474" s="8">
        <v>0.9</v>
      </c>
      <c r="O474" s="20">
        <f t="shared" si="23"/>
        <v>2520.9</v>
      </c>
      <c r="P474" s="21">
        <f t="shared" si="24"/>
        <v>42.015000000000001</v>
      </c>
      <c r="U474" s="3"/>
    </row>
    <row r="475" spans="1:21">
      <c r="A475" s="1">
        <v>45444</v>
      </c>
      <c r="B475" s="1" t="str">
        <f t="shared" si="22"/>
        <v>junio</v>
      </c>
      <c r="C475" t="s">
        <v>38</v>
      </c>
      <c r="D475" t="s">
        <v>39</v>
      </c>
      <c r="E475" t="s">
        <v>40</v>
      </c>
      <c r="F475" t="s">
        <v>41</v>
      </c>
      <c r="G475" t="s">
        <v>47</v>
      </c>
      <c r="H475" t="s">
        <v>43</v>
      </c>
      <c r="I475" t="s">
        <v>27</v>
      </c>
      <c r="J475" s="2">
        <v>86</v>
      </c>
      <c r="K475" s="2">
        <v>6178.1</v>
      </c>
      <c r="L475" s="16">
        <v>42.8</v>
      </c>
      <c r="M475" s="8">
        <v>42</v>
      </c>
      <c r="N475" s="8">
        <v>0.8</v>
      </c>
      <c r="O475" s="20">
        <f t="shared" si="23"/>
        <v>2520.8000000000002</v>
      </c>
      <c r="P475" s="21">
        <f t="shared" si="24"/>
        <v>42.013333333333335</v>
      </c>
      <c r="U475" s="3"/>
    </row>
    <row r="476" spans="1:21">
      <c r="A476" s="1">
        <v>45383</v>
      </c>
      <c r="B476" s="1" t="str">
        <f t="shared" si="22"/>
        <v>abril</v>
      </c>
      <c r="C476" t="s">
        <v>356</v>
      </c>
      <c r="D476" t="s">
        <v>357</v>
      </c>
      <c r="E476" t="s">
        <v>84</v>
      </c>
      <c r="F476" t="s">
        <v>361</v>
      </c>
      <c r="G476" t="s">
        <v>360</v>
      </c>
      <c r="H476" t="s">
        <v>15</v>
      </c>
      <c r="I476" t="s">
        <v>16</v>
      </c>
      <c r="J476" s="2">
        <v>100</v>
      </c>
      <c r="K476" s="2">
        <v>2678</v>
      </c>
      <c r="L476" s="16">
        <v>42</v>
      </c>
      <c r="M476" s="8">
        <v>42</v>
      </c>
      <c r="O476" s="20">
        <f t="shared" si="23"/>
        <v>2520</v>
      </c>
      <c r="P476" s="21">
        <f t="shared" si="24"/>
        <v>42</v>
      </c>
      <c r="U476" s="3"/>
    </row>
    <row r="477" spans="1:21">
      <c r="A477" s="1">
        <v>45444</v>
      </c>
      <c r="B477" s="1" t="str">
        <f t="shared" si="22"/>
        <v>junio</v>
      </c>
      <c r="C477" t="s">
        <v>180</v>
      </c>
      <c r="D477" t="s">
        <v>181</v>
      </c>
      <c r="E477" t="s">
        <v>201</v>
      </c>
      <c r="F477" t="s">
        <v>285</v>
      </c>
      <c r="G477" t="s">
        <v>286</v>
      </c>
      <c r="H477" t="s">
        <v>92</v>
      </c>
      <c r="I477" t="s">
        <v>16</v>
      </c>
      <c r="J477" s="2">
        <v>112</v>
      </c>
      <c r="K477" s="2">
        <v>1680</v>
      </c>
      <c r="L477" s="16">
        <v>42</v>
      </c>
      <c r="M477" s="8">
        <v>42</v>
      </c>
      <c r="O477" s="20">
        <f t="shared" si="23"/>
        <v>2520</v>
      </c>
      <c r="P477" s="21">
        <f t="shared" si="24"/>
        <v>42</v>
      </c>
      <c r="U477" s="3"/>
    </row>
    <row r="478" spans="1:21">
      <c r="A478" s="1">
        <v>45352</v>
      </c>
      <c r="B478" s="1" t="str">
        <f t="shared" si="22"/>
        <v>marzo</v>
      </c>
      <c r="C478" t="s">
        <v>38</v>
      </c>
      <c r="D478" t="s">
        <v>39</v>
      </c>
      <c r="E478" t="s">
        <v>40</v>
      </c>
      <c r="F478" t="s">
        <v>41</v>
      </c>
      <c r="G478" t="s">
        <v>52</v>
      </c>
      <c r="H478" t="s">
        <v>43</v>
      </c>
      <c r="I478" t="s">
        <v>27</v>
      </c>
      <c r="J478" s="2">
        <v>84</v>
      </c>
      <c r="K478" s="2">
        <v>6163.8</v>
      </c>
      <c r="L478" s="16">
        <v>41.9</v>
      </c>
      <c r="M478" s="8">
        <v>41</v>
      </c>
      <c r="N478" s="8">
        <v>0.9</v>
      </c>
      <c r="O478" s="20">
        <f t="shared" si="23"/>
        <v>2460.9</v>
      </c>
      <c r="P478" s="21">
        <f t="shared" si="24"/>
        <v>41.015000000000001</v>
      </c>
      <c r="U478" s="3"/>
    </row>
    <row r="479" spans="1:21">
      <c r="A479" s="1">
        <v>45292</v>
      </c>
      <c r="B479" s="1" t="str">
        <f t="shared" si="22"/>
        <v>enero</v>
      </c>
      <c r="C479" t="s">
        <v>38</v>
      </c>
      <c r="D479" t="s">
        <v>39</v>
      </c>
      <c r="E479" t="s">
        <v>40</v>
      </c>
      <c r="F479" t="s">
        <v>41</v>
      </c>
      <c r="G479" t="s">
        <v>52</v>
      </c>
      <c r="H479" t="s">
        <v>43</v>
      </c>
      <c r="I479" t="s">
        <v>27</v>
      </c>
      <c r="J479" s="2">
        <v>86</v>
      </c>
      <c r="K479" s="2">
        <v>6346.3</v>
      </c>
      <c r="L479" s="16">
        <v>41.5</v>
      </c>
      <c r="M479" s="8">
        <v>41</v>
      </c>
      <c r="N479" s="8">
        <v>0.5</v>
      </c>
      <c r="O479" s="20">
        <f t="shared" si="23"/>
        <v>2460.5</v>
      </c>
      <c r="P479" s="21">
        <f t="shared" si="24"/>
        <v>41.008333333333333</v>
      </c>
      <c r="U479" s="3"/>
    </row>
    <row r="480" spans="1:21">
      <c r="A480" s="1">
        <v>45352</v>
      </c>
      <c r="B480" s="1" t="str">
        <f t="shared" si="22"/>
        <v>marzo</v>
      </c>
      <c r="C480" t="s">
        <v>38</v>
      </c>
      <c r="D480" t="s">
        <v>39</v>
      </c>
      <c r="E480" t="s">
        <v>40</v>
      </c>
      <c r="F480" t="s">
        <v>41</v>
      </c>
      <c r="G480" t="s">
        <v>50</v>
      </c>
      <c r="H480" t="s">
        <v>43</v>
      </c>
      <c r="I480" t="s">
        <v>27</v>
      </c>
      <c r="J480" s="2">
        <v>81</v>
      </c>
      <c r="K480" s="2">
        <v>6328.4</v>
      </c>
      <c r="L480" s="16">
        <v>41.4</v>
      </c>
      <c r="M480" s="8">
        <v>41</v>
      </c>
      <c r="N480" s="8">
        <v>0.4</v>
      </c>
      <c r="O480" s="20">
        <f t="shared" si="23"/>
        <v>2460.4</v>
      </c>
      <c r="P480" s="21">
        <f t="shared" si="24"/>
        <v>41.006666666666668</v>
      </c>
      <c r="U480" s="3"/>
    </row>
    <row r="481" spans="1:21">
      <c r="A481" s="1">
        <v>45352</v>
      </c>
      <c r="B481" s="1" t="str">
        <f t="shared" si="22"/>
        <v>marzo</v>
      </c>
      <c r="C481" t="s">
        <v>38</v>
      </c>
      <c r="D481" t="s">
        <v>39</v>
      </c>
      <c r="E481" t="s">
        <v>40</v>
      </c>
      <c r="F481" t="s">
        <v>41</v>
      </c>
      <c r="G481" t="s">
        <v>47</v>
      </c>
      <c r="H481" t="s">
        <v>43</v>
      </c>
      <c r="I481" t="s">
        <v>27</v>
      </c>
      <c r="J481" s="2">
        <v>84</v>
      </c>
      <c r="K481" s="2">
        <v>6061.7</v>
      </c>
      <c r="L481" s="16">
        <v>41.3</v>
      </c>
      <c r="M481" s="8">
        <v>41</v>
      </c>
      <c r="N481" s="8">
        <v>0.3</v>
      </c>
      <c r="O481" s="20">
        <f t="shared" si="23"/>
        <v>2460.3000000000002</v>
      </c>
      <c r="P481" s="21">
        <f t="shared" si="24"/>
        <v>41.005000000000003</v>
      </c>
      <c r="U481" s="3"/>
    </row>
    <row r="482" spans="1:21">
      <c r="A482" s="1">
        <v>45323</v>
      </c>
      <c r="B482" s="1" t="str">
        <f t="shared" si="22"/>
        <v>febrero</v>
      </c>
      <c r="C482" t="s">
        <v>213</v>
      </c>
      <c r="D482" t="s">
        <v>214</v>
      </c>
      <c r="E482" t="s">
        <v>40</v>
      </c>
      <c r="F482" t="s">
        <v>215</v>
      </c>
      <c r="G482" t="s">
        <v>219</v>
      </c>
      <c r="H482" t="s">
        <v>217</v>
      </c>
      <c r="I482" t="s">
        <v>27</v>
      </c>
      <c r="J482" s="2">
        <v>82</v>
      </c>
      <c r="K482" s="2">
        <v>6537</v>
      </c>
      <c r="L482" s="16">
        <v>41.1</v>
      </c>
      <c r="M482" s="8">
        <v>41</v>
      </c>
      <c r="N482" s="8">
        <v>0.1</v>
      </c>
      <c r="O482" s="20">
        <f t="shared" si="23"/>
        <v>2460.1</v>
      </c>
      <c r="P482" s="21">
        <f t="shared" si="24"/>
        <v>41.001666666666665</v>
      </c>
      <c r="U482" s="3"/>
    </row>
    <row r="483" spans="1:21">
      <c r="A483" s="1">
        <v>45444</v>
      </c>
      <c r="B483" s="1" t="str">
        <f t="shared" si="22"/>
        <v>junio</v>
      </c>
      <c r="C483" t="s">
        <v>38</v>
      </c>
      <c r="D483" t="s">
        <v>39</v>
      </c>
      <c r="E483" t="s">
        <v>40</v>
      </c>
      <c r="F483" t="s">
        <v>41</v>
      </c>
      <c r="G483" t="s">
        <v>49</v>
      </c>
      <c r="H483" t="s">
        <v>43</v>
      </c>
      <c r="I483" t="s">
        <v>27</v>
      </c>
      <c r="J483" s="2">
        <v>84</v>
      </c>
      <c r="K483" s="2">
        <v>6286.1</v>
      </c>
      <c r="L483" s="16">
        <v>41.1</v>
      </c>
      <c r="M483" s="8">
        <v>41</v>
      </c>
      <c r="N483" s="8">
        <v>0.1</v>
      </c>
      <c r="O483" s="20">
        <f t="shared" si="23"/>
        <v>2460.1</v>
      </c>
      <c r="P483" s="21">
        <f t="shared" si="24"/>
        <v>41.001666666666665</v>
      </c>
      <c r="U483" s="3"/>
    </row>
    <row r="484" spans="1:21">
      <c r="A484" s="1">
        <v>45444</v>
      </c>
      <c r="B484" s="1" t="str">
        <f t="shared" si="22"/>
        <v>junio</v>
      </c>
      <c r="C484" t="s">
        <v>38</v>
      </c>
      <c r="D484" t="s">
        <v>39</v>
      </c>
      <c r="E484" t="s">
        <v>40</v>
      </c>
      <c r="F484" t="s">
        <v>41</v>
      </c>
      <c r="G484" t="s">
        <v>51</v>
      </c>
      <c r="H484" t="s">
        <v>43</v>
      </c>
      <c r="I484" t="s">
        <v>27</v>
      </c>
      <c r="J484" s="2">
        <v>85</v>
      </c>
      <c r="K484" s="2">
        <v>6231.1</v>
      </c>
      <c r="L484" s="16">
        <v>41.1</v>
      </c>
      <c r="M484" s="8">
        <v>41</v>
      </c>
      <c r="N484" s="8">
        <v>0.1</v>
      </c>
      <c r="O484" s="20">
        <f t="shared" si="23"/>
        <v>2460.1</v>
      </c>
      <c r="P484" s="21">
        <f t="shared" si="24"/>
        <v>41.001666666666665</v>
      </c>
      <c r="U484" s="3"/>
    </row>
    <row r="485" spans="1:21">
      <c r="A485" s="1">
        <v>45323</v>
      </c>
      <c r="B485" s="1" t="str">
        <f t="shared" si="22"/>
        <v>febrero</v>
      </c>
      <c r="C485" t="s">
        <v>235</v>
      </c>
      <c r="D485" t="s">
        <v>236</v>
      </c>
      <c r="E485" t="s">
        <v>237</v>
      </c>
      <c r="F485" t="s">
        <v>238</v>
      </c>
      <c r="G485" t="s">
        <v>239</v>
      </c>
      <c r="H485" t="s">
        <v>211</v>
      </c>
      <c r="I485" t="s">
        <v>411</v>
      </c>
      <c r="J485" s="2">
        <v>67</v>
      </c>
      <c r="K485" s="2">
        <v>844</v>
      </c>
      <c r="L485" s="16">
        <v>41</v>
      </c>
      <c r="M485" s="8">
        <v>41</v>
      </c>
      <c r="O485" s="20">
        <f t="shared" si="23"/>
        <v>2460</v>
      </c>
      <c r="P485" s="21">
        <f t="shared" si="24"/>
        <v>41</v>
      </c>
      <c r="U485" s="3"/>
    </row>
    <row r="486" spans="1:21">
      <c r="A486" s="1">
        <v>45352</v>
      </c>
      <c r="B486" s="1" t="str">
        <f t="shared" si="22"/>
        <v>marzo</v>
      </c>
      <c r="C486" t="s">
        <v>66</v>
      </c>
      <c r="D486" t="s">
        <v>67</v>
      </c>
      <c r="E486" t="s">
        <v>68</v>
      </c>
      <c r="F486" t="s">
        <v>257</v>
      </c>
      <c r="G486" t="s">
        <v>72</v>
      </c>
      <c r="H486" t="s">
        <v>43</v>
      </c>
      <c r="I486" t="s">
        <v>27</v>
      </c>
      <c r="J486" s="2">
        <v>86</v>
      </c>
      <c r="K486" s="2">
        <v>5158.46</v>
      </c>
      <c r="L486" s="16">
        <v>41</v>
      </c>
      <c r="M486" s="8">
        <v>41</v>
      </c>
      <c r="O486" s="20">
        <f t="shared" si="23"/>
        <v>2460</v>
      </c>
      <c r="P486" s="21">
        <f t="shared" si="24"/>
        <v>41</v>
      </c>
      <c r="U486" s="3"/>
    </row>
    <row r="487" spans="1:21">
      <c r="A487" s="1">
        <v>45352</v>
      </c>
      <c r="B487" s="1" t="str">
        <f t="shared" si="22"/>
        <v>marzo</v>
      </c>
      <c r="C487" t="s">
        <v>167</v>
      </c>
      <c r="D487" t="s">
        <v>168</v>
      </c>
      <c r="E487" t="s">
        <v>169</v>
      </c>
      <c r="F487" t="s">
        <v>324</v>
      </c>
      <c r="G487" t="s">
        <v>171</v>
      </c>
      <c r="H487" t="s">
        <v>92</v>
      </c>
      <c r="I487" t="s">
        <v>16</v>
      </c>
      <c r="J487" s="2">
        <v>161</v>
      </c>
      <c r="K487" s="2">
        <v>2240</v>
      </c>
      <c r="L487" s="16">
        <v>41</v>
      </c>
      <c r="M487" s="8">
        <v>41</v>
      </c>
      <c r="O487" s="20">
        <f t="shared" si="23"/>
        <v>2460</v>
      </c>
      <c r="P487" s="21">
        <f t="shared" si="24"/>
        <v>41</v>
      </c>
      <c r="U487" s="3"/>
    </row>
    <row r="488" spans="1:21">
      <c r="A488" s="1">
        <v>45383</v>
      </c>
      <c r="B488" s="1" t="str">
        <f t="shared" si="22"/>
        <v>abril</v>
      </c>
      <c r="C488" t="s">
        <v>38</v>
      </c>
      <c r="D488" t="s">
        <v>39</v>
      </c>
      <c r="E488" t="s">
        <v>40</v>
      </c>
      <c r="F488" t="s">
        <v>41</v>
      </c>
      <c r="G488" t="s">
        <v>51</v>
      </c>
      <c r="H488" t="s">
        <v>43</v>
      </c>
      <c r="I488" t="s">
        <v>27</v>
      </c>
      <c r="J488" s="2">
        <v>88</v>
      </c>
      <c r="K488" s="2">
        <v>6494.3</v>
      </c>
      <c r="L488" s="16">
        <v>41</v>
      </c>
      <c r="M488" s="8">
        <v>41</v>
      </c>
      <c r="O488" s="20">
        <f t="shared" si="23"/>
        <v>2460</v>
      </c>
      <c r="P488" s="21">
        <f t="shared" si="24"/>
        <v>41</v>
      </c>
      <c r="U488" s="3"/>
    </row>
    <row r="489" spans="1:21">
      <c r="A489" s="1">
        <v>45352</v>
      </c>
      <c r="B489" s="1" t="str">
        <f t="shared" si="22"/>
        <v>marzo</v>
      </c>
      <c r="C489" t="s">
        <v>38</v>
      </c>
      <c r="D489" t="s">
        <v>39</v>
      </c>
      <c r="E489" t="s">
        <v>40</v>
      </c>
      <c r="F489" t="s">
        <v>41</v>
      </c>
      <c r="G489" t="s">
        <v>46</v>
      </c>
      <c r="H489" t="s">
        <v>43</v>
      </c>
      <c r="I489" t="s">
        <v>27</v>
      </c>
      <c r="J489" s="2">
        <v>79</v>
      </c>
      <c r="K489" s="2">
        <v>5665.9</v>
      </c>
      <c r="L489" s="16">
        <v>40.9</v>
      </c>
      <c r="M489" s="8">
        <v>40</v>
      </c>
      <c r="N489" s="8">
        <v>0.9</v>
      </c>
      <c r="O489" s="20">
        <f t="shared" si="23"/>
        <v>2400.9</v>
      </c>
      <c r="P489" s="21">
        <f t="shared" si="24"/>
        <v>40.015000000000001</v>
      </c>
      <c r="U489" s="3"/>
    </row>
    <row r="490" spans="1:21">
      <c r="A490" s="1">
        <v>45292</v>
      </c>
      <c r="B490" s="1" t="str">
        <f t="shared" si="22"/>
        <v>enero</v>
      </c>
      <c r="C490" t="s">
        <v>38</v>
      </c>
      <c r="D490" t="s">
        <v>39</v>
      </c>
      <c r="E490" t="s">
        <v>40</v>
      </c>
      <c r="F490" t="s">
        <v>41</v>
      </c>
      <c r="G490" t="s">
        <v>47</v>
      </c>
      <c r="H490" t="s">
        <v>43</v>
      </c>
      <c r="I490" t="s">
        <v>27</v>
      </c>
      <c r="J490" s="2">
        <v>84</v>
      </c>
      <c r="K490" s="2">
        <v>6201</v>
      </c>
      <c r="L490" s="16">
        <v>40.5</v>
      </c>
      <c r="M490" s="8">
        <v>40</v>
      </c>
      <c r="N490" s="8">
        <v>0.5</v>
      </c>
      <c r="O490" s="20">
        <f t="shared" si="23"/>
        <v>2400.5</v>
      </c>
      <c r="P490" s="21">
        <f t="shared" si="24"/>
        <v>40.008333333333333</v>
      </c>
      <c r="U490" s="3"/>
    </row>
    <row r="491" spans="1:21">
      <c r="A491" s="1">
        <v>45292</v>
      </c>
      <c r="B491" s="1" t="str">
        <f t="shared" si="22"/>
        <v>enero</v>
      </c>
      <c r="C491" t="s">
        <v>38</v>
      </c>
      <c r="D491" t="s">
        <v>39</v>
      </c>
      <c r="E491" t="s">
        <v>40</v>
      </c>
      <c r="F491" t="s">
        <v>41</v>
      </c>
      <c r="G491" t="s">
        <v>45</v>
      </c>
      <c r="H491" t="s">
        <v>43</v>
      </c>
      <c r="I491" t="s">
        <v>27</v>
      </c>
      <c r="J491" s="2">
        <v>83</v>
      </c>
      <c r="K491" s="2">
        <v>6267.4</v>
      </c>
      <c r="L491" s="16">
        <v>40.1</v>
      </c>
      <c r="M491" s="8">
        <v>40</v>
      </c>
      <c r="N491" s="8">
        <v>0.1</v>
      </c>
      <c r="O491" s="20">
        <f t="shared" si="23"/>
        <v>2400.1</v>
      </c>
      <c r="P491" s="21">
        <f t="shared" si="24"/>
        <v>40.001666666666665</v>
      </c>
      <c r="U491" s="3"/>
    </row>
    <row r="492" spans="1:21">
      <c r="A492" s="1">
        <v>45352</v>
      </c>
      <c r="B492" s="1" t="str">
        <f t="shared" si="22"/>
        <v>marzo</v>
      </c>
      <c r="C492" t="s">
        <v>38</v>
      </c>
      <c r="D492" t="s">
        <v>39</v>
      </c>
      <c r="E492" t="s">
        <v>40</v>
      </c>
      <c r="F492" t="s">
        <v>41</v>
      </c>
      <c r="G492" t="s">
        <v>48</v>
      </c>
      <c r="H492" t="s">
        <v>43</v>
      </c>
      <c r="I492" t="s">
        <v>27</v>
      </c>
      <c r="J492" s="2">
        <v>78</v>
      </c>
      <c r="K492" s="2">
        <v>5906.7</v>
      </c>
      <c r="L492" s="16">
        <v>40.1</v>
      </c>
      <c r="M492" s="8">
        <v>40</v>
      </c>
      <c r="N492" s="8">
        <v>0.1</v>
      </c>
      <c r="O492" s="20">
        <f t="shared" si="23"/>
        <v>2400.1</v>
      </c>
      <c r="P492" s="21">
        <f t="shared" si="24"/>
        <v>40.001666666666665</v>
      </c>
      <c r="U492" s="3"/>
    </row>
    <row r="493" spans="1:21">
      <c r="A493" s="1">
        <v>45292</v>
      </c>
      <c r="B493" s="1" t="str">
        <f t="shared" si="22"/>
        <v>enero</v>
      </c>
      <c r="C493" t="s">
        <v>229</v>
      </c>
      <c r="D493" t="s">
        <v>230</v>
      </c>
      <c r="E493" t="s">
        <v>78</v>
      </c>
      <c r="F493" t="s">
        <v>231</v>
      </c>
      <c r="G493" t="s">
        <v>234</v>
      </c>
      <c r="H493" t="s">
        <v>15</v>
      </c>
      <c r="I493" t="s">
        <v>123</v>
      </c>
      <c r="J493" s="2">
        <v>2</v>
      </c>
      <c r="K493" s="2">
        <v>24</v>
      </c>
      <c r="L493" s="16">
        <v>40</v>
      </c>
      <c r="M493" s="8">
        <v>40</v>
      </c>
      <c r="O493" s="20">
        <f t="shared" si="23"/>
        <v>2400</v>
      </c>
      <c r="P493" s="21">
        <f t="shared" si="24"/>
        <v>40</v>
      </c>
      <c r="U493" s="3"/>
    </row>
    <row r="494" spans="1:21">
      <c r="A494" s="1">
        <v>45352</v>
      </c>
      <c r="B494" s="1" t="str">
        <f t="shared" si="22"/>
        <v>marzo</v>
      </c>
      <c r="C494" t="s">
        <v>76</v>
      </c>
      <c r="D494" t="s">
        <v>77</v>
      </c>
      <c r="E494" t="s">
        <v>321</v>
      </c>
      <c r="F494" t="s">
        <v>322</v>
      </c>
      <c r="G494" t="s">
        <v>80</v>
      </c>
      <c r="H494" t="s">
        <v>15</v>
      </c>
      <c r="I494" t="s">
        <v>412</v>
      </c>
      <c r="J494" s="2">
        <v>2</v>
      </c>
      <c r="K494" s="2">
        <v>18</v>
      </c>
      <c r="L494" s="16">
        <v>40</v>
      </c>
      <c r="M494" s="8">
        <v>40</v>
      </c>
      <c r="O494" s="20">
        <f t="shared" si="23"/>
        <v>2400</v>
      </c>
      <c r="P494" s="21">
        <f t="shared" si="24"/>
        <v>40</v>
      </c>
      <c r="U494" s="3"/>
    </row>
    <row r="495" spans="1:21">
      <c r="A495" s="1">
        <v>45352</v>
      </c>
      <c r="B495" s="1" t="str">
        <f t="shared" si="22"/>
        <v>marzo</v>
      </c>
      <c r="C495" t="s">
        <v>260</v>
      </c>
      <c r="D495" t="s">
        <v>261</v>
      </c>
      <c r="E495" t="s">
        <v>53</v>
      </c>
      <c r="F495" t="s">
        <v>262</v>
      </c>
      <c r="G495" t="s">
        <v>268</v>
      </c>
      <c r="H495" t="s">
        <v>264</v>
      </c>
      <c r="I495" t="s">
        <v>27</v>
      </c>
      <c r="J495" s="2">
        <v>37</v>
      </c>
      <c r="K495" s="2">
        <v>2900</v>
      </c>
      <c r="L495" s="16">
        <v>40</v>
      </c>
      <c r="M495" s="8">
        <v>40</v>
      </c>
      <c r="O495" s="20">
        <f t="shared" si="23"/>
        <v>2400</v>
      </c>
      <c r="P495" s="21">
        <f t="shared" si="24"/>
        <v>40</v>
      </c>
      <c r="U495" s="3"/>
    </row>
    <row r="496" spans="1:21">
      <c r="A496" s="1">
        <v>45383</v>
      </c>
      <c r="B496" s="1" t="str">
        <f t="shared" si="22"/>
        <v>abril</v>
      </c>
      <c r="C496" t="s">
        <v>38</v>
      </c>
      <c r="D496" t="s">
        <v>39</v>
      </c>
      <c r="E496" t="s">
        <v>40</v>
      </c>
      <c r="F496" t="s">
        <v>41</v>
      </c>
      <c r="G496" t="s">
        <v>50</v>
      </c>
      <c r="H496" t="s">
        <v>43</v>
      </c>
      <c r="I496" t="s">
        <v>27</v>
      </c>
      <c r="J496" s="2">
        <v>115</v>
      </c>
      <c r="K496" s="2">
        <v>6212.2</v>
      </c>
      <c r="L496" s="16">
        <v>40</v>
      </c>
      <c r="M496" s="8">
        <v>40</v>
      </c>
      <c r="O496" s="20">
        <f t="shared" si="23"/>
        <v>2400</v>
      </c>
      <c r="P496" s="21">
        <f t="shared" si="24"/>
        <v>40</v>
      </c>
      <c r="U496" s="3"/>
    </row>
    <row r="497" spans="1:21">
      <c r="A497" s="1">
        <v>45383</v>
      </c>
      <c r="B497" s="1" t="str">
        <f t="shared" si="22"/>
        <v>abril</v>
      </c>
      <c r="C497" t="s">
        <v>38</v>
      </c>
      <c r="D497" t="s">
        <v>39</v>
      </c>
      <c r="E497" t="s">
        <v>53</v>
      </c>
      <c r="F497" t="s">
        <v>54</v>
      </c>
      <c r="G497" t="s">
        <v>56</v>
      </c>
      <c r="H497" t="s">
        <v>15</v>
      </c>
      <c r="I497" t="s">
        <v>27</v>
      </c>
      <c r="J497" s="2">
        <v>65</v>
      </c>
      <c r="K497" s="2">
        <v>1715.7</v>
      </c>
      <c r="L497" s="16">
        <v>40</v>
      </c>
      <c r="M497" s="8">
        <v>40</v>
      </c>
      <c r="O497" s="20">
        <f t="shared" si="23"/>
        <v>2400</v>
      </c>
      <c r="P497" s="21">
        <f t="shared" si="24"/>
        <v>40</v>
      </c>
      <c r="U497" s="3"/>
    </row>
    <row r="498" spans="1:21">
      <c r="A498" s="1">
        <v>45413</v>
      </c>
      <c r="B498" s="1" t="str">
        <f t="shared" si="22"/>
        <v>mayo</v>
      </c>
      <c r="C498" t="s">
        <v>248</v>
      </c>
      <c r="D498" t="s">
        <v>249</v>
      </c>
      <c r="E498" t="s">
        <v>185</v>
      </c>
      <c r="F498" t="s">
        <v>250</v>
      </c>
      <c r="G498" t="s">
        <v>252</v>
      </c>
      <c r="H498" t="s">
        <v>15</v>
      </c>
      <c r="I498" t="s">
        <v>16</v>
      </c>
      <c r="J498" s="2">
        <v>750</v>
      </c>
      <c r="K498" s="2">
        <v>3000</v>
      </c>
      <c r="L498" s="16">
        <v>40</v>
      </c>
      <c r="M498" s="8">
        <v>40</v>
      </c>
      <c r="O498" s="20">
        <f t="shared" si="23"/>
        <v>2400</v>
      </c>
      <c r="P498" s="21">
        <f t="shared" si="24"/>
        <v>40</v>
      </c>
      <c r="U498" s="3"/>
    </row>
    <row r="499" spans="1:21">
      <c r="A499" s="1">
        <v>45413</v>
      </c>
      <c r="B499" s="1" t="str">
        <f t="shared" si="22"/>
        <v>mayo</v>
      </c>
      <c r="C499" t="s">
        <v>180</v>
      </c>
      <c r="D499" t="s">
        <v>181</v>
      </c>
      <c r="E499" t="s">
        <v>19</v>
      </c>
      <c r="F499" t="s">
        <v>182</v>
      </c>
      <c r="G499" t="s">
        <v>183</v>
      </c>
      <c r="H499" t="s">
        <v>92</v>
      </c>
      <c r="I499" t="s">
        <v>16</v>
      </c>
      <c r="J499" s="2">
        <v>106</v>
      </c>
      <c r="K499" s="2">
        <v>1600</v>
      </c>
      <c r="L499" s="16">
        <v>40</v>
      </c>
      <c r="M499" s="8">
        <v>40</v>
      </c>
      <c r="O499" s="20">
        <f t="shared" si="23"/>
        <v>2400</v>
      </c>
      <c r="P499" s="21">
        <f t="shared" si="24"/>
        <v>40</v>
      </c>
      <c r="U499" s="3"/>
    </row>
    <row r="500" spans="1:21">
      <c r="A500" s="1">
        <v>45444</v>
      </c>
      <c r="B500" s="1" t="str">
        <f t="shared" si="22"/>
        <v>junio</v>
      </c>
      <c r="C500" t="s">
        <v>151</v>
      </c>
      <c r="D500" t="s">
        <v>152</v>
      </c>
      <c r="E500" t="s">
        <v>153</v>
      </c>
      <c r="F500" t="s">
        <v>154</v>
      </c>
      <c r="G500" t="s">
        <v>155</v>
      </c>
      <c r="H500" t="s">
        <v>15</v>
      </c>
      <c r="I500" t="s">
        <v>16</v>
      </c>
      <c r="J500" s="2">
        <v>13</v>
      </c>
      <c r="K500" s="2">
        <v>2400</v>
      </c>
      <c r="L500" s="16">
        <v>40</v>
      </c>
      <c r="M500" s="8">
        <v>40</v>
      </c>
      <c r="O500" s="20">
        <f t="shared" si="23"/>
        <v>2400</v>
      </c>
      <c r="P500" s="21">
        <f t="shared" si="24"/>
        <v>40</v>
      </c>
      <c r="U500" s="3"/>
    </row>
    <row r="501" spans="1:21">
      <c r="A501" s="1">
        <v>45292</v>
      </c>
      <c r="B501" s="1" t="str">
        <f t="shared" si="22"/>
        <v>enero</v>
      </c>
      <c r="C501" t="s">
        <v>38</v>
      </c>
      <c r="D501" t="s">
        <v>39</v>
      </c>
      <c r="E501" t="s">
        <v>40</v>
      </c>
      <c r="F501" t="s">
        <v>41</v>
      </c>
      <c r="G501" t="s">
        <v>42</v>
      </c>
      <c r="H501" t="s">
        <v>43</v>
      </c>
      <c r="I501" t="s">
        <v>27</v>
      </c>
      <c r="J501" s="2">
        <v>73</v>
      </c>
      <c r="K501" s="2">
        <v>5552.5</v>
      </c>
      <c r="L501" s="16">
        <v>39</v>
      </c>
      <c r="M501" s="8">
        <v>39</v>
      </c>
      <c r="O501" s="20">
        <f t="shared" si="23"/>
        <v>2340</v>
      </c>
      <c r="P501" s="21">
        <f t="shared" si="24"/>
        <v>39</v>
      </c>
      <c r="U501" s="3"/>
    </row>
    <row r="502" spans="1:21">
      <c r="A502" s="1">
        <v>45292</v>
      </c>
      <c r="B502" s="1" t="str">
        <f t="shared" si="22"/>
        <v>enero</v>
      </c>
      <c r="C502" t="s">
        <v>151</v>
      </c>
      <c r="D502" t="s">
        <v>152</v>
      </c>
      <c r="E502" t="s">
        <v>153</v>
      </c>
      <c r="F502" t="s">
        <v>154</v>
      </c>
      <c r="G502" t="s">
        <v>155</v>
      </c>
      <c r="H502" t="s">
        <v>15</v>
      </c>
      <c r="I502" t="s">
        <v>16</v>
      </c>
      <c r="J502" s="2">
        <v>12</v>
      </c>
      <c r="K502" s="2">
        <v>2340</v>
      </c>
      <c r="L502" s="16">
        <v>39</v>
      </c>
      <c r="M502" s="8">
        <v>39</v>
      </c>
      <c r="O502" s="20">
        <f t="shared" si="23"/>
        <v>2340</v>
      </c>
      <c r="P502" s="21">
        <f t="shared" si="24"/>
        <v>39</v>
      </c>
      <c r="U502" s="3"/>
    </row>
    <row r="503" spans="1:21">
      <c r="A503" s="1">
        <v>45292</v>
      </c>
      <c r="B503" s="1" t="str">
        <f t="shared" si="22"/>
        <v>enero</v>
      </c>
      <c r="C503" t="s">
        <v>229</v>
      </c>
      <c r="D503" t="s">
        <v>230</v>
      </c>
      <c r="E503" t="s">
        <v>78</v>
      </c>
      <c r="F503" t="s">
        <v>231</v>
      </c>
      <c r="G503" t="s">
        <v>232</v>
      </c>
      <c r="H503" t="s">
        <v>15</v>
      </c>
      <c r="I503" t="s">
        <v>123</v>
      </c>
      <c r="J503" s="2">
        <v>1</v>
      </c>
      <c r="K503" s="2">
        <v>15</v>
      </c>
      <c r="L503" s="16">
        <v>39</v>
      </c>
      <c r="M503" s="8">
        <v>39</v>
      </c>
      <c r="O503" s="20">
        <f t="shared" si="23"/>
        <v>2340</v>
      </c>
      <c r="P503" s="21">
        <f t="shared" si="24"/>
        <v>39</v>
      </c>
      <c r="U503" s="3"/>
    </row>
    <row r="504" spans="1:21">
      <c r="A504" s="1">
        <v>45323</v>
      </c>
      <c r="B504" s="1" t="str">
        <f t="shared" si="22"/>
        <v>febrero</v>
      </c>
      <c r="C504" t="s">
        <v>38</v>
      </c>
      <c r="D504" t="s">
        <v>39</v>
      </c>
      <c r="E504" t="s">
        <v>40</v>
      </c>
      <c r="F504" t="s">
        <v>41</v>
      </c>
      <c r="G504" t="s">
        <v>46</v>
      </c>
      <c r="H504" t="s">
        <v>43</v>
      </c>
      <c r="I504" t="s">
        <v>27</v>
      </c>
      <c r="J504" s="2">
        <v>71</v>
      </c>
      <c r="K504" s="2">
        <v>5412</v>
      </c>
      <c r="L504" s="16">
        <v>39</v>
      </c>
      <c r="M504" s="8">
        <v>39</v>
      </c>
      <c r="O504" s="20">
        <f t="shared" si="23"/>
        <v>2340</v>
      </c>
      <c r="P504" s="21">
        <f t="shared" si="24"/>
        <v>39</v>
      </c>
      <c r="U504" s="3"/>
    </row>
    <row r="505" spans="1:21">
      <c r="A505" s="1">
        <v>45323</v>
      </c>
      <c r="B505" s="1" t="str">
        <f t="shared" si="22"/>
        <v>febrero</v>
      </c>
      <c r="C505" t="s">
        <v>38</v>
      </c>
      <c r="D505" t="s">
        <v>39</v>
      </c>
      <c r="E505" t="s">
        <v>40</v>
      </c>
      <c r="F505" t="s">
        <v>41</v>
      </c>
      <c r="G505" t="s">
        <v>51</v>
      </c>
      <c r="H505" t="s">
        <v>43</v>
      </c>
      <c r="I505" t="s">
        <v>27</v>
      </c>
      <c r="J505" s="2">
        <v>77</v>
      </c>
      <c r="K505" s="2">
        <v>5832</v>
      </c>
      <c r="L505" s="16">
        <v>39</v>
      </c>
      <c r="M505" s="8">
        <v>39</v>
      </c>
      <c r="O505" s="20">
        <f t="shared" si="23"/>
        <v>2340</v>
      </c>
      <c r="P505" s="21">
        <f t="shared" si="24"/>
        <v>39</v>
      </c>
      <c r="U505" s="3"/>
    </row>
    <row r="506" spans="1:21">
      <c r="A506" s="1">
        <v>45383</v>
      </c>
      <c r="B506" s="1" t="str">
        <f t="shared" si="22"/>
        <v>abril</v>
      </c>
      <c r="C506" t="s">
        <v>151</v>
      </c>
      <c r="D506" t="s">
        <v>152</v>
      </c>
      <c r="E506" t="s">
        <v>153</v>
      </c>
      <c r="F506" t="s">
        <v>154</v>
      </c>
      <c r="G506" t="s">
        <v>156</v>
      </c>
      <c r="H506" t="s">
        <v>157</v>
      </c>
      <c r="I506" t="s">
        <v>16</v>
      </c>
      <c r="J506" s="2">
        <v>10</v>
      </c>
      <c r="K506" s="2">
        <v>2340</v>
      </c>
      <c r="L506" s="16">
        <v>39</v>
      </c>
      <c r="M506" s="8">
        <v>39</v>
      </c>
      <c r="O506" s="20">
        <f t="shared" si="23"/>
        <v>2340</v>
      </c>
      <c r="P506" s="21">
        <f t="shared" si="24"/>
        <v>39</v>
      </c>
      <c r="U506" s="3"/>
    </row>
    <row r="507" spans="1:21">
      <c r="A507" s="1">
        <v>45413</v>
      </c>
      <c r="B507" s="1" t="str">
        <f t="shared" si="22"/>
        <v>mayo</v>
      </c>
      <c r="C507" t="s">
        <v>180</v>
      </c>
      <c r="D507" t="s">
        <v>181</v>
      </c>
      <c r="E507" t="s">
        <v>185</v>
      </c>
      <c r="F507" t="s">
        <v>186</v>
      </c>
      <c r="G507" t="s">
        <v>366</v>
      </c>
      <c r="H507" t="s">
        <v>92</v>
      </c>
      <c r="I507" t="s">
        <v>16</v>
      </c>
      <c r="J507" s="2">
        <v>104</v>
      </c>
      <c r="K507" s="2">
        <v>1560</v>
      </c>
      <c r="L507" s="16">
        <v>39</v>
      </c>
      <c r="M507" s="8">
        <v>39</v>
      </c>
      <c r="O507" s="20">
        <f t="shared" si="23"/>
        <v>2340</v>
      </c>
      <c r="P507" s="21">
        <f t="shared" si="24"/>
        <v>39</v>
      </c>
      <c r="U507" s="3"/>
    </row>
    <row r="508" spans="1:21">
      <c r="A508" s="1">
        <v>45413</v>
      </c>
      <c r="B508" s="1" t="str">
        <f t="shared" si="22"/>
        <v>mayo</v>
      </c>
      <c r="C508" t="s">
        <v>229</v>
      </c>
      <c r="D508" t="s">
        <v>230</v>
      </c>
      <c r="E508" t="s">
        <v>78</v>
      </c>
      <c r="F508" t="s">
        <v>231</v>
      </c>
      <c r="G508" t="s">
        <v>232</v>
      </c>
      <c r="H508" t="s">
        <v>15</v>
      </c>
      <c r="I508" t="s">
        <v>16</v>
      </c>
      <c r="J508" s="2">
        <v>135</v>
      </c>
      <c r="K508" s="2">
        <v>1781</v>
      </c>
      <c r="L508" s="16">
        <v>39</v>
      </c>
      <c r="M508" s="8">
        <v>39</v>
      </c>
      <c r="O508" s="20">
        <f t="shared" si="23"/>
        <v>2340</v>
      </c>
      <c r="P508" s="21">
        <f t="shared" si="24"/>
        <v>39</v>
      </c>
      <c r="U508" s="3"/>
    </row>
    <row r="509" spans="1:21">
      <c r="A509" s="1">
        <v>45444</v>
      </c>
      <c r="B509" s="1" t="str">
        <f t="shared" si="22"/>
        <v>junio</v>
      </c>
      <c r="C509" t="s">
        <v>180</v>
      </c>
      <c r="D509" t="s">
        <v>181</v>
      </c>
      <c r="E509" t="s">
        <v>185</v>
      </c>
      <c r="F509" t="s">
        <v>186</v>
      </c>
      <c r="G509" t="s">
        <v>388</v>
      </c>
      <c r="H509" t="s">
        <v>92</v>
      </c>
      <c r="I509" t="s">
        <v>16</v>
      </c>
      <c r="J509" s="2">
        <v>104</v>
      </c>
      <c r="K509" s="2">
        <v>1560</v>
      </c>
      <c r="L509" s="16">
        <v>39</v>
      </c>
      <c r="M509" s="8">
        <v>39</v>
      </c>
      <c r="O509" s="20">
        <f t="shared" si="23"/>
        <v>2340</v>
      </c>
      <c r="P509" s="21">
        <f t="shared" si="24"/>
        <v>39</v>
      </c>
      <c r="U509" s="3"/>
    </row>
    <row r="510" spans="1:21">
      <c r="A510" s="1">
        <v>45444</v>
      </c>
      <c r="B510" s="1" t="str">
        <f t="shared" si="22"/>
        <v>junio</v>
      </c>
      <c r="C510" t="s">
        <v>38</v>
      </c>
      <c r="D510" t="s">
        <v>39</v>
      </c>
      <c r="E510" t="s">
        <v>53</v>
      </c>
      <c r="F510" t="s">
        <v>341</v>
      </c>
      <c r="G510" t="s">
        <v>57</v>
      </c>
      <c r="H510" t="s">
        <v>15</v>
      </c>
      <c r="I510" t="s">
        <v>27</v>
      </c>
      <c r="J510" s="2">
        <v>82</v>
      </c>
      <c r="K510" s="2">
        <v>2115.4</v>
      </c>
      <c r="L510" s="16">
        <v>38.5</v>
      </c>
      <c r="M510" s="8">
        <v>38</v>
      </c>
      <c r="N510" s="8">
        <v>0.5</v>
      </c>
      <c r="O510" s="20">
        <f t="shared" si="23"/>
        <v>2280.5</v>
      </c>
      <c r="P510" s="21">
        <f t="shared" si="24"/>
        <v>38.008333333333333</v>
      </c>
      <c r="U510" s="3"/>
    </row>
    <row r="511" spans="1:21">
      <c r="A511" s="1">
        <v>45323</v>
      </c>
      <c r="B511" s="1" t="str">
        <f t="shared" si="22"/>
        <v>febrero</v>
      </c>
      <c r="C511" t="s">
        <v>38</v>
      </c>
      <c r="D511" t="s">
        <v>39</v>
      </c>
      <c r="E511" t="s">
        <v>40</v>
      </c>
      <c r="F511" t="s">
        <v>41</v>
      </c>
      <c r="G511" t="s">
        <v>47</v>
      </c>
      <c r="H511" t="s">
        <v>43</v>
      </c>
      <c r="I511" t="s">
        <v>27</v>
      </c>
      <c r="J511" s="2">
        <v>74</v>
      </c>
      <c r="K511" s="2">
        <v>5285</v>
      </c>
      <c r="L511" s="16">
        <v>38</v>
      </c>
      <c r="M511" s="8">
        <v>38</v>
      </c>
      <c r="O511" s="20">
        <f t="shared" si="23"/>
        <v>2280</v>
      </c>
      <c r="P511" s="21">
        <f t="shared" si="24"/>
        <v>38</v>
      </c>
      <c r="U511" s="3"/>
    </row>
    <row r="512" spans="1:21">
      <c r="A512" s="1">
        <v>45323</v>
      </c>
      <c r="B512" s="1" t="str">
        <f t="shared" si="22"/>
        <v>febrero</v>
      </c>
      <c r="C512" t="s">
        <v>38</v>
      </c>
      <c r="D512" t="s">
        <v>39</v>
      </c>
      <c r="E512" t="s">
        <v>40</v>
      </c>
      <c r="F512" t="s">
        <v>41</v>
      </c>
      <c r="G512" t="s">
        <v>49</v>
      </c>
      <c r="H512" t="s">
        <v>43</v>
      </c>
      <c r="I512" t="s">
        <v>27</v>
      </c>
      <c r="J512" s="2">
        <v>73</v>
      </c>
      <c r="K512" s="2">
        <v>5736</v>
      </c>
      <c r="L512" s="16">
        <v>38</v>
      </c>
      <c r="M512" s="8">
        <v>38</v>
      </c>
      <c r="O512" s="20">
        <f t="shared" si="23"/>
        <v>2280</v>
      </c>
      <c r="P512" s="21">
        <f t="shared" si="24"/>
        <v>38</v>
      </c>
      <c r="U512" s="3"/>
    </row>
    <row r="513" spans="1:21">
      <c r="A513" s="1">
        <v>45323</v>
      </c>
      <c r="B513" s="1" t="str">
        <f t="shared" si="22"/>
        <v>febrero</v>
      </c>
      <c r="C513" t="s">
        <v>38</v>
      </c>
      <c r="D513" t="s">
        <v>39</v>
      </c>
      <c r="E513" t="s">
        <v>40</v>
      </c>
      <c r="F513" t="s">
        <v>41</v>
      </c>
      <c r="G513" t="s">
        <v>50</v>
      </c>
      <c r="H513" t="s">
        <v>43</v>
      </c>
      <c r="I513" t="s">
        <v>27</v>
      </c>
      <c r="J513" s="2">
        <v>74</v>
      </c>
      <c r="K513" s="2">
        <v>5666</v>
      </c>
      <c r="L513" s="16">
        <v>38</v>
      </c>
      <c r="M513" s="8">
        <v>38</v>
      </c>
      <c r="O513" s="20">
        <f t="shared" si="23"/>
        <v>2280</v>
      </c>
      <c r="P513" s="21">
        <f t="shared" si="24"/>
        <v>38</v>
      </c>
      <c r="U513" s="3"/>
    </row>
    <row r="514" spans="1:21">
      <c r="A514" s="1">
        <v>45352</v>
      </c>
      <c r="B514" s="1" t="str">
        <f t="shared" ref="B514:B577" si="25">TEXT(A514,"mmmm")</f>
        <v>marzo</v>
      </c>
      <c r="C514" t="s">
        <v>66</v>
      </c>
      <c r="D514" t="s">
        <v>67</v>
      </c>
      <c r="E514" t="s">
        <v>68</v>
      </c>
      <c r="F514" t="s">
        <v>257</v>
      </c>
      <c r="G514" t="s">
        <v>70</v>
      </c>
      <c r="H514" t="s">
        <v>43</v>
      </c>
      <c r="I514" t="s">
        <v>27</v>
      </c>
      <c r="J514" s="2">
        <v>83</v>
      </c>
      <c r="K514" s="2">
        <v>4756.51</v>
      </c>
      <c r="L514" s="16">
        <v>38</v>
      </c>
      <c r="M514" s="8">
        <v>38</v>
      </c>
      <c r="O514" s="20">
        <f t="shared" ref="O514:O577" si="26">(M514*60)+N514</f>
        <v>2280</v>
      </c>
      <c r="P514" s="21">
        <f t="shared" si="24"/>
        <v>38</v>
      </c>
      <c r="U514" s="3"/>
    </row>
    <row r="515" spans="1:21">
      <c r="A515" s="1">
        <v>45383</v>
      </c>
      <c r="B515" s="1" t="str">
        <f t="shared" si="25"/>
        <v>abril</v>
      </c>
      <c r="C515" t="s">
        <v>38</v>
      </c>
      <c r="D515" t="s">
        <v>39</v>
      </c>
      <c r="E515" t="s">
        <v>40</v>
      </c>
      <c r="F515" t="s">
        <v>41</v>
      </c>
      <c r="G515" t="s">
        <v>45</v>
      </c>
      <c r="H515" t="s">
        <v>43</v>
      </c>
      <c r="I515" t="s">
        <v>27</v>
      </c>
      <c r="J515" s="2">
        <v>76</v>
      </c>
      <c r="K515" s="2">
        <v>5376.5</v>
      </c>
      <c r="L515" s="16">
        <v>38</v>
      </c>
      <c r="M515" s="8">
        <v>38</v>
      </c>
      <c r="O515" s="20">
        <f t="shared" si="26"/>
        <v>2280</v>
      </c>
      <c r="P515" s="21">
        <f t="shared" ref="P515:P578" si="27">+O515/60</f>
        <v>38</v>
      </c>
      <c r="U515" s="3"/>
    </row>
    <row r="516" spans="1:21">
      <c r="A516" s="1">
        <v>45444</v>
      </c>
      <c r="B516" s="1" t="str">
        <f t="shared" si="25"/>
        <v>junio</v>
      </c>
      <c r="C516" t="s">
        <v>310</v>
      </c>
      <c r="D516" t="s">
        <v>311</v>
      </c>
      <c r="E516" t="s">
        <v>398</v>
      </c>
      <c r="F516" t="s">
        <v>399</v>
      </c>
      <c r="G516" t="s">
        <v>400</v>
      </c>
      <c r="H516" t="s">
        <v>92</v>
      </c>
      <c r="I516" t="s">
        <v>16</v>
      </c>
      <c r="J516" s="2">
        <v>137</v>
      </c>
      <c r="K516" s="2">
        <v>2.74</v>
      </c>
      <c r="L516" s="16">
        <v>38</v>
      </c>
      <c r="M516" s="8">
        <v>38</v>
      </c>
      <c r="O516" s="20">
        <f t="shared" si="26"/>
        <v>2280</v>
      </c>
      <c r="P516" s="21">
        <f t="shared" si="27"/>
        <v>38</v>
      </c>
      <c r="U516" s="3"/>
    </row>
    <row r="517" spans="1:21">
      <c r="A517" s="1">
        <v>45444</v>
      </c>
      <c r="B517" s="1" t="str">
        <f t="shared" si="25"/>
        <v>junio</v>
      </c>
      <c r="C517" t="s">
        <v>38</v>
      </c>
      <c r="D517" t="s">
        <v>39</v>
      </c>
      <c r="E517" t="s">
        <v>40</v>
      </c>
      <c r="F517" t="s">
        <v>41</v>
      </c>
      <c r="G517" t="s">
        <v>46</v>
      </c>
      <c r="H517" t="s">
        <v>43</v>
      </c>
      <c r="I517" t="s">
        <v>27</v>
      </c>
      <c r="J517" s="2">
        <v>70</v>
      </c>
      <c r="K517" s="2">
        <v>5119.2</v>
      </c>
      <c r="L517" s="16">
        <v>38</v>
      </c>
      <c r="M517" s="8">
        <v>38</v>
      </c>
      <c r="O517" s="20">
        <f t="shared" si="26"/>
        <v>2280</v>
      </c>
      <c r="P517" s="21">
        <f t="shared" si="27"/>
        <v>38</v>
      </c>
      <c r="U517" s="3"/>
    </row>
    <row r="518" spans="1:21">
      <c r="A518" s="1">
        <v>45292</v>
      </c>
      <c r="B518" s="1" t="str">
        <f t="shared" si="25"/>
        <v>enero</v>
      </c>
      <c r="C518" t="s">
        <v>235</v>
      </c>
      <c r="D518" t="s">
        <v>236</v>
      </c>
      <c r="E518" t="s">
        <v>240</v>
      </c>
      <c r="F518" t="s">
        <v>241</v>
      </c>
      <c r="G518" t="s">
        <v>239</v>
      </c>
      <c r="H518" t="s">
        <v>211</v>
      </c>
      <c r="I518" t="s">
        <v>411</v>
      </c>
      <c r="J518" s="2">
        <v>48</v>
      </c>
      <c r="K518" s="2">
        <v>1018.3</v>
      </c>
      <c r="L518" s="16">
        <v>37.9</v>
      </c>
      <c r="M518" s="8">
        <v>37</v>
      </c>
      <c r="N518" s="8">
        <v>0.9</v>
      </c>
      <c r="O518" s="20">
        <f t="shared" si="26"/>
        <v>2220.9</v>
      </c>
      <c r="P518" s="21">
        <f t="shared" si="27"/>
        <v>37.015000000000001</v>
      </c>
      <c r="U518" s="3"/>
    </row>
    <row r="519" spans="1:21">
      <c r="A519" s="1">
        <v>45444</v>
      </c>
      <c r="B519" s="1" t="str">
        <f t="shared" si="25"/>
        <v>junio</v>
      </c>
      <c r="C519" t="s">
        <v>310</v>
      </c>
      <c r="D519" t="s">
        <v>311</v>
      </c>
      <c r="E519" t="s">
        <v>395</v>
      </c>
      <c r="F519" t="s">
        <v>396</v>
      </c>
      <c r="G519" t="s">
        <v>397</v>
      </c>
      <c r="H519" t="s">
        <v>15</v>
      </c>
      <c r="I519" t="s">
        <v>65</v>
      </c>
      <c r="J519" s="2">
        <v>120</v>
      </c>
      <c r="K519" s="2">
        <v>1321.64</v>
      </c>
      <c r="L519" s="16">
        <v>37.6</v>
      </c>
      <c r="M519" s="8">
        <v>37</v>
      </c>
      <c r="N519" s="8">
        <v>0.6</v>
      </c>
      <c r="O519" s="20">
        <f t="shared" si="26"/>
        <v>2220.6</v>
      </c>
      <c r="P519" s="21">
        <f t="shared" si="27"/>
        <v>37.01</v>
      </c>
      <c r="U519" s="3"/>
    </row>
    <row r="520" spans="1:21">
      <c r="A520" s="1">
        <v>45444</v>
      </c>
      <c r="B520" s="1" t="str">
        <f t="shared" si="25"/>
        <v>junio</v>
      </c>
      <c r="C520" t="s">
        <v>38</v>
      </c>
      <c r="D520" t="s">
        <v>39</v>
      </c>
      <c r="E520" t="s">
        <v>40</v>
      </c>
      <c r="F520" t="s">
        <v>41</v>
      </c>
      <c r="G520" t="s">
        <v>52</v>
      </c>
      <c r="H520" t="s">
        <v>43</v>
      </c>
      <c r="I520" t="s">
        <v>27</v>
      </c>
      <c r="J520" s="2">
        <v>76</v>
      </c>
      <c r="K520" s="2">
        <v>5431.8</v>
      </c>
      <c r="L520" s="16">
        <v>37.6</v>
      </c>
      <c r="M520" s="8">
        <v>37</v>
      </c>
      <c r="N520" s="8">
        <v>0.6</v>
      </c>
      <c r="O520" s="20">
        <f t="shared" si="26"/>
        <v>2220.6</v>
      </c>
      <c r="P520" s="21">
        <f t="shared" si="27"/>
        <v>37.01</v>
      </c>
      <c r="U520" s="3"/>
    </row>
    <row r="521" spans="1:21">
      <c r="A521" s="1">
        <v>45444</v>
      </c>
      <c r="B521" s="1" t="str">
        <f t="shared" si="25"/>
        <v>junio</v>
      </c>
      <c r="C521" t="s">
        <v>38</v>
      </c>
      <c r="D521" t="s">
        <v>39</v>
      </c>
      <c r="E521" t="s">
        <v>40</v>
      </c>
      <c r="F521" t="s">
        <v>41</v>
      </c>
      <c r="G521" t="s">
        <v>45</v>
      </c>
      <c r="H521" t="s">
        <v>43</v>
      </c>
      <c r="I521" t="s">
        <v>27</v>
      </c>
      <c r="J521" s="2">
        <v>77</v>
      </c>
      <c r="K521" s="2">
        <v>5706.4</v>
      </c>
      <c r="L521" s="16">
        <v>37.299999999999997</v>
      </c>
      <c r="M521" s="8">
        <v>37</v>
      </c>
      <c r="N521" s="8">
        <v>0.3</v>
      </c>
      <c r="O521" s="20">
        <f t="shared" si="26"/>
        <v>2220.3000000000002</v>
      </c>
      <c r="P521" s="21">
        <f t="shared" si="27"/>
        <v>37.005000000000003</v>
      </c>
      <c r="U521" s="3"/>
    </row>
    <row r="522" spans="1:21">
      <c r="A522" s="1">
        <v>45323</v>
      </c>
      <c r="B522" s="1" t="str">
        <f t="shared" si="25"/>
        <v>febrero</v>
      </c>
      <c r="C522" t="s">
        <v>38</v>
      </c>
      <c r="D522" t="s">
        <v>39</v>
      </c>
      <c r="E522" t="s">
        <v>40</v>
      </c>
      <c r="F522" t="s">
        <v>41</v>
      </c>
      <c r="G522" t="s">
        <v>52</v>
      </c>
      <c r="H522" t="s">
        <v>43</v>
      </c>
      <c r="I522" t="s">
        <v>27</v>
      </c>
      <c r="J522" s="2">
        <v>72</v>
      </c>
      <c r="K522" s="2">
        <v>5445</v>
      </c>
      <c r="L522" s="16">
        <v>37</v>
      </c>
      <c r="M522" s="8">
        <v>37</v>
      </c>
      <c r="O522" s="20">
        <f t="shared" si="26"/>
        <v>2220</v>
      </c>
      <c r="P522" s="21">
        <f t="shared" si="27"/>
        <v>37</v>
      </c>
      <c r="U522" s="3"/>
    </row>
    <row r="523" spans="1:21">
      <c r="A523" s="1">
        <v>45383</v>
      </c>
      <c r="B523" s="1" t="str">
        <f t="shared" si="25"/>
        <v>abril</v>
      </c>
      <c r="C523" t="s">
        <v>172</v>
      </c>
      <c r="D523" t="s">
        <v>173</v>
      </c>
      <c r="E523" t="s">
        <v>169</v>
      </c>
      <c r="F523" t="s">
        <v>174</v>
      </c>
      <c r="G523" t="s">
        <v>177</v>
      </c>
      <c r="H523" t="s">
        <v>15</v>
      </c>
      <c r="I523" t="s">
        <v>16</v>
      </c>
      <c r="J523" s="2">
        <v>107</v>
      </c>
      <c r="K523" s="2">
        <v>1302</v>
      </c>
      <c r="L523" s="16">
        <v>37</v>
      </c>
      <c r="M523" s="8">
        <v>37</v>
      </c>
      <c r="O523" s="20">
        <f t="shared" si="26"/>
        <v>2220</v>
      </c>
      <c r="P523" s="21">
        <f t="shared" si="27"/>
        <v>37</v>
      </c>
      <c r="U523" s="3"/>
    </row>
    <row r="524" spans="1:21">
      <c r="A524" s="1">
        <v>45413</v>
      </c>
      <c r="B524" s="1" t="str">
        <f t="shared" si="25"/>
        <v>mayo</v>
      </c>
      <c r="C524" t="s">
        <v>66</v>
      </c>
      <c r="D524" t="s">
        <v>67</v>
      </c>
      <c r="E524" t="s">
        <v>68</v>
      </c>
      <c r="F524" t="s">
        <v>257</v>
      </c>
      <c r="G524" t="s">
        <v>70</v>
      </c>
      <c r="H524" t="s">
        <v>43</v>
      </c>
      <c r="I524" t="s">
        <v>27</v>
      </c>
      <c r="J524" s="2">
        <v>83</v>
      </c>
      <c r="K524" s="2">
        <v>4721</v>
      </c>
      <c r="L524" s="16">
        <v>37</v>
      </c>
      <c r="M524" s="8">
        <v>37</v>
      </c>
      <c r="O524" s="20">
        <f t="shared" si="26"/>
        <v>2220</v>
      </c>
      <c r="P524" s="21">
        <f t="shared" si="27"/>
        <v>37</v>
      </c>
      <c r="U524" s="3"/>
    </row>
    <row r="525" spans="1:21">
      <c r="A525" s="1">
        <v>45413</v>
      </c>
      <c r="B525" s="1" t="str">
        <f t="shared" si="25"/>
        <v>mayo</v>
      </c>
      <c r="C525" t="s">
        <v>235</v>
      </c>
      <c r="D525" t="s">
        <v>236</v>
      </c>
      <c r="E525" t="s">
        <v>237</v>
      </c>
      <c r="F525" t="s">
        <v>238</v>
      </c>
      <c r="G525" t="s">
        <v>239</v>
      </c>
      <c r="H525" t="s">
        <v>211</v>
      </c>
      <c r="I525" t="s">
        <v>411</v>
      </c>
      <c r="J525" s="2">
        <v>53</v>
      </c>
      <c r="K525" s="2">
        <v>574</v>
      </c>
      <c r="L525" s="16">
        <v>36.799999999999997</v>
      </c>
      <c r="M525" s="8">
        <v>36</v>
      </c>
      <c r="N525" s="8">
        <v>0.8</v>
      </c>
      <c r="O525" s="20">
        <f t="shared" si="26"/>
        <v>2160.8000000000002</v>
      </c>
      <c r="P525" s="21">
        <f t="shared" si="27"/>
        <v>36.013333333333335</v>
      </c>
      <c r="U525" s="3"/>
    </row>
    <row r="526" spans="1:21">
      <c r="A526" s="1">
        <v>45444</v>
      </c>
      <c r="B526" s="1" t="str">
        <f t="shared" si="25"/>
        <v>junio</v>
      </c>
      <c r="C526" t="s">
        <v>235</v>
      </c>
      <c r="D526" t="s">
        <v>236</v>
      </c>
      <c r="E526" t="s">
        <v>237</v>
      </c>
      <c r="F526" t="s">
        <v>238</v>
      </c>
      <c r="G526" t="s">
        <v>239</v>
      </c>
      <c r="H526" t="s">
        <v>211</v>
      </c>
      <c r="I526" t="s">
        <v>411</v>
      </c>
      <c r="J526" s="2">
        <v>66</v>
      </c>
      <c r="K526" s="2">
        <v>835.42</v>
      </c>
      <c r="L526" s="16">
        <v>36.700000000000003</v>
      </c>
      <c r="M526" s="8">
        <v>36</v>
      </c>
      <c r="N526" s="8">
        <v>0.7</v>
      </c>
      <c r="O526" s="20">
        <f t="shared" si="26"/>
        <v>2160.6999999999998</v>
      </c>
      <c r="P526" s="21">
        <f t="shared" si="27"/>
        <v>36.011666666666663</v>
      </c>
      <c r="U526" s="3"/>
    </row>
    <row r="527" spans="1:21">
      <c r="A527" s="1">
        <v>45292</v>
      </c>
      <c r="B527" s="1" t="str">
        <f t="shared" si="25"/>
        <v>enero</v>
      </c>
      <c r="C527" t="s">
        <v>38</v>
      </c>
      <c r="D527" t="s">
        <v>39</v>
      </c>
      <c r="E527" t="s">
        <v>40</v>
      </c>
      <c r="F527" t="s">
        <v>41</v>
      </c>
      <c r="G527" t="s">
        <v>44</v>
      </c>
      <c r="H527" t="s">
        <v>43</v>
      </c>
      <c r="I527" t="s">
        <v>27</v>
      </c>
      <c r="J527" s="2">
        <v>89</v>
      </c>
      <c r="K527" s="2">
        <v>5107.2</v>
      </c>
      <c r="L527" s="16">
        <v>36.6</v>
      </c>
      <c r="M527" s="8">
        <v>36</v>
      </c>
      <c r="N527" s="8">
        <v>0.6</v>
      </c>
      <c r="O527" s="20">
        <f t="shared" si="26"/>
        <v>2160.6</v>
      </c>
      <c r="P527" s="21">
        <f t="shared" si="27"/>
        <v>36.01</v>
      </c>
      <c r="U527" s="3"/>
    </row>
    <row r="528" spans="1:21">
      <c r="A528" s="1">
        <v>45323</v>
      </c>
      <c r="B528" s="1" t="str">
        <f t="shared" si="25"/>
        <v>febrero</v>
      </c>
      <c r="C528" t="s">
        <v>38</v>
      </c>
      <c r="D528" t="s">
        <v>39</v>
      </c>
      <c r="E528" t="s">
        <v>53</v>
      </c>
      <c r="F528" t="s">
        <v>54</v>
      </c>
      <c r="G528" t="s">
        <v>57</v>
      </c>
      <c r="H528" t="s">
        <v>15</v>
      </c>
      <c r="I528" t="s">
        <v>27</v>
      </c>
      <c r="J528" s="2">
        <v>50</v>
      </c>
      <c r="K528" s="2">
        <v>1205</v>
      </c>
      <c r="L528" s="16">
        <v>36</v>
      </c>
      <c r="M528" s="8">
        <v>36</v>
      </c>
      <c r="O528" s="20">
        <f t="shared" si="26"/>
        <v>2160</v>
      </c>
      <c r="P528" s="21">
        <f t="shared" si="27"/>
        <v>36</v>
      </c>
      <c r="U528" s="3"/>
    </row>
    <row r="529" spans="1:21">
      <c r="A529" s="1">
        <v>45383</v>
      </c>
      <c r="B529" s="1" t="str">
        <f t="shared" si="25"/>
        <v>abril</v>
      </c>
      <c r="C529" t="s">
        <v>38</v>
      </c>
      <c r="D529" t="s">
        <v>39</v>
      </c>
      <c r="E529" t="s">
        <v>40</v>
      </c>
      <c r="F529" t="s">
        <v>41</v>
      </c>
      <c r="G529" t="s">
        <v>48</v>
      </c>
      <c r="H529" t="s">
        <v>43</v>
      </c>
      <c r="I529" t="s">
        <v>27</v>
      </c>
      <c r="J529" s="2">
        <v>68</v>
      </c>
      <c r="K529" s="2">
        <v>5137.7</v>
      </c>
      <c r="L529" s="16">
        <v>36</v>
      </c>
      <c r="M529" s="8">
        <v>36</v>
      </c>
      <c r="O529" s="20">
        <f t="shared" si="26"/>
        <v>2160</v>
      </c>
      <c r="P529" s="21">
        <f t="shared" si="27"/>
        <v>36</v>
      </c>
      <c r="U529" s="3"/>
    </row>
    <row r="530" spans="1:21">
      <c r="A530" s="1">
        <v>45383</v>
      </c>
      <c r="B530" s="1" t="str">
        <f t="shared" si="25"/>
        <v>abril</v>
      </c>
      <c r="C530" t="s">
        <v>167</v>
      </c>
      <c r="D530" t="s">
        <v>168</v>
      </c>
      <c r="E530" t="s">
        <v>338</v>
      </c>
      <c r="F530" t="s">
        <v>353</v>
      </c>
      <c r="G530" t="s">
        <v>354</v>
      </c>
      <c r="H530" t="s">
        <v>15</v>
      </c>
      <c r="I530" t="s">
        <v>16</v>
      </c>
      <c r="J530" s="2">
        <v>142</v>
      </c>
      <c r="K530" s="2">
        <v>1979</v>
      </c>
      <c r="L530" s="16">
        <v>36</v>
      </c>
      <c r="M530" s="8">
        <v>36</v>
      </c>
      <c r="O530" s="20">
        <f t="shared" si="26"/>
        <v>2160</v>
      </c>
      <c r="P530" s="21">
        <f t="shared" si="27"/>
        <v>36</v>
      </c>
      <c r="U530" s="3"/>
    </row>
    <row r="531" spans="1:21">
      <c r="A531" s="1">
        <v>45413</v>
      </c>
      <c r="B531" s="1" t="str">
        <f t="shared" si="25"/>
        <v>mayo</v>
      </c>
      <c r="C531" t="s">
        <v>180</v>
      </c>
      <c r="D531" t="s">
        <v>181</v>
      </c>
      <c r="E531" t="s">
        <v>201</v>
      </c>
      <c r="F531" t="s">
        <v>285</v>
      </c>
      <c r="G531" t="s">
        <v>286</v>
      </c>
      <c r="H531" t="s">
        <v>92</v>
      </c>
      <c r="I531" t="s">
        <v>16</v>
      </c>
      <c r="J531" s="2">
        <v>96</v>
      </c>
      <c r="K531" s="2">
        <v>1440</v>
      </c>
      <c r="L531" s="16">
        <v>36</v>
      </c>
      <c r="M531" s="8">
        <v>36</v>
      </c>
      <c r="O531" s="20">
        <f t="shared" si="26"/>
        <v>2160</v>
      </c>
      <c r="P531" s="21">
        <f t="shared" si="27"/>
        <v>36</v>
      </c>
      <c r="U531" s="3"/>
    </row>
    <row r="532" spans="1:21">
      <c r="A532" s="1">
        <v>45352</v>
      </c>
      <c r="B532" s="1" t="str">
        <f t="shared" si="25"/>
        <v>marzo</v>
      </c>
      <c r="C532" t="s">
        <v>229</v>
      </c>
      <c r="D532" t="s">
        <v>230</v>
      </c>
      <c r="E532" t="s">
        <v>78</v>
      </c>
      <c r="F532" t="s">
        <v>231</v>
      </c>
      <c r="G532" t="s">
        <v>232</v>
      </c>
      <c r="H532" t="s">
        <v>15</v>
      </c>
      <c r="I532" t="s">
        <v>328</v>
      </c>
      <c r="J532" s="2">
        <v>1</v>
      </c>
      <c r="K532" s="2">
        <v>15</v>
      </c>
      <c r="L532" s="16">
        <v>35</v>
      </c>
      <c r="M532" s="8">
        <v>35</v>
      </c>
      <c r="O532" s="20">
        <f t="shared" si="26"/>
        <v>2100</v>
      </c>
      <c r="P532" s="21">
        <f t="shared" si="27"/>
        <v>35</v>
      </c>
      <c r="U532" s="3"/>
    </row>
    <row r="533" spans="1:21">
      <c r="A533" s="1">
        <v>45383</v>
      </c>
      <c r="B533" s="1" t="str">
        <f t="shared" si="25"/>
        <v>abril</v>
      </c>
      <c r="C533" t="s">
        <v>38</v>
      </c>
      <c r="D533" t="s">
        <v>39</v>
      </c>
      <c r="E533" t="s">
        <v>53</v>
      </c>
      <c r="F533" t="s">
        <v>54</v>
      </c>
      <c r="G533" t="s">
        <v>57</v>
      </c>
      <c r="H533" t="s">
        <v>15</v>
      </c>
      <c r="I533" t="s">
        <v>27</v>
      </c>
      <c r="J533" s="2">
        <v>51</v>
      </c>
      <c r="K533" s="2">
        <v>1290</v>
      </c>
      <c r="L533" s="16">
        <v>35</v>
      </c>
      <c r="M533" s="8">
        <v>35</v>
      </c>
      <c r="O533" s="20">
        <f t="shared" si="26"/>
        <v>2100</v>
      </c>
      <c r="P533" s="21">
        <f t="shared" si="27"/>
        <v>35</v>
      </c>
      <c r="U533" s="3"/>
    </row>
    <row r="534" spans="1:21">
      <c r="A534" s="1">
        <v>45383</v>
      </c>
      <c r="B534" s="1" t="str">
        <f t="shared" si="25"/>
        <v>abril</v>
      </c>
      <c r="C534" t="s">
        <v>172</v>
      </c>
      <c r="D534" t="s">
        <v>173</v>
      </c>
      <c r="E534" t="s">
        <v>153</v>
      </c>
      <c r="F534" t="s">
        <v>364</v>
      </c>
      <c r="G534" t="s">
        <v>176</v>
      </c>
      <c r="H534" t="s">
        <v>15</v>
      </c>
      <c r="I534" t="s">
        <v>16</v>
      </c>
      <c r="J534" s="2">
        <v>110</v>
      </c>
      <c r="K534" s="2">
        <v>2034</v>
      </c>
      <c r="L534" s="16">
        <v>35</v>
      </c>
      <c r="M534" s="8">
        <v>35</v>
      </c>
      <c r="O534" s="20">
        <f t="shared" si="26"/>
        <v>2100</v>
      </c>
      <c r="P534" s="21">
        <f t="shared" si="27"/>
        <v>35</v>
      </c>
      <c r="U534" s="3"/>
    </row>
    <row r="535" spans="1:21">
      <c r="A535" s="1">
        <v>45413</v>
      </c>
      <c r="B535" s="1" t="str">
        <f t="shared" si="25"/>
        <v>mayo</v>
      </c>
      <c r="C535" t="s">
        <v>22</v>
      </c>
      <c r="D535" t="s">
        <v>23</v>
      </c>
      <c r="E535" t="s">
        <v>28</v>
      </c>
      <c r="F535" t="s">
        <v>29</v>
      </c>
      <c r="G535" t="s">
        <v>36</v>
      </c>
      <c r="H535" t="s">
        <v>15</v>
      </c>
      <c r="I535" t="s">
        <v>27</v>
      </c>
      <c r="J535" s="2">
        <v>97</v>
      </c>
      <c r="K535" s="2">
        <v>2154</v>
      </c>
      <c r="L535" s="16">
        <v>35</v>
      </c>
      <c r="M535" s="8">
        <v>35</v>
      </c>
      <c r="O535" s="20">
        <f t="shared" si="26"/>
        <v>2100</v>
      </c>
      <c r="P535" s="21">
        <f t="shared" si="27"/>
        <v>35</v>
      </c>
      <c r="U535" s="3"/>
    </row>
    <row r="536" spans="1:21">
      <c r="A536" s="1">
        <v>45444</v>
      </c>
      <c r="B536" s="1" t="str">
        <f t="shared" si="25"/>
        <v>junio</v>
      </c>
      <c r="C536" t="s">
        <v>38</v>
      </c>
      <c r="D536" t="s">
        <v>39</v>
      </c>
      <c r="E536" t="s">
        <v>40</v>
      </c>
      <c r="F536" t="s">
        <v>41</v>
      </c>
      <c r="G536" t="s">
        <v>50</v>
      </c>
      <c r="H536" t="s">
        <v>43</v>
      </c>
      <c r="I536" t="s">
        <v>27</v>
      </c>
      <c r="J536" s="2">
        <v>70</v>
      </c>
      <c r="K536" s="2">
        <v>5068.6000000000004</v>
      </c>
      <c r="L536" s="16">
        <v>34.700000000000003</v>
      </c>
      <c r="M536" s="8">
        <v>34</v>
      </c>
      <c r="N536" s="8">
        <v>0.7</v>
      </c>
      <c r="O536" s="20">
        <f t="shared" si="26"/>
        <v>2040.7</v>
      </c>
      <c r="P536" s="21">
        <f t="shared" si="27"/>
        <v>34.01166666666667</v>
      </c>
      <c r="U536" s="3"/>
    </row>
    <row r="537" spans="1:21">
      <c r="A537" s="1">
        <v>45413</v>
      </c>
      <c r="B537" s="1" t="str">
        <f t="shared" si="25"/>
        <v>mayo</v>
      </c>
      <c r="C537" t="s">
        <v>172</v>
      </c>
      <c r="D537" t="s">
        <v>173</v>
      </c>
      <c r="E537" t="s">
        <v>169</v>
      </c>
      <c r="F537" t="s">
        <v>174</v>
      </c>
      <c r="G537" t="s">
        <v>175</v>
      </c>
      <c r="H537" t="s">
        <v>15</v>
      </c>
      <c r="I537" t="s">
        <v>16</v>
      </c>
      <c r="J537" s="2">
        <v>103</v>
      </c>
      <c r="K537" s="2">
        <v>1755</v>
      </c>
      <c r="L537" s="16">
        <v>34</v>
      </c>
      <c r="M537" s="8">
        <v>34</v>
      </c>
      <c r="O537" s="20">
        <f t="shared" si="26"/>
        <v>2040</v>
      </c>
      <c r="P537" s="21">
        <f t="shared" si="27"/>
        <v>34</v>
      </c>
      <c r="U537" s="3"/>
    </row>
    <row r="538" spans="1:21">
      <c r="A538" s="1">
        <v>45444</v>
      </c>
      <c r="B538" s="1" t="str">
        <f t="shared" si="25"/>
        <v>junio</v>
      </c>
      <c r="C538" t="s">
        <v>172</v>
      </c>
      <c r="D538" t="s">
        <v>173</v>
      </c>
      <c r="E538" t="s">
        <v>385</v>
      </c>
      <c r="F538" t="s">
        <v>386</v>
      </c>
      <c r="G538" t="s">
        <v>387</v>
      </c>
      <c r="H538" t="s">
        <v>15</v>
      </c>
      <c r="I538" t="s">
        <v>16</v>
      </c>
      <c r="J538" s="2">
        <v>100</v>
      </c>
      <c r="K538" s="2">
        <v>1385</v>
      </c>
      <c r="L538" s="16">
        <v>34</v>
      </c>
      <c r="M538" s="8">
        <v>34</v>
      </c>
      <c r="O538" s="20">
        <f t="shared" si="26"/>
        <v>2040</v>
      </c>
      <c r="P538" s="21">
        <f t="shared" si="27"/>
        <v>34</v>
      </c>
      <c r="U538" s="3"/>
    </row>
    <row r="539" spans="1:21">
      <c r="A539" s="1">
        <v>45444</v>
      </c>
      <c r="B539" s="1" t="str">
        <f t="shared" si="25"/>
        <v>junio</v>
      </c>
      <c r="C539" t="s">
        <v>180</v>
      </c>
      <c r="D539" t="s">
        <v>181</v>
      </c>
      <c r="E539" t="s">
        <v>185</v>
      </c>
      <c r="F539" t="s">
        <v>186</v>
      </c>
      <c r="G539" t="s">
        <v>189</v>
      </c>
      <c r="H539" t="s">
        <v>92</v>
      </c>
      <c r="I539" t="s">
        <v>16</v>
      </c>
      <c r="J539" s="2">
        <v>90</v>
      </c>
      <c r="K539" s="2">
        <v>1360</v>
      </c>
      <c r="L539" s="16">
        <v>34</v>
      </c>
      <c r="M539" s="8">
        <v>34</v>
      </c>
      <c r="O539" s="20">
        <f t="shared" si="26"/>
        <v>2040</v>
      </c>
      <c r="P539" s="21">
        <f t="shared" si="27"/>
        <v>34</v>
      </c>
      <c r="U539" s="3"/>
    </row>
    <row r="540" spans="1:21">
      <c r="A540" s="1">
        <v>45383</v>
      </c>
      <c r="B540" s="1" t="str">
        <f t="shared" si="25"/>
        <v>abril</v>
      </c>
      <c r="C540" t="s">
        <v>235</v>
      </c>
      <c r="D540" t="s">
        <v>236</v>
      </c>
      <c r="E540" t="s">
        <v>240</v>
      </c>
      <c r="F540" t="s">
        <v>241</v>
      </c>
      <c r="G540" t="s">
        <v>239</v>
      </c>
      <c r="H540" t="s">
        <v>211</v>
      </c>
      <c r="I540" t="s">
        <v>411</v>
      </c>
      <c r="J540" s="2">
        <v>51</v>
      </c>
      <c r="K540" s="2">
        <v>829.5</v>
      </c>
      <c r="L540" s="16">
        <v>33.5</v>
      </c>
      <c r="M540" s="8">
        <v>33</v>
      </c>
      <c r="N540" s="8">
        <v>0.5</v>
      </c>
      <c r="O540" s="20">
        <f t="shared" si="26"/>
        <v>1980.5</v>
      </c>
      <c r="P540" s="21">
        <f t="shared" si="27"/>
        <v>33.008333333333333</v>
      </c>
      <c r="U540" s="3"/>
    </row>
    <row r="541" spans="1:21">
      <c r="A541" s="1">
        <v>45352</v>
      </c>
      <c r="B541" s="1" t="str">
        <f t="shared" si="25"/>
        <v>marzo</v>
      </c>
      <c r="C541" t="s">
        <v>38</v>
      </c>
      <c r="D541" t="s">
        <v>39</v>
      </c>
      <c r="E541" t="s">
        <v>40</v>
      </c>
      <c r="F541" t="s">
        <v>41</v>
      </c>
      <c r="G541" t="s">
        <v>45</v>
      </c>
      <c r="H541" t="s">
        <v>43</v>
      </c>
      <c r="I541" t="s">
        <v>27</v>
      </c>
      <c r="J541" s="2">
        <v>63</v>
      </c>
      <c r="K541" s="2">
        <v>4956.7</v>
      </c>
      <c r="L541" s="16">
        <v>33.299999999999997</v>
      </c>
      <c r="M541" s="8">
        <v>33</v>
      </c>
      <c r="N541" s="8">
        <v>0.3</v>
      </c>
      <c r="O541" s="20">
        <f t="shared" si="26"/>
        <v>1980.3</v>
      </c>
      <c r="P541" s="21">
        <f t="shared" si="27"/>
        <v>33.005000000000003</v>
      </c>
      <c r="U541" s="3"/>
    </row>
    <row r="542" spans="1:21">
      <c r="A542" s="1">
        <v>45323</v>
      </c>
      <c r="B542" s="1" t="str">
        <f t="shared" si="25"/>
        <v>febrero</v>
      </c>
      <c r="C542" t="s">
        <v>38</v>
      </c>
      <c r="D542" t="s">
        <v>39</v>
      </c>
      <c r="E542" t="s">
        <v>40</v>
      </c>
      <c r="F542" t="s">
        <v>41</v>
      </c>
      <c r="G542" t="s">
        <v>48</v>
      </c>
      <c r="H542" t="s">
        <v>43</v>
      </c>
      <c r="I542" t="s">
        <v>27</v>
      </c>
      <c r="J542" s="2">
        <v>67</v>
      </c>
      <c r="K542" s="2">
        <v>5068</v>
      </c>
      <c r="L542" s="16">
        <v>33</v>
      </c>
      <c r="M542" s="8">
        <v>33</v>
      </c>
      <c r="O542" s="20">
        <f t="shared" si="26"/>
        <v>1980</v>
      </c>
      <c r="P542" s="21">
        <f t="shared" si="27"/>
        <v>33</v>
      </c>
      <c r="U542" s="3"/>
    </row>
    <row r="543" spans="1:21">
      <c r="A543" s="1">
        <v>45323</v>
      </c>
      <c r="B543" s="1" t="str">
        <f t="shared" si="25"/>
        <v>febrero</v>
      </c>
      <c r="C543" t="s">
        <v>167</v>
      </c>
      <c r="D543" t="s">
        <v>168</v>
      </c>
      <c r="E543" t="s">
        <v>169</v>
      </c>
      <c r="F543" t="s">
        <v>170</v>
      </c>
      <c r="G543" t="s">
        <v>171</v>
      </c>
      <c r="H543" t="s">
        <v>92</v>
      </c>
      <c r="I543" t="s">
        <v>16</v>
      </c>
      <c r="J543" s="2">
        <v>131</v>
      </c>
      <c r="K543" s="2">
        <v>1833</v>
      </c>
      <c r="L543" s="16">
        <v>33</v>
      </c>
      <c r="M543" s="8">
        <v>33</v>
      </c>
      <c r="O543" s="20">
        <f t="shared" si="26"/>
        <v>1980</v>
      </c>
      <c r="P543" s="21">
        <f t="shared" si="27"/>
        <v>33</v>
      </c>
      <c r="U543" s="3"/>
    </row>
    <row r="544" spans="1:21">
      <c r="A544" s="1">
        <v>45444</v>
      </c>
      <c r="B544" s="1" t="str">
        <f t="shared" si="25"/>
        <v>junio</v>
      </c>
      <c r="C544" t="s">
        <v>281</v>
      </c>
      <c r="D544" t="s">
        <v>282</v>
      </c>
      <c r="E544" t="s">
        <v>19</v>
      </c>
      <c r="F544" t="s">
        <v>332</v>
      </c>
      <c r="G544" t="s">
        <v>381</v>
      </c>
      <c r="H544" t="s">
        <v>15</v>
      </c>
      <c r="I544" t="s">
        <v>16</v>
      </c>
      <c r="J544" s="2">
        <v>44</v>
      </c>
      <c r="K544" s="2">
        <v>1320</v>
      </c>
      <c r="L544" s="16">
        <v>33</v>
      </c>
      <c r="M544" s="8">
        <v>33</v>
      </c>
      <c r="O544" s="20">
        <f t="shared" si="26"/>
        <v>1980</v>
      </c>
      <c r="P544" s="21">
        <f t="shared" si="27"/>
        <v>33</v>
      </c>
      <c r="U544" s="3"/>
    </row>
    <row r="545" spans="1:21">
      <c r="A545" s="1">
        <v>45292</v>
      </c>
      <c r="B545" s="1" t="str">
        <f t="shared" si="25"/>
        <v>enero</v>
      </c>
      <c r="C545" t="s">
        <v>38</v>
      </c>
      <c r="D545" t="s">
        <v>39</v>
      </c>
      <c r="E545" t="s">
        <v>53</v>
      </c>
      <c r="F545" t="s">
        <v>54</v>
      </c>
      <c r="G545" t="s">
        <v>56</v>
      </c>
      <c r="H545" t="s">
        <v>15</v>
      </c>
      <c r="I545" t="s">
        <v>27</v>
      </c>
      <c r="J545" s="2">
        <v>49</v>
      </c>
      <c r="K545" s="2">
        <v>1275</v>
      </c>
      <c r="L545" s="16">
        <v>32.799999999999997</v>
      </c>
      <c r="M545" s="8">
        <v>32</v>
      </c>
      <c r="N545" s="8">
        <v>0.8</v>
      </c>
      <c r="O545" s="20">
        <f t="shared" si="26"/>
        <v>1920.8</v>
      </c>
      <c r="P545" s="21">
        <f t="shared" si="27"/>
        <v>32.013333333333335</v>
      </c>
      <c r="U545" s="3"/>
    </row>
    <row r="546" spans="1:21">
      <c r="A546" s="1">
        <v>45444</v>
      </c>
      <c r="B546" s="1" t="str">
        <f t="shared" si="25"/>
        <v>junio</v>
      </c>
      <c r="C546" t="s">
        <v>253</v>
      </c>
      <c r="D546" t="s">
        <v>254</v>
      </c>
      <c r="E546" t="s">
        <v>12</v>
      </c>
      <c r="F546" t="s">
        <v>337</v>
      </c>
      <c r="G546" t="s">
        <v>336</v>
      </c>
      <c r="H546" t="s">
        <v>15</v>
      </c>
      <c r="I546" t="s">
        <v>16</v>
      </c>
      <c r="J546" s="2">
        <v>98</v>
      </c>
      <c r="K546" s="2">
        <v>1225</v>
      </c>
      <c r="L546" s="16">
        <v>32.700000000000003</v>
      </c>
      <c r="M546" s="8">
        <v>32</v>
      </c>
      <c r="N546" s="8">
        <v>0.7</v>
      </c>
      <c r="O546" s="20">
        <f t="shared" si="26"/>
        <v>1920.7</v>
      </c>
      <c r="P546" s="21">
        <f t="shared" si="27"/>
        <v>32.01166666666667</v>
      </c>
      <c r="U546" s="3"/>
    </row>
    <row r="547" spans="1:21">
      <c r="A547" s="1">
        <v>45292</v>
      </c>
      <c r="B547" s="1" t="str">
        <f t="shared" si="25"/>
        <v>enero</v>
      </c>
      <c r="C547" t="s">
        <v>229</v>
      </c>
      <c r="D547" t="s">
        <v>230</v>
      </c>
      <c r="E547" t="s">
        <v>78</v>
      </c>
      <c r="F547" t="s">
        <v>231</v>
      </c>
      <c r="G547" t="s">
        <v>232</v>
      </c>
      <c r="H547" t="s">
        <v>15</v>
      </c>
      <c r="I547" t="s">
        <v>233</v>
      </c>
      <c r="J547" s="2">
        <v>1</v>
      </c>
      <c r="K547" s="2">
        <v>12</v>
      </c>
      <c r="L547" s="16">
        <v>32</v>
      </c>
      <c r="M547" s="8">
        <v>32</v>
      </c>
      <c r="O547" s="20">
        <f t="shared" si="26"/>
        <v>1920</v>
      </c>
      <c r="P547" s="21">
        <f t="shared" si="27"/>
        <v>32</v>
      </c>
      <c r="U547" s="3"/>
    </row>
    <row r="548" spans="1:21">
      <c r="A548" s="1">
        <v>45352</v>
      </c>
      <c r="B548" s="1" t="str">
        <f t="shared" si="25"/>
        <v>marzo</v>
      </c>
      <c r="C548" t="s">
        <v>260</v>
      </c>
      <c r="D548" t="s">
        <v>261</v>
      </c>
      <c r="E548" t="s">
        <v>53</v>
      </c>
      <c r="F548" t="s">
        <v>262</v>
      </c>
      <c r="G548" t="s">
        <v>263</v>
      </c>
      <c r="H548" t="s">
        <v>264</v>
      </c>
      <c r="I548" t="s">
        <v>27</v>
      </c>
      <c r="J548" s="2">
        <v>28</v>
      </c>
      <c r="K548" s="2">
        <v>1376</v>
      </c>
      <c r="L548" s="16">
        <v>32</v>
      </c>
      <c r="M548" s="8">
        <v>32</v>
      </c>
      <c r="O548" s="20">
        <f t="shared" si="26"/>
        <v>1920</v>
      </c>
      <c r="P548" s="21">
        <f t="shared" si="27"/>
        <v>32</v>
      </c>
      <c r="U548" s="3"/>
    </row>
    <row r="549" spans="1:21">
      <c r="A549" s="1">
        <v>45413</v>
      </c>
      <c r="B549" s="1" t="str">
        <f t="shared" si="25"/>
        <v>mayo</v>
      </c>
      <c r="C549" t="s">
        <v>180</v>
      </c>
      <c r="D549" t="s">
        <v>181</v>
      </c>
      <c r="E549" t="s">
        <v>19</v>
      </c>
      <c r="F549" t="s">
        <v>182</v>
      </c>
      <c r="G549" t="s">
        <v>184</v>
      </c>
      <c r="H549" t="s">
        <v>92</v>
      </c>
      <c r="I549" t="s">
        <v>16</v>
      </c>
      <c r="J549" s="2">
        <v>85</v>
      </c>
      <c r="K549" s="2">
        <v>1280</v>
      </c>
      <c r="L549" s="16">
        <v>32</v>
      </c>
      <c r="M549" s="8">
        <v>32</v>
      </c>
      <c r="O549" s="20">
        <f t="shared" si="26"/>
        <v>1920</v>
      </c>
      <c r="P549" s="21">
        <f t="shared" si="27"/>
        <v>32</v>
      </c>
      <c r="U549" s="3"/>
    </row>
    <row r="550" spans="1:21">
      <c r="A550" s="1">
        <v>45444</v>
      </c>
      <c r="B550" s="1" t="str">
        <f t="shared" si="25"/>
        <v>junio</v>
      </c>
      <c r="C550" t="s">
        <v>38</v>
      </c>
      <c r="D550" t="s">
        <v>39</v>
      </c>
      <c r="E550" t="s">
        <v>53</v>
      </c>
      <c r="F550" t="s">
        <v>341</v>
      </c>
      <c r="G550" t="s">
        <v>320</v>
      </c>
      <c r="H550" t="s">
        <v>15</v>
      </c>
      <c r="I550" t="s">
        <v>27</v>
      </c>
      <c r="J550" s="2">
        <v>75</v>
      </c>
      <c r="K550" s="2">
        <v>1824.4</v>
      </c>
      <c r="L550" s="16">
        <v>31.7</v>
      </c>
      <c r="M550" s="8">
        <v>31</v>
      </c>
      <c r="N550" s="8">
        <v>0.7</v>
      </c>
      <c r="O550" s="20">
        <f t="shared" si="26"/>
        <v>1860.7</v>
      </c>
      <c r="P550" s="21">
        <f t="shared" si="27"/>
        <v>31.011666666666667</v>
      </c>
      <c r="U550" s="3"/>
    </row>
    <row r="551" spans="1:21">
      <c r="A551" s="1">
        <v>45413</v>
      </c>
      <c r="B551" s="1" t="str">
        <f t="shared" si="25"/>
        <v>mayo</v>
      </c>
      <c r="C551" t="s">
        <v>253</v>
      </c>
      <c r="D551" t="s">
        <v>254</v>
      </c>
      <c r="E551" t="s">
        <v>12</v>
      </c>
      <c r="F551" t="s">
        <v>337</v>
      </c>
      <c r="G551" t="s">
        <v>336</v>
      </c>
      <c r="H551" t="s">
        <v>15</v>
      </c>
      <c r="I551" t="s">
        <v>16</v>
      </c>
      <c r="J551" s="2">
        <v>93</v>
      </c>
      <c r="K551" s="2">
        <v>1163</v>
      </c>
      <c r="L551" s="16">
        <v>31.1</v>
      </c>
      <c r="M551" s="8">
        <v>31</v>
      </c>
      <c r="N551" s="8">
        <v>0.1</v>
      </c>
      <c r="O551" s="20">
        <f t="shared" si="26"/>
        <v>1860.1</v>
      </c>
      <c r="P551" s="21">
        <f t="shared" si="27"/>
        <v>31.001666666666665</v>
      </c>
      <c r="U551" s="3"/>
    </row>
    <row r="552" spans="1:21">
      <c r="A552" s="1">
        <v>45383</v>
      </c>
      <c r="B552" s="1" t="str">
        <f t="shared" si="25"/>
        <v>abril</v>
      </c>
      <c r="C552" t="s">
        <v>38</v>
      </c>
      <c r="D552" t="s">
        <v>39</v>
      </c>
      <c r="E552" t="s">
        <v>40</v>
      </c>
      <c r="F552" t="s">
        <v>41</v>
      </c>
      <c r="G552" t="s">
        <v>49</v>
      </c>
      <c r="H552" t="s">
        <v>43</v>
      </c>
      <c r="I552" t="s">
        <v>27</v>
      </c>
      <c r="J552" s="2">
        <v>61</v>
      </c>
      <c r="K552" s="2">
        <v>4224.5</v>
      </c>
      <c r="L552" s="16">
        <v>31</v>
      </c>
      <c r="M552" s="8">
        <v>31</v>
      </c>
      <c r="O552" s="20">
        <f t="shared" si="26"/>
        <v>1860</v>
      </c>
      <c r="P552" s="21">
        <f t="shared" si="27"/>
        <v>31</v>
      </c>
      <c r="U552" s="3"/>
    </row>
    <row r="553" spans="1:21">
      <c r="A553" s="1">
        <v>45444</v>
      </c>
      <c r="B553" s="1" t="str">
        <f t="shared" si="25"/>
        <v>junio</v>
      </c>
      <c r="C553" t="s">
        <v>38</v>
      </c>
      <c r="D553" t="s">
        <v>39</v>
      </c>
      <c r="E553" t="s">
        <v>40</v>
      </c>
      <c r="F553" t="s">
        <v>41</v>
      </c>
      <c r="G553" t="s">
        <v>319</v>
      </c>
      <c r="H553" t="s">
        <v>43</v>
      </c>
      <c r="I553" t="s">
        <v>27</v>
      </c>
      <c r="J553" s="2">
        <v>63</v>
      </c>
      <c r="K553" s="2">
        <v>4485.7</v>
      </c>
      <c r="L553" s="16">
        <v>30.1</v>
      </c>
      <c r="M553" s="8">
        <v>30</v>
      </c>
      <c r="N553" s="8">
        <v>0.1</v>
      </c>
      <c r="O553" s="20">
        <f t="shared" si="26"/>
        <v>1800.1</v>
      </c>
      <c r="P553" s="21">
        <f t="shared" si="27"/>
        <v>30.001666666666665</v>
      </c>
      <c r="U553" s="3"/>
    </row>
    <row r="554" spans="1:21">
      <c r="A554" s="1">
        <v>45292</v>
      </c>
      <c r="B554" s="1" t="str">
        <f t="shared" si="25"/>
        <v>enero</v>
      </c>
      <c r="C554" t="s">
        <v>105</v>
      </c>
      <c r="D554" t="s">
        <v>106</v>
      </c>
      <c r="E554" t="s">
        <v>107</v>
      </c>
      <c r="F554" t="s">
        <v>108</v>
      </c>
      <c r="G554" t="s">
        <v>111</v>
      </c>
      <c r="H554" t="s">
        <v>92</v>
      </c>
      <c r="I554" t="s">
        <v>16</v>
      </c>
      <c r="J554" s="2">
        <v>2</v>
      </c>
      <c r="K554" s="2">
        <v>12.5</v>
      </c>
      <c r="L554" s="16">
        <v>30</v>
      </c>
      <c r="M554" s="8">
        <v>30</v>
      </c>
      <c r="O554" s="20">
        <f t="shared" si="26"/>
        <v>1800</v>
      </c>
      <c r="P554" s="21">
        <f t="shared" si="27"/>
        <v>30</v>
      </c>
      <c r="U554" s="3"/>
    </row>
    <row r="555" spans="1:21">
      <c r="A555" s="1">
        <v>45292</v>
      </c>
      <c r="B555" s="1" t="str">
        <f t="shared" si="25"/>
        <v>enero</v>
      </c>
      <c r="C555" t="s">
        <v>105</v>
      </c>
      <c r="D555" t="s">
        <v>106</v>
      </c>
      <c r="E555" t="s">
        <v>107</v>
      </c>
      <c r="F555" t="s">
        <v>112</v>
      </c>
      <c r="G555" t="s">
        <v>109</v>
      </c>
      <c r="H555" t="s">
        <v>92</v>
      </c>
      <c r="I555" t="s">
        <v>16</v>
      </c>
      <c r="J555" s="2">
        <v>2</v>
      </c>
      <c r="K555" s="2">
        <v>12.5</v>
      </c>
      <c r="L555" s="16">
        <v>30</v>
      </c>
      <c r="M555" s="8">
        <v>30</v>
      </c>
      <c r="O555" s="20">
        <f t="shared" si="26"/>
        <v>1800</v>
      </c>
      <c r="P555" s="21">
        <f t="shared" si="27"/>
        <v>30</v>
      </c>
      <c r="U555" s="3"/>
    </row>
    <row r="556" spans="1:21">
      <c r="A556" s="1">
        <v>45292</v>
      </c>
      <c r="B556" s="1" t="str">
        <f t="shared" si="25"/>
        <v>enero</v>
      </c>
      <c r="C556" t="s">
        <v>105</v>
      </c>
      <c r="D556" t="s">
        <v>106</v>
      </c>
      <c r="E556" t="s">
        <v>107</v>
      </c>
      <c r="F556" t="s">
        <v>112</v>
      </c>
      <c r="G556" t="s">
        <v>111</v>
      </c>
      <c r="H556" t="s">
        <v>92</v>
      </c>
      <c r="I556" t="s">
        <v>16</v>
      </c>
      <c r="J556" s="2">
        <v>2</v>
      </c>
      <c r="K556" s="2">
        <v>12.5</v>
      </c>
      <c r="L556" s="16">
        <v>30</v>
      </c>
      <c r="M556" s="8">
        <v>30</v>
      </c>
      <c r="O556" s="20">
        <f t="shared" si="26"/>
        <v>1800</v>
      </c>
      <c r="P556" s="21">
        <f t="shared" si="27"/>
        <v>30</v>
      </c>
      <c r="U556" s="3"/>
    </row>
    <row r="557" spans="1:21">
      <c r="A557" s="1">
        <v>45292</v>
      </c>
      <c r="B557" s="1" t="str">
        <f t="shared" si="25"/>
        <v>enero</v>
      </c>
      <c r="C557" t="s">
        <v>105</v>
      </c>
      <c r="D557" t="s">
        <v>106</v>
      </c>
      <c r="E557" t="s">
        <v>113</v>
      </c>
      <c r="F557" t="s">
        <v>114</v>
      </c>
      <c r="G557" t="s">
        <v>109</v>
      </c>
      <c r="H557" t="s">
        <v>92</v>
      </c>
      <c r="I557" t="s">
        <v>16</v>
      </c>
      <c r="J557" s="2">
        <v>2</v>
      </c>
      <c r="K557" s="2">
        <v>12.5</v>
      </c>
      <c r="L557" s="16">
        <v>30</v>
      </c>
      <c r="M557" s="8">
        <v>30</v>
      </c>
      <c r="O557" s="20">
        <f t="shared" si="26"/>
        <v>1800</v>
      </c>
      <c r="P557" s="21">
        <f t="shared" si="27"/>
        <v>30</v>
      </c>
      <c r="U557" s="3"/>
    </row>
    <row r="558" spans="1:21">
      <c r="A558" s="1">
        <v>45292</v>
      </c>
      <c r="B558" s="1" t="str">
        <f t="shared" si="25"/>
        <v>enero</v>
      </c>
      <c r="C558" t="s">
        <v>105</v>
      </c>
      <c r="D558" t="s">
        <v>106</v>
      </c>
      <c r="E558" t="s">
        <v>120</v>
      </c>
      <c r="F558" t="s">
        <v>121</v>
      </c>
      <c r="G558" t="s">
        <v>111</v>
      </c>
      <c r="H558" t="s">
        <v>92</v>
      </c>
      <c r="I558" t="s">
        <v>16</v>
      </c>
      <c r="J558" s="2">
        <v>2</v>
      </c>
      <c r="K558" s="2">
        <v>12.5</v>
      </c>
      <c r="L558" s="16">
        <v>30</v>
      </c>
      <c r="M558" s="8">
        <v>30</v>
      </c>
      <c r="O558" s="20">
        <f t="shared" si="26"/>
        <v>1800</v>
      </c>
      <c r="P558" s="21">
        <f t="shared" si="27"/>
        <v>30</v>
      </c>
      <c r="U558" s="3"/>
    </row>
    <row r="559" spans="1:21">
      <c r="A559" s="1">
        <v>45292</v>
      </c>
      <c r="B559" s="1" t="str">
        <f t="shared" si="25"/>
        <v>enero</v>
      </c>
      <c r="C559" t="s">
        <v>105</v>
      </c>
      <c r="D559" t="s">
        <v>106</v>
      </c>
      <c r="E559" t="s">
        <v>120</v>
      </c>
      <c r="F559" t="s">
        <v>108</v>
      </c>
      <c r="G559" t="s">
        <v>118</v>
      </c>
      <c r="H559" t="s">
        <v>92</v>
      </c>
      <c r="I559" t="s">
        <v>123</v>
      </c>
      <c r="J559" s="2">
        <v>2</v>
      </c>
      <c r="K559" s="2">
        <v>12.5</v>
      </c>
      <c r="L559" s="16">
        <v>30</v>
      </c>
      <c r="M559" s="8">
        <v>30</v>
      </c>
      <c r="O559" s="20">
        <f t="shared" si="26"/>
        <v>1800</v>
      </c>
      <c r="P559" s="21">
        <f t="shared" si="27"/>
        <v>30</v>
      </c>
      <c r="U559" s="3"/>
    </row>
    <row r="560" spans="1:21">
      <c r="A560" s="1">
        <v>45292</v>
      </c>
      <c r="B560" s="1" t="str">
        <f t="shared" si="25"/>
        <v>enero</v>
      </c>
      <c r="C560" t="s">
        <v>105</v>
      </c>
      <c r="D560" t="s">
        <v>106</v>
      </c>
      <c r="E560" t="s">
        <v>120</v>
      </c>
      <c r="F560" t="s">
        <v>108</v>
      </c>
      <c r="G560" t="s">
        <v>125</v>
      </c>
      <c r="H560" t="s">
        <v>92</v>
      </c>
      <c r="I560" t="s">
        <v>98</v>
      </c>
      <c r="J560" s="2">
        <v>2</v>
      </c>
      <c r="K560" s="2">
        <v>12.5</v>
      </c>
      <c r="L560" s="16">
        <v>30</v>
      </c>
      <c r="M560" s="8">
        <v>30</v>
      </c>
      <c r="O560" s="20">
        <f t="shared" si="26"/>
        <v>1800</v>
      </c>
      <c r="P560" s="21">
        <f t="shared" si="27"/>
        <v>30</v>
      </c>
      <c r="U560" s="3"/>
    </row>
    <row r="561" spans="1:21">
      <c r="A561" s="1">
        <v>45292</v>
      </c>
      <c r="B561" s="1" t="str">
        <f t="shared" si="25"/>
        <v>enero</v>
      </c>
      <c r="C561" t="s">
        <v>105</v>
      </c>
      <c r="D561" t="s">
        <v>106</v>
      </c>
      <c r="E561" t="s">
        <v>128</v>
      </c>
      <c r="F561" t="s">
        <v>129</v>
      </c>
      <c r="G561" t="s">
        <v>125</v>
      </c>
      <c r="H561" t="s">
        <v>92</v>
      </c>
      <c r="I561" t="s">
        <v>130</v>
      </c>
      <c r="J561" s="2">
        <v>2</v>
      </c>
      <c r="K561" s="2">
        <v>12.5</v>
      </c>
      <c r="L561" s="16">
        <v>30</v>
      </c>
      <c r="M561" s="8">
        <v>30</v>
      </c>
      <c r="O561" s="20">
        <f t="shared" si="26"/>
        <v>1800</v>
      </c>
      <c r="P561" s="21">
        <f t="shared" si="27"/>
        <v>30</v>
      </c>
      <c r="U561" s="3"/>
    </row>
    <row r="562" spans="1:21">
      <c r="A562" s="1">
        <v>45292</v>
      </c>
      <c r="B562" s="1" t="str">
        <f t="shared" si="25"/>
        <v>enero</v>
      </c>
      <c r="C562" t="s">
        <v>105</v>
      </c>
      <c r="D562" t="s">
        <v>106</v>
      </c>
      <c r="E562" t="s">
        <v>131</v>
      </c>
      <c r="F562" t="s">
        <v>132</v>
      </c>
      <c r="G562" t="s">
        <v>109</v>
      </c>
      <c r="H562" t="s">
        <v>92</v>
      </c>
      <c r="I562" t="s">
        <v>16</v>
      </c>
      <c r="J562" s="2">
        <v>2</v>
      </c>
      <c r="K562" s="2">
        <v>12.5</v>
      </c>
      <c r="L562" s="16">
        <v>30</v>
      </c>
      <c r="M562" s="8">
        <v>30</v>
      </c>
      <c r="O562" s="20">
        <f t="shared" si="26"/>
        <v>1800</v>
      </c>
      <c r="P562" s="21">
        <f t="shared" si="27"/>
        <v>30</v>
      </c>
      <c r="U562" s="3"/>
    </row>
    <row r="563" spans="1:21">
      <c r="A563" s="1">
        <v>45292</v>
      </c>
      <c r="B563" s="1" t="str">
        <f t="shared" si="25"/>
        <v>enero</v>
      </c>
      <c r="C563" t="s">
        <v>105</v>
      </c>
      <c r="D563" t="s">
        <v>106</v>
      </c>
      <c r="E563" t="s">
        <v>131</v>
      </c>
      <c r="F563" t="s">
        <v>133</v>
      </c>
      <c r="G563" t="s">
        <v>109</v>
      </c>
      <c r="H563" t="s">
        <v>92</v>
      </c>
      <c r="I563" t="s">
        <v>16</v>
      </c>
      <c r="J563" s="2">
        <v>2</v>
      </c>
      <c r="K563" s="2">
        <v>12.5</v>
      </c>
      <c r="L563" s="16">
        <v>30</v>
      </c>
      <c r="M563" s="8">
        <v>30</v>
      </c>
      <c r="O563" s="20">
        <f t="shared" si="26"/>
        <v>1800</v>
      </c>
      <c r="P563" s="21">
        <f t="shared" si="27"/>
        <v>30</v>
      </c>
      <c r="U563" s="3"/>
    </row>
    <row r="564" spans="1:21">
      <c r="A564" s="1">
        <v>45292</v>
      </c>
      <c r="B564" s="1" t="str">
        <f t="shared" si="25"/>
        <v>enero</v>
      </c>
      <c r="C564" t="s">
        <v>105</v>
      </c>
      <c r="D564" t="s">
        <v>106</v>
      </c>
      <c r="E564" t="s">
        <v>131</v>
      </c>
      <c r="F564" t="s">
        <v>134</v>
      </c>
      <c r="G564" t="s">
        <v>110</v>
      </c>
      <c r="H564" t="s">
        <v>92</v>
      </c>
      <c r="I564" t="s">
        <v>16</v>
      </c>
      <c r="J564" s="2">
        <v>2</v>
      </c>
      <c r="K564" s="2">
        <v>12.5</v>
      </c>
      <c r="L564" s="16">
        <v>30</v>
      </c>
      <c r="M564" s="8">
        <v>30</v>
      </c>
      <c r="O564" s="20">
        <f t="shared" si="26"/>
        <v>1800</v>
      </c>
      <c r="P564" s="21">
        <f t="shared" si="27"/>
        <v>30</v>
      </c>
      <c r="U564" s="3"/>
    </row>
    <row r="565" spans="1:21">
      <c r="A565" s="1">
        <v>45292</v>
      </c>
      <c r="B565" s="1" t="str">
        <f t="shared" si="25"/>
        <v>enero</v>
      </c>
      <c r="C565" t="s">
        <v>105</v>
      </c>
      <c r="D565" t="s">
        <v>106</v>
      </c>
      <c r="E565" t="s">
        <v>131</v>
      </c>
      <c r="F565" t="s">
        <v>135</v>
      </c>
      <c r="G565" t="s">
        <v>110</v>
      </c>
      <c r="H565" t="s">
        <v>92</v>
      </c>
      <c r="I565" t="s">
        <v>16</v>
      </c>
      <c r="J565" s="2">
        <v>2</v>
      </c>
      <c r="K565" s="2">
        <v>12.5</v>
      </c>
      <c r="L565" s="16">
        <v>30</v>
      </c>
      <c r="M565" s="8">
        <v>30</v>
      </c>
      <c r="O565" s="20">
        <f t="shared" si="26"/>
        <v>1800</v>
      </c>
      <c r="P565" s="21">
        <f t="shared" si="27"/>
        <v>30</v>
      </c>
      <c r="U565" s="3"/>
    </row>
    <row r="566" spans="1:21">
      <c r="A566" s="1">
        <v>45292</v>
      </c>
      <c r="B566" s="1" t="str">
        <f t="shared" si="25"/>
        <v>enero</v>
      </c>
      <c r="C566" t="s">
        <v>105</v>
      </c>
      <c r="D566" t="s">
        <v>106</v>
      </c>
      <c r="E566" t="s">
        <v>131</v>
      </c>
      <c r="F566" t="s">
        <v>136</v>
      </c>
      <c r="G566" t="s">
        <v>109</v>
      </c>
      <c r="H566" t="s">
        <v>92</v>
      </c>
      <c r="I566" t="s">
        <v>98</v>
      </c>
      <c r="J566" s="2">
        <v>2</v>
      </c>
      <c r="K566" s="2">
        <v>12.5</v>
      </c>
      <c r="L566" s="16">
        <v>30</v>
      </c>
      <c r="M566" s="8">
        <v>30</v>
      </c>
      <c r="O566" s="20">
        <f t="shared" si="26"/>
        <v>1800</v>
      </c>
      <c r="P566" s="21">
        <f t="shared" si="27"/>
        <v>30</v>
      </c>
      <c r="U566" s="3"/>
    </row>
    <row r="567" spans="1:21">
      <c r="A567" s="1">
        <v>45292</v>
      </c>
      <c r="B567" s="1" t="str">
        <f t="shared" si="25"/>
        <v>enero</v>
      </c>
      <c r="C567" t="s">
        <v>105</v>
      </c>
      <c r="D567" t="s">
        <v>106</v>
      </c>
      <c r="E567" t="s">
        <v>131</v>
      </c>
      <c r="F567" t="s">
        <v>137</v>
      </c>
      <c r="G567" t="s">
        <v>109</v>
      </c>
      <c r="H567" t="s">
        <v>92</v>
      </c>
      <c r="I567" t="s">
        <v>16</v>
      </c>
      <c r="J567" s="2">
        <v>2</v>
      </c>
      <c r="K567" s="2">
        <v>12.5</v>
      </c>
      <c r="L567" s="16">
        <v>30</v>
      </c>
      <c r="M567" s="8">
        <v>30</v>
      </c>
      <c r="O567" s="20">
        <f t="shared" si="26"/>
        <v>1800</v>
      </c>
      <c r="P567" s="21">
        <f t="shared" si="27"/>
        <v>30</v>
      </c>
      <c r="U567" s="3"/>
    </row>
    <row r="568" spans="1:21">
      <c r="A568" s="1">
        <v>45292</v>
      </c>
      <c r="B568" s="1" t="str">
        <f t="shared" si="25"/>
        <v>enero</v>
      </c>
      <c r="C568" t="s">
        <v>105</v>
      </c>
      <c r="D568" t="s">
        <v>106</v>
      </c>
      <c r="E568" t="s">
        <v>131</v>
      </c>
      <c r="F568" t="s">
        <v>137</v>
      </c>
      <c r="G568" t="s">
        <v>111</v>
      </c>
      <c r="H568" t="s">
        <v>92</v>
      </c>
      <c r="I568" t="s">
        <v>16</v>
      </c>
      <c r="J568" s="2">
        <v>2</v>
      </c>
      <c r="K568" s="2">
        <v>12.5</v>
      </c>
      <c r="L568" s="16">
        <v>30</v>
      </c>
      <c r="M568" s="8">
        <v>30</v>
      </c>
      <c r="O568" s="20">
        <f t="shared" si="26"/>
        <v>1800</v>
      </c>
      <c r="P568" s="21">
        <f t="shared" si="27"/>
        <v>30</v>
      </c>
      <c r="U568" s="3"/>
    </row>
    <row r="569" spans="1:21">
      <c r="A569" s="1">
        <v>45292</v>
      </c>
      <c r="B569" s="1" t="str">
        <f t="shared" si="25"/>
        <v>enero</v>
      </c>
      <c r="C569" t="s">
        <v>105</v>
      </c>
      <c r="D569" t="s">
        <v>106</v>
      </c>
      <c r="E569" t="s">
        <v>131</v>
      </c>
      <c r="F569" t="s">
        <v>137</v>
      </c>
      <c r="G569" t="s">
        <v>111</v>
      </c>
      <c r="H569" t="s">
        <v>92</v>
      </c>
      <c r="I569" t="s">
        <v>98</v>
      </c>
      <c r="J569" s="2">
        <v>2</v>
      </c>
      <c r="K569" s="2">
        <v>12.5</v>
      </c>
      <c r="L569" s="16">
        <v>30</v>
      </c>
      <c r="M569" s="8">
        <v>30</v>
      </c>
      <c r="O569" s="20">
        <f t="shared" si="26"/>
        <v>1800</v>
      </c>
      <c r="P569" s="21">
        <f t="shared" si="27"/>
        <v>30</v>
      </c>
      <c r="U569" s="3"/>
    </row>
    <row r="570" spans="1:21">
      <c r="A570" s="1">
        <v>45292</v>
      </c>
      <c r="B570" s="1" t="str">
        <f t="shared" si="25"/>
        <v>enero</v>
      </c>
      <c r="C570" t="s">
        <v>105</v>
      </c>
      <c r="D570" t="s">
        <v>106</v>
      </c>
      <c r="E570" t="s">
        <v>141</v>
      </c>
      <c r="F570" t="s">
        <v>142</v>
      </c>
      <c r="G570" t="s">
        <v>109</v>
      </c>
      <c r="H570" t="s">
        <v>92</v>
      </c>
      <c r="I570" t="s">
        <v>16</v>
      </c>
      <c r="J570" s="2">
        <v>2</v>
      </c>
      <c r="K570" s="2">
        <v>12.5</v>
      </c>
      <c r="L570" s="16">
        <v>30</v>
      </c>
      <c r="M570" s="8">
        <v>30</v>
      </c>
      <c r="O570" s="20">
        <f t="shared" si="26"/>
        <v>1800</v>
      </c>
      <c r="P570" s="21">
        <f t="shared" si="27"/>
        <v>30</v>
      </c>
      <c r="U570" s="3"/>
    </row>
    <row r="571" spans="1:21">
      <c r="A571" s="1">
        <v>45292</v>
      </c>
      <c r="B571" s="1" t="str">
        <f t="shared" si="25"/>
        <v>enero</v>
      </c>
      <c r="C571" t="s">
        <v>105</v>
      </c>
      <c r="D571" t="s">
        <v>106</v>
      </c>
      <c r="E571" t="s">
        <v>141</v>
      </c>
      <c r="F571" t="s">
        <v>143</v>
      </c>
      <c r="G571" t="s">
        <v>109</v>
      </c>
      <c r="H571" t="s">
        <v>92</v>
      </c>
      <c r="I571" t="s">
        <v>16</v>
      </c>
      <c r="J571" s="2">
        <v>2</v>
      </c>
      <c r="K571" s="2">
        <v>12.5</v>
      </c>
      <c r="L571" s="16">
        <v>30</v>
      </c>
      <c r="M571" s="8">
        <v>30</v>
      </c>
      <c r="O571" s="20">
        <f t="shared" si="26"/>
        <v>1800</v>
      </c>
      <c r="P571" s="21">
        <f t="shared" si="27"/>
        <v>30</v>
      </c>
      <c r="U571" s="3"/>
    </row>
    <row r="572" spans="1:21">
      <c r="A572" s="1">
        <v>45292</v>
      </c>
      <c r="B572" s="1" t="str">
        <f t="shared" si="25"/>
        <v>enero</v>
      </c>
      <c r="C572" t="s">
        <v>105</v>
      </c>
      <c r="D572" t="s">
        <v>106</v>
      </c>
      <c r="E572" t="s">
        <v>141</v>
      </c>
      <c r="F572" t="s">
        <v>144</v>
      </c>
      <c r="G572" t="s">
        <v>111</v>
      </c>
      <c r="H572" t="s">
        <v>92</v>
      </c>
      <c r="I572" t="s">
        <v>16</v>
      </c>
      <c r="J572" s="2">
        <v>2</v>
      </c>
      <c r="K572" s="2">
        <v>12.5</v>
      </c>
      <c r="L572" s="16">
        <v>30</v>
      </c>
      <c r="M572" s="8">
        <v>30</v>
      </c>
      <c r="O572" s="20">
        <f t="shared" si="26"/>
        <v>1800</v>
      </c>
      <c r="P572" s="21">
        <f t="shared" si="27"/>
        <v>30</v>
      </c>
      <c r="U572" s="3"/>
    </row>
    <row r="573" spans="1:21">
      <c r="A573" s="1">
        <v>45292</v>
      </c>
      <c r="B573" s="1" t="str">
        <f t="shared" si="25"/>
        <v>enero</v>
      </c>
      <c r="C573" t="s">
        <v>105</v>
      </c>
      <c r="D573" t="s">
        <v>106</v>
      </c>
      <c r="E573" t="s">
        <v>145</v>
      </c>
      <c r="F573" t="s">
        <v>146</v>
      </c>
      <c r="G573" t="s">
        <v>118</v>
      </c>
      <c r="H573" t="s">
        <v>92</v>
      </c>
      <c r="I573" t="s">
        <v>16</v>
      </c>
      <c r="J573" s="2">
        <v>2</v>
      </c>
      <c r="K573" s="2">
        <v>12.5</v>
      </c>
      <c r="L573" s="16">
        <v>30</v>
      </c>
      <c r="M573" s="8">
        <v>30</v>
      </c>
      <c r="O573" s="20">
        <f t="shared" si="26"/>
        <v>1800</v>
      </c>
      <c r="P573" s="21">
        <f t="shared" si="27"/>
        <v>30</v>
      </c>
      <c r="U573" s="3"/>
    </row>
    <row r="574" spans="1:21">
      <c r="A574" s="1">
        <v>45292</v>
      </c>
      <c r="B574" s="1" t="str">
        <f t="shared" si="25"/>
        <v>enero</v>
      </c>
      <c r="C574" t="s">
        <v>105</v>
      </c>
      <c r="D574" t="s">
        <v>106</v>
      </c>
      <c r="E574" t="s">
        <v>147</v>
      </c>
      <c r="F574" t="s">
        <v>148</v>
      </c>
      <c r="G574" t="s">
        <v>118</v>
      </c>
      <c r="H574" t="s">
        <v>92</v>
      </c>
      <c r="I574" t="s">
        <v>16</v>
      </c>
      <c r="J574" s="2">
        <v>2</v>
      </c>
      <c r="K574" s="2">
        <v>12.5</v>
      </c>
      <c r="L574" s="16">
        <v>30</v>
      </c>
      <c r="M574" s="8">
        <v>30</v>
      </c>
      <c r="O574" s="20">
        <f t="shared" si="26"/>
        <v>1800</v>
      </c>
      <c r="P574" s="21">
        <f t="shared" si="27"/>
        <v>30</v>
      </c>
      <c r="U574" s="3"/>
    </row>
    <row r="575" spans="1:21">
      <c r="A575" s="1">
        <v>45292</v>
      </c>
      <c r="B575" s="1" t="str">
        <f t="shared" si="25"/>
        <v>enero</v>
      </c>
      <c r="C575" t="s">
        <v>105</v>
      </c>
      <c r="D575" t="s">
        <v>106</v>
      </c>
      <c r="E575" t="s">
        <v>149</v>
      </c>
      <c r="F575" t="s">
        <v>150</v>
      </c>
      <c r="G575" t="s">
        <v>109</v>
      </c>
      <c r="H575" t="s">
        <v>92</v>
      </c>
      <c r="I575" t="s">
        <v>98</v>
      </c>
      <c r="J575" s="2">
        <v>2</v>
      </c>
      <c r="K575" s="2">
        <v>12.5</v>
      </c>
      <c r="L575" s="16">
        <v>30</v>
      </c>
      <c r="M575" s="8">
        <v>30</v>
      </c>
      <c r="O575" s="20">
        <f t="shared" si="26"/>
        <v>1800</v>
      </c>
      <c r="P575" s="21">
        <f t="shared" si="27"/>
        <v>30</v>
      </c>
      <c r="U575" s="3"/>
    </row>
    <row r="576" spans="1:21">
      <c r="A576" s="1">
        <v>45323</v>
      </c>
      <c r="B576" s="1" t="str">
        <f t="shared" si="25"/>
        <v>febrero</v>
      </c>
      <c r="C576" t="s">
        <v>105</v>
      </c>
      <c r="D576" t="s">
        <v>106</v>
      </c>
      <c r="E576" t="s">
        <v>107</v>
      </c>
      <c r="F576" t="s">
        <v>112</v>
      </c>
      <c r="G576" t="s">
        <v>109</v>
      </c>
      <c r="H576" t="s">
        <v>92</v>
      </c>
      <c r="I576" t="s">
        <v>16</v>
      </c>
      <c r="J576" s="2">
        <v>2</v>
      </c>
      <c r="K576" s="2">
        <v>12.5</v>
      </c>
      <c r="L576" s="16">
        <v>30</v>
      </c>
      <c r="M576" s="8">
        <v>30</v>
      </c>
      <c r="O576" s="20">
        <f t="shared" si="26"/>
        <v>1800</v>
      </c>
      <c r="P576" s="21">
        <f t="shared" si="27"/>
        <v>30</v>
      </c>
      <c r="U576" s="3"/>
    </row>
    <row r="577" spans="1:21">
      <c r="A577" s="1">
        <v>45323</v>
      </c>
      <c r="B577" s="1" t="str">
        <f t="shared" si="25"/>
        <v>febrero</v>
      </c>
      <c r="C577" t="s">
        <v>105</v>
      </c>
      <c r="D577" t="s">
        <v>106</v>
      </c>
      <c r="E577" t="s">
        <v>107</v>
      </c>
      <c r="F577" t="s">
        <v>112</v>
      </c>
      <c r="G577" t="s">
        <v>111</v>
      </c>
      <c r="H577" t="s">
        <v>92</v>
      </c>
      <c r="I577" t="s">
        <v>16</v>
      </c>
      <c r="J577" s="2">
        <v>2</v>
      </c>
      <c r="K577" s="2">
        <v>12.5</v>
      </c>
      <c r="L577" s="16">
        <v>30</v>
      </c>
      <c r="M577" s="8">
        <v>30</v>
      </c>
      <c r="O577" s="20">
        <f t="shared" si="26"/>
        <v>1800</v>
      </c>
      <c r="P577" s="21">
        <f t="shared" si="27"/>
        <v>30</v>
      </c>
      <c r="U577" s="3"/>
    </row>
    <row r="578" spans="1:21">
      <c r="A578" s="1">
        <v>45323</v>
      </c>
      <c r="B578" s="1" t="str">
        <f t="shared" ref="B578:B641" si="28">TEXT(A578,"mmmm")</f>
        <v>febrero</v>
      </c>
      <c r="C578" t="s">
        <v>105</v>
      </c>
      <c r="D578" t="s">
        <v>106</v>
      </c>
      <c r="E578" t="s">
        <v>131</v>
      </c>
      <c r="F578" t="s">
        <v>132</v>
      </c>
      <c r="G578" t="s">
        <v>111</v>
      </c>
      <c r="H578" t="s">
        <v>92</v>
      </c>
      <c r="I578" t="s">
        <v>16</v>
      </c>
      <c r="J578" s="2">
        <v>2</v>
      </c>
      <c r="K578" s="2">
        <v>12.5</v>
      </c>
      <c r="L578" s="16">
        <v>30</v>
      </c>
      <c r="M578" s="8">
        <v>30</v>
      </c>
      <c r="O578" s="20">
        <f t="shared" ref="O578:O641" si="29">(M578*60)+N578</f>
        <v>1800</v>
      </c>
      <c r="P578" s="21">
        <f t="shared" si="27"/>
        <v>30</v>
      </c>
      <c r="U578" s="3"/>
    </row>
    <row r="579" spans="1:21">
      <c r="A579" s="1">
        <v>45323</v>
      </c>
      <c r="B579" s="1" t="str">
        <f t="shared" si="28"/>
        <v>febrero</v>
      </c>
      <c r="C579" t="s">
        <v>105</v>
      </c>
      <c r="D579" t="s">
        <v>106</v>
      </c>
      <c r="E579" t="s">
        <v>131</v>
      </c>
      <c r="F579" t="s">
        <v>134</v>
      </c>
      <c r="G579" t="s">
        <v>111</v>
      </c>
      <c r="H579" t="s">
        <v>92</v>
      </c>
      <c r="I579" t="s">
        <v>16</v>
      </c>
      <c r="J579" s="2">
        <v>2</v>
      </c>
      <c r="K579" s="2">
        <v>12.5</v>
      </c>
      <c r="L579" s="16">
        <v>30</v>
      </c>
      <c r="M579" s="8">
        <v>30</v>
      </c>
      <c r="O579" s="20">
        <f t="shared" si="29"/>
        <v>1800</v>
      </c>
      <c r="P579" s="21">
        <f t="shared" ref="P579:P642" si="30">+O579/60</f>
        <v>30</v>
      </c>
      <c r="U579" s="3"/>
    </row>
    <row r="580" spans="1:21">
      <c r="A580" s="1">
        <v>45323</v>
      </c>
      <c r="B580" s="1" t="str">
        <f t="shared" si="28"/>
        <v>febrero</v>
      </c>
      <c r="C580" t="s">
        <v>105</v>
      </c>
      <c r="D580" t="s">
        <v>106</v>
      </c>
      <c r="E580" t="s">
        <v>131</v>
      </c>
      <c r="F580" t="s">
        <v>135</v>
      </c>
      <c r="G580" t="s">
        <v>110</v>
      </c>
      <c r="H580" t="s">
        <v>92</v>
      </c>
      <c r="I580" t="s">
        <v>16</v>
      </c>
      <c r="J580" s="2">
        <v>2</v>
      </c>
      <c r="K580" s="2">
        <v>12.5</v>
      </c>
      <c r="L580" s="16">
        <v>30</v>
      </c>
      <c r="M580" s="8">
        <v>30</v>
      </c>
      <c r="O580" s="20">
        <f t="shared" si="29"/>
        <v>1800</v>
      </c>
      <c r="P580" s="21">
        <f t="shared" si="30"/>
        <v>30</v>
      </c>
      <c r="U580" s="3"/>
    </row>
    <row r="581" spans="1:21">
      <c r="A581" s="1">
        <v>45323</v>
      </c>
      <c r="B581" s="1" t="str">
        <f t="shared" si="28"/>
        <v>febrero</v>
      </c>
      <c r="C581" t="s">
        <v>105</v>
      </c>
      <c r="D581" t="s">
        <v>106</v>
      </c>
      <c r="E581" t="s">
        <v>131</v>
      </c>
      <c r="F581" t="s">
        <v>135</v>
      </c>
      <c r="G581" t="s">
        <v>111</v>
      </c>
      <c r="H581" t="s">
        <v>92</v>
      </c>
      <c r="I581" t="s">
        <v>16</v>
      </c>
      <c r="J581" s="2">
        <v>2</v>
      </c>
      <c r="K581" s="2">
        <v>12.5</v>
      </c>
      <c r="L581" s="16">
        <v>30</v>
      </c>
      <c r="M581" s="8">
        <v>30</v>
      </c>
      <c r="O581" s="20">
        <f t="shared" si="29"/>
        <v>1800</v>
      </c>
      <c r="P581" s="21">
        <f t="shared" si="30"/>
        <v>30</v>
      </c>
      <c r="U581" s="3"/>
    </row>
    <row r="582" spans="1:21">
      <c r="A582" s="1">
        <v>45323</v>
      </c>
      <c r="B582" s="1" t="str">
        <f t="shared" si="28"/>
        <v>febrero</v>
      </c>
      <c r="C582" t="s">
        <v>105</v>
      </c>
      <c r="D582" t="s">
        <v>106</v>
      </c>
      <c r="E582" t="s">
        <v>131</v>
      </c>
      <c r="F582" t="s">
        <v>137</v>
      </c>
      <c r="G582" t="s">
        <v>109</v>
      </c>
      <c r="H582" t="s">
        <v>92</v>
      </c>
      <c r="I582" t="s">
        <v>16</v>
      </c>
      <c r="J582" s="2">
        <v>2</v>
      </c>
      <c r="K582" s="2">
        <v>12.5</v>
      </c>
      <c r="L582" s="16">
        <v>30</v>
      </c>
      <c r="M582" s="8">
        <v>30</v>
      </c>
      <c r="O582" s="20">
        <f t="shared" si="29"/>
        <v>1800</v>
      </c>
      <c r="P582" s="21">
        <f t="shared" si="30"/>
        <v>30</v>
      </c>
      <c r="U582" s="3"/>
    </row>
    <row r="583" spans="1:21">
      <c r="A583" s="1">
        <v>45323</v>
      </c>
      <c r="B583" s="1" t="str">
        <f t="shared" si="28"/>
        <v>febrero</v>
      </c>
      <c r="C583" t="s">
        <v>105</v>
      </c>
      <c r="D583" t="s">
        <v>106</v>
      </c>
      <c r="E583" t="s">
        <v>141</v>
      </c>
      <c r="F583" t="s">
        <v>142</v>
      </c>
      <c r="G583" t="s">
        <v>110</v>
      </c>
      <c r="H583" t="s">
        <v>92</v>
      </c>
      <c r="I583" t="s">
        <v>16</v>
      </c>
      <c r="J583" s="2">
        <v>2</v>
      </c>
      <c r="K583" s="2">
        <v>12.5</v>
      </c>
      <c r="L583" s="16">
        <v>30</v>
      </c>
      <c r="M583" s="8">
        <v>30</v>
      </c>
      <c r="O583" s="20">
        <f t="shared" si="29"/>
        <v>1800</v>
      </c>
      <c r="P583" s="21">
        <f t="shared" si="30"/>
        <v>30</v>
      </c>
      <c r="U583" s="3"/>
    </row>
    <row r="584" spans="1:21">
      <c r="A584" s="1">
        <v>45323</v>
      </c>
      <c r="B584" s="1" t="str">
        <f t="shared" si="28"/>
        <v>febrero</v>
      </c>
      <c r="C584" t="s">
        <v>105</v>
      </c>
      <c r="D584" t="s">
        <v>106</v>
      </c>
      <c r="E584" t="s">
        <v>141</v>
      </c>
      <c r="F584" t="s">
        <v>144</v>
      </c>
      <c r="G584" t="s">
        <v>111</v>
      </c>
      <c r="H584" t="s">
        <v>92</v>
      </c>
      <c r="I584" t="s">
        <v>16</v>
      </c>
      <c r="J584" s="2">
        <v>2</v>
      </c>
      <c r="K584" s="2">
        <v>12.5</v>
      </c>
      <c r="L584" s="16">
        <v>30</v>
      </c>
      <c r="M584" s="8">
        <v>30</v>
      </c>
      <c r="O584" s="20">
        <f t="shared" si="29"/>
        <v>1800</v>
      </c>
      <c r="P584" s="21">
        <f t="shared" si="30"/>
        <v>30</v>
      </c>
      <c r="U584" s="3"/>
    </row>
    <row r="585" spans="1:21">
      <c r="A585" s="1">
        <v>45323</v>
      </c>
      <c r="B585" s="1" t="str">
        <f t="shared" si="28"/>
        <v>febrero</v>
      </c>
      <c r="C585" t="s">
        <v>105</v>
      </c>
      <c r="D585" t="s">
        <v>106</v>
      </c>
      <c r="E585" t="s">
        <v>147</v>
      </c>
      <c r="F585" t="s">
        <v>148</v>
      </c>
      <c r="G585" t="s">
        <v>117</v>
      </c>
      <c r="H585" t="s">
        <v>92</v>
      </c>
      <c r="I585" t="s">
        <v>16</v>
      </c>
      <c r="J585" s="2">
        <v>2</v>
      </c>
      <c r="K585" s="2">
        <v>12.5</v>
      </c>
      <c r="L585" s="16">
        <v>30</v>
      </c>
      <c r="M585" s="8">
        <v>30</v>
      </c>
      <c r="O585" s="20">
        <f t="shared" si="29"/>
        <v>1800</v>
      </c>
      <c r="P585" s="21">
        <f t="shared" si="30"/>
        <v>30</v>
      </c>
      <c r="U585" s="3"/>
    </row>
    <row r="586" spans="1:21">
      <c r="A586" s="1">
        <v>45323</v>
      </c>
      <c r="B586" s="1" t="str">
        <f t="shared" si="28"/>
        <v>febrero</v>
      </c>
      <c r="C586" t="s">
        <v>105</v>
      </c>
      <c r="D586" t="s">
        <v>106</v>
      </c>
      <c r="E586" t="s">
        <v>149</v>
      </c>
      <c r="F586" t="s">
        <v>150</v>
      </c>
      <c r="G586" t="s">
        <v>111</v>
      </c>
      <c r="H586" t="s">
        <v>92</v>
      </c>
      <c r="I586" t="s">
        <v>16</v>
      </c>
      <c r="J586" s="2">
        <v>2</v>
      </c>
      <c r="K586" s="2">
        <v>12.5</v>
      </c>
      <c r="L586" s="16">
        <v>30</v>
      </c>
      <c r="M586" s="8">
        <v>30</v>
      </c>
      <c r="O586" s="20">
        <f t="shared" si="29"/>
        <v>1800</v>
      </c>
      <c r="P586" s="21">
        <f t="shared" si="30"/>
        <v>30</v>
      </c>
      <c r="U586" s="3"/>
    </row>
    <row r="587" spans="1:21">
      <c r="A587" s="1">
        <v>45352</v>
      </c>
      <c r="B587" s="1" t="str">
        <f t="shared" si="28"/>
        <v>marzo</v>
      </c>
      <c r="C587" t="s">
        <v>105</v>
      </c>
      <c r="D587" t="s">
        <v>106</v>
      </c>
      <c r="E587" t="s">
        <v>107</v>
      </c>
      <c r="F587" t="s">
        <v>112</v>
      </c>
      <c r="G587" t="s">
        <v>111</v>
      </c>
      <c r="H587" t="s">
        <v>92</v>
      </c>
      <c r="I587" t="s">
        <v>16</v>
      </c>
      <c r="J587" s="2">
        <v>2</v>
      </c>
      <c r="K587" s="2">
        <v>12.5</v>
      </c>
      <c r="L587" s="16">
        <v>30</v>
      </c>
      <c r="M587" s="8">
        <v>30</v>
      </c>
      <c r="O587" s="20">
        <f t="shared" si="29"/>
        <v>1800</v>
      </c>
      <c r="P587" s="21">
        <f t="shared" si="30"/>
        <v>30</v>
      </c>
      <c r="U587" s="3"/>
    </row>
    <row r="588" spans="1:21">
      <c r="A588" s="1">
        <v>45352</v>
      </c>
      <c r="B588" s="1" t="str">
        <f t="shared" si="28"/>
        <v>marzo</v>
      </c>
      <c r="C588" t="s">
        <v>105</v>
      </c>
      <c r="D588" t="s">
        <v>106</v>
      </c>
      <c r="E588" t="s">
        <v>113</v>
      </c>
      <c r="F588" t="s">
        <v>114</v>
      </c>
      <c r="G588" t="s">
        <v>111</v>
      </c>
      <c r="H588" t="s">
        <v>92</v>
      </c>
      <c r="I588" t="s">
        <v>16</v>
      </c>
      <c r="J588" s="2">
        <v>2</v>
      </c>
      <c r="K588" s="2">
        <v>12.5</v>
      </c>
      <c r="L588" s="16">
        <v>30</v>
      </c>
      <c r="M588" s="8">
        <v>30</v>
      </c>
      <c r="O588" s="20">
        <f t="shared" si="29"/>
        <v>1800</v>
      </c>
      <c r="P588" s="21">
        <f t="shared" si="30"/>
        <v>30</v>
      </c>
      <c r="U588" s="3"/>
    </row>
    <row r="589" spans="1:21">
      <c r="A589" s="1">
        <v>45352</v>
      </c>
      <c r="B589" s="1" t="str">
        <f t="shared" si="28"/>
        <v>marzo</v>
      </c>
      <c r="C589" t="s">
        <v>105</v>
      </c>
      <c r="D589" t="s">
        <v>106</v>
      </c>
      <c r="E589" t="s">
        <v>120</v>
      </c>
      <c r="F589" t="s">
        <v>121</v>
      </c>
      <c r="G589" t="s">
        <v>109</v>
      </c>
      <c r="H589" t="s">
        <v>92</v>
      </c>
      <c r="I589" t="s">
        <v>16</v>
      </c>
      <c r="J589" s="2">
        <v>2</v>
      </c>
      <c r="K589" s="2">
        <v>12.5</v>
      </c>
      <c r="L589" s="16">
        <v>30</v>
      </c>
      <c r="M589" s="8">
        <v>30</v>
      </c>
      <c r="O589" s="20">
        <f t="shared" si="29"/>
        <v>1800</v>
      </c>
      <c r="P589" s="21">
        <f t="shared" si="30"/>
        <v>30</v>
      </c>
      <c r="U589" s="3"/>
    </row>
    <row r="590" spans="1:21">
      <c r="A590" s="1">
        <v>45352</v>
      </c>
      <c r="B590" s="1" t="str">
        <f t="shared" si="28"/>
        <v>marzo</v>
      </c>
      <c r="C590" t="s">
        <v>105</v>
      </c>
      <c r="D590" t="s">
        <v>106</v>
      </c>
      <c r="E590" t="s">
        <v>120</v>
      </c>
      <c r="F590" t="s">
        <v>121</v>
      </c>
      <c r="G590" t="s">
        <v>110</v>
      </c>
      <c r="H590" t="s">
        <v>92</v>
      </c>
      <c r="I590" t="s">
        <v>16</v>
      </c>
      <c r="J590" s="2">
        <v>2</v>
      </c>
      <c r="K590" s="2">
        <v>12.5</v>
      </c>
      <c r="L590" s="16">
        <v>30</v>
      </c>
      <c r="M590" s="8">
        <v>30</v>
      </c>
      <c r="O590" s="20">
        <f t="shared" si="29"/>
        <v>1800</v>
      </c>
      <c r="P590" s="21">
        <f t="shared" si="30"/>
        <v>30</v>
      </c>
      <c r="U590" s="3"/>
    </row>
    <row r="591" spans="1:21">
      <c r="A591" s="1">
        <v>45352</v>
      </c>
      <c r="B591" s="1" t="str">
        <f t="shared" si="28"/>
        <v>marzo</v>
      </c>
      <c r="C591" t="s">
        <v>105</v>
      </c>
      <c r="D591" t="s">
        <v>106</v>
      </c>
      <c r="E591" t="s">
        <v>120</v>
      </c>
      <c r="F591" t="s">
        <v>126</v>
      </c>
      <c r="G591" t="s">
        <v>122</v>
      </c>
      <c r="H591" t="s">
        <v>92</v>
      </c>
      <c r="I591" t="s">
        <v>16</v>
      </c>
      <c r="J591" s="2">
        <v>2</v>
      </c>
      <c r="K591" s="2">
        <v>12.5</v>
      </c>
      <c r="L591" s="16">
        <v>30</v>
      </c>
      <c r="M591" s="8">
        <v>30</v>
      </c>
      <c r="O591" s="20">
        <f t="shared" si="29"/>
        <v>1800</v>
      </c>
      <c r="P591" s="21">
        <f t="shared" si="30"/>
        <v>30</v>
      </c>
      <c r="U591" s="3"/>
    </row>
    <row r="592" spans="1:21">
      <c r="A592" s="1">
        <v>45352</v>
      </c>
      <c r="B592" s="1" t="str">
        <f t="shared" si="28"/>
        <v>marzo</v>
      </c>
      <c r="C592" t="s">
        <v>105</v>
      </c>
      <c r="D592" t="s">
        <v>106</v>
      </c>
      <c r="E592" t="s">
        <v>131</v>
      </c>
      <c r="F592" t="s">
        <v>133</v>
      </c>
      <c r="G592" t="s">
        <v>109</v>
      </c>
      <c r="H592" t="s">
        <v>92</v>
      </c>
      <c r="I592" t="s">
        <v>16</v>
      </c>
      <c r="J592" s="2">
        <v>2</v>
      </c>
      <c r="K592" s="2">
        <v>12.5</v>
      </c>
      <c r="L592" s="16">
        <v>30</v>
      </c>
      <c r="M592" s="8">
        <v>30</v>
      </c>
      <c r="O592" s="20">
        <f t="shared" si="29"/>
        <v>1800</v>
      </c>
      <c r="P592" s="21">
        <f t="shared" si="30"/>
        <v>30</v>
      </c>
      <c r="U592" s="3"/>
    </row>
    <row r="593" spans="1:21">
      <c r="A593" s="1">
        <v>45352</v>
      </c>
      <c r="B593" s="1" t="str">
        <f t="shared" si="28"/>
        <v>marzo</v>
      </c>
      <c r="C593" t="s">
        <v>105</v>
      </c>
      <c r="D593" t="s">
        <v>106</v>
      </c>
      <c r="E593" t="s">
        <v>131</v>
      </c>
      <c r="F593" t="s">
        <v>134</v>
      </c>
      <c r="G593" t="s">
        <v>111</v>
      </c>
      <c r="H593" t="s">
        <v>92</v>
      </c>
      <c r="I593" t="s">
        <v>16</v>
      </c>
      <c r="J593" s="2">
        <v>2</v>
      </c>
      <c r="K593" s="2">
        <v>12.5</v>
      </c>
      <c r="L593" s="16">
        <v>30</v>
      </c>
      <c r="M593" s="8">
        <v>30</v>
      </c>
      <c r="O593" s="20">
        <f t="shared" si="29"/>
        <v>1800</v>
      </c>
      <c r="P593" s="21">
        <f t="shared" si="30"/>
        <v>30</v>
      </c>
      <c r="U593" s="3"/>
    </row>
    <row r="594" spans="1:21">
      <c r="A594" s="1">
        <v>45352</v>
      </c>
      <c r="B594" s="1" t="str">
        <f t="shared" si="28"/>
        <v>marzo</v>
      </c>
      <c r="C594" t="s">
        <v>105</v>
      </c>
      <c r="D594" t="s">
        <v>106</v>
      </c>
      <c r="E594" t="s">
        <v>131</v>
      </c>
      <c r="F594" t="s">
        <v>135</v>
      </c>
      <c r="G594" t="s">
        <v>110</v>
      </c>
      <c r="H594" t="s">
        <v>92</v>
      </c>
      <c r="I594" t="s">
        <v>16</v>
      </c>
      <c r="J594" s="2">
        <v>2</v>
      </c>
      <c r="K594" s="2">
        <v>12.5</v>
      </c>
      <c r="L594" s="16">
        <v>30</v>
      </c>
      <c r="M594" s="8">
        <v>30</v>
      </c>
      <c r="O594" s="20">
        <f t="shared" si="29"/>
        <v>1800</v>
      </c>
      <c r="P594" s="21">
        <f t="shared" si="30"/>
        <v>30</v>
      </c>
      <c r="U594" s="3"/>
    </row>
    <row r="595" spans="1:21">
      <c r="A595" s="1">
        <v>45352</v>
      </c>
      <c r="B595" s="1" t="str">
        <f t="shared" si="28"/>
        <v>marzo</v>
      </c>
      <c r="C595" t="s">
        <v>105</v>
      </c>
      <c r="D595" t="s">
        <v>106</v>
      </c>
      <c r="E595" t="s">
        <v>131</v>
      </c>
      <c r="F595" t="s">
        <v>136</v>
      </c>
      <c r="G595" t="s">
        <v>110</v>
      </c>
      <c r="H595" t="s">
        <v>92</v>
      </c>
      <c r="I595" t="s">
        <v>16</v>
      </c>
      <c r="J595" s="2">
        <v>2</v>
      </c>
      <c r="K595" s="2">
        <v>12.5</v>
      </c>
      <c r="L595" s="16">
        <v>30</v>
      </c>
      <c r="M595" s="8">
        <v>30</v>
      </c>
      <c r="O595" s="20">
        <f t="shared" si="29"/>
        <v>1800</v>
      </c>
      <c r="P595" s="21">
        <f t="shared" si="30"/>
        <v>30</v>
      </c>
      <c r="U595" s="3"/>
    </row>
    <row r="596" spans="1:21">
      <c r="A596" s="1">
        <v>45352</v>
      </c>
      <c r="B596" s="1" t="str">
        <f t="shared" si="28"/>
        <v>marzo</v>
      </c>
      <c r="C596" t="s">
        <v>105</v>
      </c>
      <c r="D596" t="s">
        <v>106</v>
      </c>
      <c r="E596" t="s">
        <v>141</v>
      </c>
      <c r="F596" t="s">
        <v>142</v>
      </c>
      <c r="G596" t="s">
        <v>110</v>
      </c>
      <c r="H596" t="s">
        <v>92</v>
      </c>
      <c r="I596" t="s">
        <v>16</v>
      </c>
      <c r="J596" s="2">
        <v>2</v>
      </c>
      <c r="K596" s="2">
        <v>12.5</v>
      </c>
      <c r="L596" s="16">
        <v>30</v>
      </c>
      <c r="M596" s="8">
        <v>30</v>
      </c>
      <c r="O596" s="20">
        <f t="shared" si="29"/>
        <v>1800</v>
      </c>
      <c r="P596" s="21">
        <f t="shared" si="30"/>
        <v>30</v>
      </c>
      <c r="U596" s="3"/>
    </row>
    <row r="597" spans="1:21">
      <c r="A597" s="1">
        <v>45352</v>
      </c>
      <c r="B597" s="1" t="str">
        <f t="shared" si="28"/>
        <v>marzo</v>
      </c>
      <c r="C597" t="s">
        <v>105</v>
      </c>
      <c r="D597" t="s">
        <v>106</v>
      </c>
      <c r="E597" t="s">
        <v>141</v>
      </c>
      <c r="F597" t="s">
        <v>143</v>
      </c>
      <c r="G597" t="s">
        <v>109</v>
      </c>
      <c r="H597" t="s">
        <v>92</v>
      </c>
      <c r="I597" t="s">
        <v>16</v>
      </c>
      <c r="J597" s="2">
        <v>2</v>
      </c>
      <c r="K597" s="2">
        <v>12.5</v>
      </c>
      <c r="L597" s="16">
        <v>30</v>
      </c>
      <c r="M597" s="8">
        <v>30</v>
      </c>
      <c r="O597" s="20">
        <f t="shared" si="29"/>
        <v>1800</v>
      </c>
      <c r="P597" s="21">
        <f t="shared" si="30"/>
        <v>30</v>
      </c>
      <c r="U597" s="3"/>
    </row>
    <row r="598" spans="1:21">
      <c r="A598" s="1">
        <v>45352</v>
      </c>
      <c r="B598" s="1" t="str">
        <f t="shared" si="28"/>
        <v>marzo</v>
      </c>
      <c r="C598" t="s">
        <v>105</v>
      </c>
      <c r="D598" t="s">
        <v>106</v>
      </c>
      <c r="E598" t="s">
        <v>141</v>
      </c>
      <c r="F598" t="s">
        <v>144</v>
      </c>
      <c r="G598" t="s">
        <v>111</v>
      </c>
      <c r="H598" t="s">
        <v>92</v>
      </c>
      <c r="I598" t="s">
        <v>16</v>
      </c>
      <c r="J598" s="2">
        <v>2</v>
      </c>
      <c r="K598" s="2">
        <v>12.5</v>
      </c>
      <c r="L598" s="16">
        <v>30</v>
      </c>
      <c r="M598" s="8">
        <v>30</v>
      </c>
      <c r="O598" s="20">
        <f t="shared" si="29"/>
        <v>1800</v>
      </c>
      <c r="P598" s="21">
        <f t="shared" si="30"/>
        <v>30</v>
      </c>
      <c r="U598" s="3"/>
    </row>
    <row r="599" spans="1:21">
      <c r="A599" s="1">
        <v>45383</v>
      </c>
      <c r="B599" s="1" t="str">
        <f t="shared" si="28"/>
        <v>abril</v>
      </c>
      <c r="C599" t="s">
        <v>105</v>
      </c>
      <c r="D599" t="s">
        <v>106</v>
      </c>
      <c r="E599" t="s">
        <v>138</v>
      </c>
      <c r="F599" t="s">
        <v>139</v>
      </c>
      <c r="G599" t="s">
        <v>117</v>
      </c>
      <c r="H599" t="s">
        <v>92</v>
      </c>
      <c r="I599" t="s">
        <v>16</v>
      </c>
      <c r="J599" s="2">
        <v>2</v>
      </c>
      <c r="K599" s="2">
        <v>12.5</v>
      </c>
      <c r="L599" s="16">
        <v>30</v>
      </c>
      <c r="M599" s="8">
        <v>30</v>
      </c>
      <c r="O599" s="20">
        <f t="shared" si="29"/>
        <v>1800</v>
      </c>
      <c r="P599" s="21">
        <f t="shared" si="30"/>
        <v>30</v>
      </c>
      <c r="U599" s="3"/>
    </row>
    <row r="600" spans="1:21">
      <c r="A600" s="1">
        <v>45383</v>
      </c>
      <c r="B600" s="1" t="str">
        <f t="shared" si="28"/>
        <v>abril</v>
      </c>
      <c r="C600" t="s">
        <v>105</v>
      </c>
      <c r="D600" t="s">
        <v>106</v>
      </c>
      <c r="E600" t="s">
        <v>138</v>
      </c>
      <c r="F600" t="s">
        <v>140</v>
      </c>
      <c r="G600" t="s">
        <v>117</v>
      </c>
      <c r="H600" t="s">
        <v>92</v>
      </c>
      <c r="I600" t="s">
        <v>16</v>
      </c>
      <c r="J600" s="2">
        <v>2</v>
      </c>
      <c r="K600" s="2">
        <v>12.5</v>
      </c>
      <c r="L600" s="16">
        <v>30</v>
      </c>
      <c r="M600" s="8">
        <v>30</v>
      </c>
      <c r="O600" s="20">
        <f t="shared" si="29"/>
        <v>1800</v>
      </c>
      <c r="P600" s="21">
        <f t="shared" si="30"/>
        <v>30</v>
      </c>
      <c r="U600" s="3"/>
    </row>
    <row r="601" spans="1:21">
      <c r="A601" s="1">
        <v>45413</v>
      </c>
      <c r="B601" s="1" t="str">
        <f t="shared" si="28"/>
        <v>mayo</v>
      </c>
      <c r="C601" t="s">
        <v>105</v>
      </c>
      <c r="D601" t="s">
        <v>106</v>
      </c>
      <c r="E601" t="s">
        <v>131</v>
      </c>
      <c r="F601" t="s">
        <v>133</v>
      </c>
      <c r="G601" t="s">
        <v>109</v>
      </c>
      <c r="H601" t="s">
        <v>92</v>
      </c>
      <c r="I601" t="s">
        <v>16</v>
      </c>
      <c r="J601" s="2">
        <v>2</v>
      </c>
      <c r="K601" s="2">
        <v>12.5</v>
      </c>
      <c r="L601" s="16">
        <v>30</v>
      </c>
      <c r="M601" s="8">
        <v>30</v>
      </c>
      <c r="O601" s="20">
        <f t="shared" si="29"/>
        <v>1800</v>
      </c>
      <c r="P601" s="21">
        <f t="shared" si="30"/>
        <v>30</v>
      </c>
      <c r="U601" s="3"/>
    </row>
    <row r="602" spans="1:21">
      <c r="A602" s="1">
        <v>45413</v>
      </c>
      <c r="B602" s="1" t="str">
        <f t="shared" si="28"/>
        <v>mayo</v>
      </c>
      <c r="C602" t="s">
        <v>105</v>
      </c>
      <c r="D602" t="s">
        <v>106</v>
      </c>
      <c r="E602" t="s">
        <v>141</v>
      </c>
      <c r="F602" t="s">
        <v>143</v>
      </c>
      <c r="G602" t="s">
        <v>109</v>
      </c>
      <c r="H602" t="s">
        <v>92</v>
      </c>
      <c r="I602" t="s">
        <v>16</v>
      </c>
      <c r="J602" s="2">
        <v>2</v>
      </c>
      <c r="K602" s="2">
        <v>12.5</v>
      </c>
      <c r="L602" s="16">
        <v>30</v>
      </c>
      <c r="M602" s="8">
        <v>30</v>
      </c>
      <c r="O602" s="20">
        <f t="shared" si="29"/>
        <v>1800</v>
      </c>
      <c r="P602" s="21">
        <f t="shared" si="30"/>
        <v>30</v>
      </c>
      <c r="U602" s="3"/>
    </row>
    <row r="603" spans="1:21">
      <c r="A603" s="1">
        <v>45413</v>
      </c>
      <c r="B603" s="1" t="str">
        <f t="shared" si="28"/>
        <v>mayo</v>
      </c>
      <c r="C603" t="s">
        <v>105</v>
      </c>
      <c r="D603" t="s">
        <v>106</v>
      </c>
      <c r="E603" t="s">
        <v>141</v>
      </c>
      <c r="F603" t="s">
        <v>144</v>
      </c>
      <c r="G603" t="s">
        <v>109</v>
      </c>
      <c r="H603" t="s">
        <v>92</v>
      </c>
      <c r="I603" t="s">
        <v>16</v>
      </c>
      <c r="J603" s="2">
        <v>2</v>
      </c>
      <c r="K603" s="2">
        <v>12.5</v>
      </c>
      <c r="L603" s="16">
        <v>30</v>
      </c>
      <c r="M603" s="8">
        <v>30</v>
      </c>
      <c r="O603" s="20">
        <f t="shared" si="29"/>
        <v>1800</v>
      </c>
      <c r="P603" s="21">
        <f t="shared" si="30"/>
        <v>30</v>
      </c>
      <c r="U603" s="3"/>
    </row>
    <row r="604" spans="1:21">
      <c r="A604" s="1">
        <v>45413</v>
      </c>
      <c r="B604" s="1" t="str">
        <f t="shared" si="28"/>
        <v>mayo</v>
      </c>
      <c r="C604" t="s">
        <v>105</v>
      </c>
      <c r="D604" t="s">
        <v>106</v>
      </c>
      <c r="E604" t="s">
        <v>149</v>
      </c>
      <c r="F604" t="s">
        <v>150</v>
      </c>
      <c r="G604" t="s">
        <v>109</v>
      </c>
      <c r="H604" t="s">
        <v>92</v>
      </c>
      <c r="I604" t="s">
        <v>123</v>
      </c>
      <c r="J604" s="2">
        <v>2</v>
      </c>
      <c r="K604" s="2">
        <v>12.5</v>
      </c>
      <c r="L604" s="16">
        <v>30</v>
      </c>
      <c r="M604" s="8">
        <v>30</v>
      </c>
      <c r="O604" s="20">
        <f t="shared" si="29"/>
        <v>1800</v>
      </c>
      <c r="P604" s="21">
        <f t="shared" si="30"/>
        <v>30</v>
      </c>
      <c r="U604" s="3"/>
    </row>
    <row r="605" spans="1:21">
      <c r="A605" s="1">
        <v>45444</v>
      </c>
      <c r="B605" s="1" t="str">
        <f t="shared" si="28"/>
        <v>junio</v>
      </c>
      <c r="C605" t="s">
        <v>105</v>
      </c>
      <c r="D605" t="s">
        <v>106</v>
      </c>
      <c r="E605" t="s">
        <v>107</v>
      </c>
      <c r="F605" t="s">
        <v>112</v>
      </c>
      <c r="G605" t="s">
        <v>110</v>
      </c>
      <c r="H605" t="s">
        <v>92</v>
      </c>
      <c r="I605" t="s">
        <v>16</v>
      </c>
      <c r="J605" s="2">
        <v>2</v>
      </c>
      <c r="K605" s="2">
        <v>13</v>
      </c>
      <c r="L605" s="16">
        <v>30</v>
      </c>
      <c r="M605" s="8">
        <v>30</v>
      </c>
      <c r="O605" s="20">
        <f t="shared" si="29"/>
        <v>1800</v>
      </c>
      <c r="P605" s="21">
        <f t="shared" si="30"/>
        <v>30</v>
      </c>
      <c r="U605" s="3"/>
    </row>
    <row r="606" spans="1:21">
      <c r="A606" s="1">
        <v>45444</v>
      </c>
      <c r="B606" s="1" t="str">
        <f t="shared" si="28"/>
        <v>junio</v>
      </c>
      <c r="C606" t="s">
        <v>105</v>
      </c>
      <c r="D606" t="s">
        <v>106</v>
      </c>
      <c r="E606" t="s">
        <v>131</v>
      </c>
      <c r="F606" t="s">
        <v>133</v>
      </c>
      <c r="G606" t="s">
        <v>111</v>
      </c>
      <c r="H606" t="s">
        <v>92</v>
      </c>
      <c r="I606" t="s">
        <v>123</v>
      </c>
      <c r="J606" s="2">
        <v>2</v>
      </c>
      <c r="K606" s="2">
        <v>13</v>
      </c>
      <c r="L606" s="16">
        <v>30</v>
      </c>
      <c r="M606" s="8">
        <v>30</v>
      </c>
      <c r="O606" s="20">
        <f t="shared" si="29"/>
        <v>1800</v>
      </c>
      <c r="P606" s="21">
        <f t="shared" si="30"/>
        <v>30</v>
      </c>
      <c r="U606" s="3"/>
    </row>
    <row r="607" spans="1:21">
      <c r="A607" s="1">
        <v>45444</v>
      </c>
      <c r="B607" s="1" t="str">
        <f t="shared" si="28"/>
        <v>junio</v>
      </c>
      <c r="C607" t="s">
        <v>105</v>
      </c>
      <c r="D607" t="s">
        <v>106</v>
      </c>
      <c r="E607" t="s">
        <v>141</v>
      </c>
      <c r="F607" t="s">
        <v>142</v>
      </c>
      <c r="G607" t="s">
        <v>111</v>
      </c>
      <c r="H607" t="s">
        <v>92</v>
      </c>
      <c r="I607" t="s">
        <v>16</v>
      </c>
      <c r="J607" s="2">
        <v>2</v>
      </c>
      <c r="K607" s="2">
        <v>13</v>
      </c>
      <c r="L607" s="16">
        <v>30</v>
      </c>
      <c r="M607" s="8">
        <v>30</v>
      </c>
      <c r="O607" s="20">
        <f t="shared" si="29"/>
        <v>1800</v>
      </c>
      <c r="P607" s="21">
        <f t="shared" si="30"/>
        <v>30</v>
      </c>
      <c r="U607" s="3"/>
    </row>
    <row r="608" spans="1:21">
      <c r="A608" s="1">
        <v>45444</v>
      </c>
      <c r="B608" s="1" t="str">
        <f t="shared" si="28"/>
        <v>junio</v>
      </c>
      <c r="C608" t="s">
        <v>253</v>
      </c>
      <c r="D608" t="s">
        <v>254</v>
      </c>
      <c r="E608" t="s">
        <v>338</v>
      </c>
      <c r="F608" t="s">
        <v>339</v>
      </c>
      <c r="G608" t="s">
        <v>372</v>
      </c>
      <c r="H608" t="s">
        <v>92</v>
      </c>
      <c r="I608" t="s">
        <v>16</v>
      </c>
      <c r="J608" s="2">
        <v>87</v>
      </c>
      <c r="K608" s="2">
        <v>1088</v>
      </c>
      <c r="L608" s="16">
        <v>29.1</v>
      </c>
      <c r="M608" s="8">
        <v>29</v>
      </c>
      <c r="N608" s="8">
        <v>0.1</v>
      </c>
      <c r="O608" s="20">
        <f t="shared" si="29"/>
        <v>1740.1</v>
      </c>
      <c r="P608" s="21">
        <f t="shared" si="30"/>
        <v>29.001666666666665</v>
      </c>
      <c r="U608" s="3"/>
    </row>
    <row r="609" spans="1:21">
      <c r="A609" s="1">
        <v>45292</v>
      </c>
      <c r="B609" s="1" t="str">
        <f t="shared" si="28"/>
        <v>enero</v>
      </c>
      <c r="C609" t="s">
        <v>172</v>
      </c>
      <c r="D609" t="s">
        <v>173</v>
      </c>
      <c r="E609" t="s">
        <v>169</v>
      </c>
      <c r="F609" t="s">
        <v>174</v>
      </c>
      <c r="G609" t="s">
        <v>175</v>
      </c>
      <c r="H609" t="s">
        <v>15</v>
      </c>
      <c r="I609" t="s">
        <v>16</v>
      </c>
      <c r="J609" s="2">
        <v>86</v>
      </c>
      <c r="K609" s="2">
        <v>1760</v>
      </c>
      <c r="L609" s="16">
        <v>29</v>
      </c>
      <c r="M609" s="8">
        <v>29</v>
      </c>
      <c r="O609" s="20">
        <f t="shared" si="29"/>
        <v>1740</v>
      </c>
      <c r="P609" s="21">
        <f t="shared" si="30"/>
        <v>29</v>
      </c>
      <c r="U609" s="3"/>
    </row>
    <row r="610" spans="1:21">
      <c r="A610" s="1">
        <v>45413</v>
      </c>
      <c r="B610" s="1" t="str">
        <f t="shared" si="28"/>
        <v>mayo</v>
      </c>
      <c r="C610" t="s">
        <v>180</v>
      </c>
      <c r="D610" t="s">
        <v>181</v>
      </c>
      <c r="E610" t="s">
        <v>185</v>
      </c>
      <c r="F610" t="s">
        <v>186</v>
      </c>
      <c r="G610" t="s">
        <v>189</v>
      </c>
      <c r="H610" t="s">
        <v>92</v>
      </c>
      <c r="I610" t="s">
        <v>16</v>
      </c>
      <c r="J610" s="2">
        <v>77</v>
      </c>
      <c r="K610" s="2">
        <v>1160</v>
      </c>
      <c r="L610" s="16">
        <v>29</v>
      </c>
      <c r="M610" s="8">
        <v>29</v>
      </c>
      <c r="O610" s="20">
        <f t="shared" si="29"/>
        <v>1740</v>
      </c>
      <c r="P610" s="21">
        <f t="shared" si="30"/>
        <v>29</v>
      </c>
      <c r="U610" s="3"/>
    </row>
    <row r="611" spans="1:21">
      <c r="A611" s="1">
        <v>45383</v>
      </c>
      <c r="B611" s="1" t="str">
        <f t="shared" si="28"/>
        <v>abril</v>
      </c>
      <c r="C611" t="s">
        <v>10</v>
      </c>
      <c r="D611" t="s">
        <v>11</v>
      </c>
      <c r="E611" t="s">
        <v>17</v>
      </c>
      <c r="F611" t="s">
        <v>18</v>
      </c>
      <c r="G611" t="s">
        <v>14</v>
      </c>
      <c r="H611" t="s">
        <v>15</v>
      </c>
      <c r="I611" t="s">
        <v>16</v>
      </c>
      <c r="J611" s="2">
        <v>11</v>
      </c>
      <c r="K611" s="2">
        <v>1680</v>
      </c>
      <c r="L611" s="16">
        <v>28</v>
      </c>
      <c r="M611" s="8">
        <v>28</v>
      </c>
      <c r="O611" s="20">
        <f t="shared" si="29"/>
        <v>1680</v>
      </c>
      <c r="P611" s="21">
        <f t="shared" si="30"/>
        <v>28</v>
      </c>
      <c r="U611" s="3"/>
    </row>
    <row r="612" spans="1:21">
      <c r="A612" s="1">
        <v>45413</v>
      </c>
      <c r="B612" s="1" t="str">
        <f t="shared" si="28"/>
        <v>mayo</v>
      </c>
      <c r="C612" t="s">
        <v>151</v>
      </c>
      <c r="D612" t="s">
        <v>152</v>
      </c>
      <c r="E612" t="s">
        <v>84</v>
      </c>
      <c r="F612" t="s">
        <v>154</v>
      </c>
      <c r="G612" t="s">
        <v>352</v>
      </c>
      <c r="H612" t="s">
        <v>15</v>
      </c>
      <c r="I612" t="s">
        <v>16</v>
      </c>
      <c r="J612" s="2">
        <v>15</v>
      </c>
      <c r="K612" s="2">
        <v>1680</v>
      </c>
      <c r="L612" s="16">
        <v>28</v>
      </c>
      <c r="M612" s="8">
        <v>28</v>
      </c>
      <c r="O612" s="20">
        <f t="shared" si="29"/>
        <v>1680</v>
      </c>
      <c r="P612" s="21">
        <f t="shared" si="30"/>
        <v>28</v>
      </c>
      <c r="U612" s="3"/>
    </row>
    <row r="613" spans="1:21">
      <c r="A613" s="1">
        <v>45323</v>
      </c>
      <c r="B613" s="1" t="str">
        <f t="shared" si="28"/>
        <v>febrero</v>
      </c>
      <c r="C613" t="s">
        <v>38</v>
      </c>
      <c r="D613" t="s">
        <v>39</v>
      </c>
      <c r="E613" t="s">
        <v>40</v>
      </c>
      <c r="F613" t="s">
        <v>41</v>
      </c>
      <c r="G613" t="s">
        <v>44</v>
      </c>
      <c r="H613" t="s">
        <v>43</v>
      </c>
      <c r="I613" t="s">
        <v>27</v>
      </c>
      <c r="J613" s="2">
        <v>52</v>
      </c>
      <c r="K613" s="2">
        <v>4021</v>
      </c>
      <c r="L613" s="16">
        <v>27</v>
      </c>
      <c r="M613" s="8">
        <v>27</v>
      </c>
      <c r="O613" s="20">
        <f t="shared" si="29"/>
        <v>1620</v>
      </c>
      <c r="P613" s="21">
        <f t="shared" si="30"/>
        <v>27</v>
      </c>
      <c r="U613" s="3"/>
    </row>
    <row r="614" spans="1:21">
      <c r="A614" s="1">
        <v>45444</v>
      </c>
      <c r="B614" s="1" t="str">
        <f t="shared" si="28"/>
        <v>junio</v>
      </c>
      <c r="C614" t="s">
        <v>253</v>
      </c>
      <c r="D614" t="s">
        <v>254</v>
      </c>
      <c r="E614" t="s">
        <v>338</v>
      </c>
      <c r="F614" t="s">
        <v>340</v>
      </c>
      <c r="G614" t="s">
        <v>372</v>
      </c>
      <c r="H614" t="s">
        <v>92</v>
      </c>
      <c r="I614" t="s">
        <v>16</v>
      </c>
      <c r="J614" s="2">
        <v>81</v>
      </c>
      <c r="K614" s="2">
        <v>1013</v>
      </c>
      <c r="L614" s="16">
        <v>27</v>
      </c>
      <c r="M614" s="8">
        <v>27</v>
      </c>
      <c r="O614" s="20">
        <f t="shared" si="29"/>
        <v>1620</v>
      </c>
      <c r="P614" s="21">
        <f t="shared" si="30"/>
        <v>27</v>
      </c>
      <c r="U614" s="3"/>
    </row>
    <row r="615" spans="1:21">
      <c r="A615" s="1">
        <v>45413</v>
      </c>
      <c r="B615" s="1" t="str">
        <f t="shared" si="28"/>
        <v>mayo</v>
      </c>
      <c r="C615" t="s">
        <v>253</v>
      </c>
      <c r="D615" t="s">
        <v>254</v>
      </c>
      <c r="E615" t="s">
        <v>338</v>
      </c>
      <c r="F615" t="s">
        <v>340</v>
      </c>
      <c r="G615" t="s">
        <v>372</v>
      </c>
      <c r="H615" t="s">
        <v>92</v>
      </c>
      <c r="I615" t="s">
        <v>16</v>
      </c>
      <c r="J615" s="2">
        <v>78</v>
      </c>
      <c r="K615" s="2">
        <v>975</v>
      </c>
      <c r="L615" s="16">
        <v>26.1</v>
      </c>
      <c r="M615" s="8">
        <v>26</v>
      </c>
      <c r="N615" s="8">
        <v>0.1</v>
      </c>
      <c r="O615" s="20">
        <f t="shared" si="29"/>
        <v>1560.1</v>
      </c>
      <c r="P615" s="21">
        <f t="shared" si="30"/>
        <v>26.001666666666665</v>
      </c>
      <c r="U615" s="3"/>
    </row>
    <row r="616" spans="1:21">
      <c r="A616" s="1">
        <v>45383</v>
      </c>
      <c r="B616" s="1" t="str">
        <f t="shared" si="28"/>
        <v>abril</v>
      </c>
      <c r="C616" t="s">
        <v>10</v>
      </c>
      <c r="D616" t="s">
        <v>11</v>
      </c>
      <c r="E616" t="s">
        <v>19</v>
      </c>
      <c r="F616" t="s">
        <v>331</v>
      </c>
      <c r="G616" t="s">
        <v>318</v>
      </c>
      <c r="H616" t="s">
        <v>15</v>
      </c>
      <c r="I616" t="s">
        <v>16</v>
      </c>
      <c r="J616" s="2">
        <v>8</v>
      </c>
      <c r="K616" s="2">
        <v>1560</v>
      </c>
      <c r="L616" s="16">
        <v>26</v>
      </c>
      <c r="M616" s="8">
        <v>26</v>
      </c>
      <c r="O616" s="20">
        <f t="shared" si="29"/>
        <v>1560</v>
      </c>
      <c r="P616" s="21">
        <f t="shared" si="30"/>
        <v>26</v>
      </c>
      <c r="U616" s="3"/>
    </row>
    <row r="617" spans="1:21">
      <c r="A617" s="1">
        <v>45383</v>
      </c>
      <c r="B617" s="1" t="str">
        <f t="shared" si="28"/>
        <v>abril</v>
      </c>
      <c r="C617" t="s">
        <v>180</v>
      </c>
      <c r="D617" t="s">
        <v>181</v>
      </c>
      <c r="E617" t="s">
        <v>185</v>
      </c>
      <c r="F617" t="s">
        <v>186</v>
      </c>
      <c r="G617" t="s">
        <v>366</v>
      </c>
      <c r="H617" t="s">
        <v>92</v>
      </c>
      <c r="I617" t="s">
        <v>16</v>
      </c>
      <c r="J617" s="2">
        <v>69</v>
      </c>
      <c r="K617" s="2">
        <v>1040</v>
      </c>
      <c r="L617" s="16">
        <v>26</v>
      </c>
      <c r="M617" s="8">
        <v>26</v>
      </c>
      <c r="O617" s="20">
        <f t="shared" si="29"/>
        <v>1560</v>
      </c>
      <c r="P617" s="21">
        <f t="shared" si="30"/>
        <v>26</v>
      </c>
      <c r="U617" s="3"/>
    </row>
    <row r="618" spans="1:21">
      <c r="A618" s="1">
        <v>45413</v>
      </c>
      <c r="B618" s="1" t="str">
        <f t="shared" si="28"/>
        <v>mayo</v>
      </c>
      <c r="C618" t="s">
        <v>235</v>
      </c>
      <c r="D618" t="s">
        <v>236</v>
      </c>
      <c r="E618" t="s">
        <v>240</v>
      </c>
      <c r="F618" t="s">
        <v>241</v>
      </c>
      <c r="G618" t="s">
        <v>239</v>
      </c>
      <c r="H618" t="s">
        <v>211</v>
      </c>
      <c r="I618" t="s">
        <v>411</v>
      </c>
      <c r="J618" s="2">
        <v>38</v>
      </c>
      <c r="K618" s="2">
        <v>470</v>
      </c>
      <c r="L618" s="16">
        <v>26</v>
      </c>
      <c r="M618" s="8">
        <v>26</v>
      </c>
      <c r="O618" s="20">
        <f t="shared" si="29"/>
        <v>1560</v>
      </c>
      <c r="P618" s="21">
        <f t="shared" si="30"/>
        <v>26</v>
      </c>
      <c r="U618" s="3"/>
    </row>
    <row r="619" spans="1:21">
      <c r="A619" s="1">
        <v>45444</v>
      </c>
      <c r="B619" s="1" t="str">
        <f t="shared" si="28"/>
        <v>junio</v>
      </c>
      <c r="C619" t="s">
        <v>253</v>
      </c>
      <c r="D619" t="s">
        <v>254</v>
      </c>
      <c r="E619" t="s">
        <v>12</v>
      </c>
      <c r="F619" t="s">
        <v>255</v>
      </c>
      <c r="G619" t="s">
        <v>336</v>
      </c>
      <c r="H619" t="s">
        <v>15</v>
      </c>
      <c r="I619" t="s">
        <v>16</v>
      </c>
      <c r="J619" s="2">
        <v>77</v>
      </c>
      <c r="K619" s="2">
        <v>963</v>
      </c>
      <c r="L619" s="16">
        <v>25.7</v>
      </c>
      <c r="M619" s="8">
        <v>25</v>
      </c>
      <c r="N619" s="8">
        <v>0.7</v>
      </c>
      <c r="O619" s="20">
        <f t="shared" si="29"/>
        <v>1500.7</v>
      </c>
      <c r="P619" s="21">
        <f t="shared" si="30"/>
        <v>25.011666666666667</v>
      </c>
      <c r="U619" s="3"/>
    </row>
    <row r="620" spans="1:21">
      <c r="A620" s="1">
        <v>45352</v>
      </c>
      <c r="B620" s="1" t="str">
        <f t="shared" si="28"/>
        <v>marzo</v>
      </c>
      <c r="C620" t="s">
        <v>38</v>
      </c>
      <c r="D620" t="s">
        <v>39</v>
      </c>
      <c r="E620" t="s">
        <v>40</v>
      </c>
      <c r="F620" t="s">
        <v>41</v>
      </c>
      <c r="G620" t="s">
        <v>44</v>
      </c>
      <c r="H620" t="s">
        <v>43</v>
      </c>
      <c r="I620" t="s">
        <v>27</v>
      </c>
      <c r="J620" s="2">
        <v>53</v>
      </c>
      <c r="K620" s="2">
        <v>3846</v>
      </c>
      <c r="L620" s="16">
        <v>25.2</v>
      </c>
      <c r="M620" s="8">
        <v>25</v>
      </c>
      <c r="N620" s="8">
        <v>0.2</v>
      </c>
      <c r="O620" s="20">
        <f t="shared" si="29"/>
        <v>1500.2</v>
      </c>
      <c r="P620" s="21">
        <f t="shared" si="30"/>
        <v>25.003333333333334</v>
      </c>
      <c r="U620" s="3"/>
    </row>
    <row r="621" spans="1:21">
      <c r="A621" s="1">
        <v>45352</v>
      </c>
      <c r="B621" s="1" t="str">
        <f t="shared" si="28"/>
        <v>marzo</v>
      </c>
      <c r="C621" t="s">
        <v>235</v>
      </c>
      <c r="D621" t="s">
        <v>236</v>
      </c>
      <c r="E621" t="s">
        <v>237</v>
      </c>
      <c r="F621" t="s">
        <v>238</v>
      </c>
      <c r="G621" t="s">
        <v>239</v>
      </c>
      <c r="H621" t="s">
        <v>211</v>
      </c>
      <c r="I621" t="s">
        <v>411</v>
      </c>
      <c r="J621" s="2">
        <v>40</v>
      </c>
      <c r="K621" s="2">
        <v>422.7</v>
      </c>
      <c r="L621" s="16">
        <v>25.1</v>
      </c>
      <c r="M621" s="8">
        <v>25</v>
      </c>
      <c r="N621" s="8">
        <v>0.1</v>
      </c>
      <c r="O621" s="20">
        <f t="shared" si="29"/>
        <v>1500.1</v>
      </c>
      <c r="P621" s="21">
        <f t="shared" si="30"/>
        <v>25.001666666666665</v>
      </c>
      <c r="U621" s="3"/>
    </row>
    <row r="622" spans="1:21">
      <c r="A622" s="1">
        <v>45444</v>
      </c>
      <c r="B622" s="1" t="str">
        <f t="shared" si="28"/>
        <v>junio</v>
      </c>
      <c r="C622" t="s">
        <v>253</v>
      </c>
      <c r="D622" t="s">
        <v>254</v>
      </c>
      <c r="E622" t="s">
        <v>12</v>
      </c>
      <c r="F622" t="s">
        <v>255</v>
      </c>
      <c r="G622" t="s">
        <v>256</v>
      </c>
      <c r="H622" t="s">
        <v>92</v>
      </c>
      <c r="I622" t="s">
        <v>16</v>
      </c>
      <c r="J622" s="2">
        <v>75</v>
      </c>
      <c r="K622" s="2">
        <v>938</v>
      </c>
      <c r="L622" s="16">
        <v>25.1</v>
      </c>
      <c r="M622" s="8">
        <v>25</v>
      </c>
      <c r="N622" s="8">
        <v>0.1</v>
      </c>
      <c r="O622" s="20">
        <f t="shared" si="29"/>
        <v>1500.1</v>
      </c>
      <c r="P622" s="21">
        <f t="shared" si="30"/>
        <v>25.001666666666665</v>
      </c>
      <c r="U622" s="3"/>
    </row>
    <row r="623" spans="1:21">
      <c r="A623" s="1">
        <v>45352</v>
      </c>
      <c r="B623" s="1" t="str">
        <f t="shared" si="28"/>
        <v>marzo</v>
      </c>
      <c r="C623" t="s">
        <v>151</v>
      </c>
      <c r="D623" t="s">
        <v>152</v>
      </c>
      <c r="E623" t="s">
        <v>84</v>
      </c>
      <c r="F623" t="s">
        <v>159</v>
      </c>
      <c r="G623" t="s">
        <v>161</v>
      </c>
      <c r="H623" t="s">
        <v>15</v>
      </c>
      <c r="I623" t="s">
        <v>16</v>
      </c>
      <c r="J623" s="2">
        <v>8</v>
      </c>
      <c r="K623" s="2">
        <v>1500</v>
      </c>
      <c r="L623" s="16">
        <v>25</v>
      </c>
      <c r="M623" s="8">
        <v>25</v>
      </c>
      <c r="O623" s="20">
        <f t="shared" si="29"/>
        <v>1500</v>
      </c>
      <c r="P623" s="21">
        <f t="shared" si="30"/>
        <v>25</v>
      </c>
      <c r="U623" s="3"/>
    </row>
    <row r="624" spans="1:21">
      <c r="A624" s="1">
        <v>45383</v>
      </c>
      <c r="B624" s="1" t="str">
        <f t="shared" si="28"/>
        <v>abril</v>
      </c>
      <c r="C624" t="s">
        <v>38</v>
      </c>
      <c r="D624" t="s">
        <v>39</v>
      </c>
      <c r="E624" t="s">
        <v>40</v>
      </c>
      <c r="F624" t="s">
        <v>41</v>
      </c>
      <c r="G624" t="s">
        <v>319</v>
      </c>
      <c r="H624" t="s">
        <v>43</v>
      </c>
      <c r="I624" t="s">
        <v>27</v>
      </c>
      <c r="J624" s="2">
        <v>49</v>
      </c>
      <c r="K624" s="2">
        <v>3691.2</v>
      </c>
      <c r="L624" s="16">
        <v>25</v>
      </c>
      <c r="M624" s="8">
        <v>25</v>
      </c>
      <c r="O624" s="20">
        <f t="shared" si="29"/>
        <v>1500</v>
      </c>
      <c r="P624" s="21">
        <f t="shared" si="30"/>
        <v>25</v>
      </c>
      <c r="U624" s="3"/>
    </row>
    <row r="625" spans="1:21">
      <c r="A625" s="1">
        <v>45383</v>
      </c>
      <c r="B625" s="1" t="str">
        <f t="shared" si="28"/>
        <v>abril</v>
      </c>
      <c r="C625" t="s">
        <v>172</v>
      </c>
      <c r="D625" t="s">
        <v>173</v>
      </c>
      <c r="E625" t="s">
        <v>169</v>
      </c>
      <c r="F625" t="s">
        <v>174</v>
      </c>
      <c r="G625" t="s">
        <v>175</v>
      </c>
      <c r="H625" t="s">
        <v>15</v>
      </c>
      <c r="I625" t="s">
        <v>16</v>
      </c>
      <c r="J625" s="2">
        <v>76</v>
      </c>
      <c r="K625" s="2">
        <v>810</v>
      </c>
      <c r="L625" s="16">
        <v>25</v>
      </c>
      <c r="M625" s="8">
        <v>25</v>
      </c>
      <c r="O625" s="20">
        <f t="shared" si="29"/>
        <v>1500</v>
      </c>
      <c r="P625" s="21">
        <f t="shared" si="30"/>
        <v>25</v>
      </c>
      <c r="U625" s="3"/>
    </row>
    <row r="626" spans="1:21">
      <c r="A626" s="1">
        <v>45352</v>
      </c>
      <c r="B626" s="1" t="str">
        <f t="shared" si="28"/>
        <v>marzo</v>
      </c>
      <c r="C626" t="s">
        <v>235</v>
      </c>
      <c r="D626" t="s">
        <v>236</v>
      </c>
      <c r="E626" t="s">
        <v>240</v>
      </c>
      <c r="F626" t="s">
        <v>241</v>
      </c>
      <c r="G626" t="s">
        <v>239</v>
      </c>
      <c r="H626" t="s">
        <v>211</v>
      </c>
      <c r="I626" t="s">
        <v>411</v>
      </c>
      <c r="J626" s="2">
        <v>39</v>
      </c>
      <c r="K626" s="2">
        <v>727.7</v>
      </c>
      <c r="L626" s="16">
        <v>24.5</v>
      </c>
      <c r="M626" s="8">
        <v>24</v>
      </c>
      <c r="N626" s="8">
        <v>0.5</v>
      </c>
      <c r="O626" s="20">
        <f t="shared" si="29"/>
        <v>1440.5</v>
      </c>
      <c r="P626" s="21">
        <f t="shared" si="30"/>
        <v>24.008333333333333</v>
      </c>
      <c r="U626" s="3"/>
    </row>
    <row r="627" spans="1:21">
      <c r="A627" s="1">
        <v>45292</v>
      </c>
      <c r="B627" s="1" t="str">
        <f t="shared" si="28"/>
        <v>enero</v>
      </c>
      <c r="C627" t="s">
        <v>235</v>
      </c>
      <c r="D627" t="s">
        <v>236</v>
      </c>
      <c r="E627" t="s">
        <v>237</v>
      </c>
      <c r="F627" t="s">
        <v>238</v>
      </c>
      <c r="G627" t="s">
        <v>239</v>
      </c>
      <c r="H627" t="s">
        <v>211</v>
      </c>
      <c r="I627" t="s">
        <v>411</v>
      </c>
      <c r="J627" s="2">
        <v>34</v>
      </c>
      <c r="K627" s="2">
        <v>600.79999999999995</v>
      </c>
      <c r="L627" s="16">
        <v>24.3</v>
      </c>
      <c r="M627" s="8">
        <v>24</v>
      </c>
      <c r="N627" s="8">
        <v>0.3</v>
      </c>
      <c r="O627" s="20">
        <f t="shared" si="29"/>
        <v>1440.3</v>
      </c>
      <c r="P627" s="21">
        <f t="shared" si="30"/>
        <v>24.004999999999999</v>
      </c>
      <c r="U627" s="3"/>
    </row>
    <row r="628" spans="1:21">
      <c r="A628" s="1">
        <v>45413</v>
      </c>
      <c r="B628" s="1" t="str">
        <f t="shared" si="28"/>
        <v>mayo</v>
      </c>
      <c r="C628" t="s">
        <v>253</v>
      </c>
      <c r="D628" t="s">
        <v>254</v>
      </c>
      <c r="E628" t="s">
        <v>12</v>
      </c>
      <c r="F628" t="s">
        <v>337</v>
      </c>
      <c r="G628" t="s">
        <v>372</v>
      </c>
      <c r="H628" t="s">
        <v>92</v>
      </c>
      <c r="I628" t="s">
        <v>16</v>
      </c>
      <c r="J628" s="2">
        <v>73</v>
      </c>
      <c r="K628" s="2">
        <v>913</v>
      </c>
      <c r="L628" s="16">
        <v>24.3</v>
      </c>
      <c r="M628" s="8">
        <v>24</v>
      </c>
      <c r="N628" s="8">
        <v>0.3</v>
      </c>
      <c r="O628" s="20">
        <f t="shared" si="29"/>
        <v>1440.3</v>
      </c>
      <c r="P628" s="21">
        <f t="shared" si="30"/>
        <v>24.004999999999999</v>
      </c>
      <c r="U628" s="3"/>
    </row>
    <row r="629" spans="1:21">
      <c r="A629" s="1">
        <v>45292</v>
      </c>
      <c r="B629" s="1" t="str">
        <f t="shared" si="28"/>
        <v>enero</v>
      </c>
      <c r="C629" t="s">
        <v>87</v>
      </c>
      <c r="D629" t="s">
        <v>88</v>
      </c>
      <c r="E629" t="s">
        <v>89</v>
      </c>
      <c r="F629" t="s">
        <v>90</v>
      </c>
      <c r="G629" t="s">
        <v>91</v>
      </c>
      <c r="H629" t="s">
        <v>92</v>
      </c>
      <c r="I629" t="s">
        <v>16</v>
      </c>
      <c r="J629" s="2">
        <v>86</v>
      </c>
      <c r="K629" s="2">
        <v>1059</v>
      </c>
      <c r="L629" s="16">
        <v>24</v>
      </c>
      <c r="M629" s="8">
        <v>24</v>
      </c>
      <c r="O629" s="20">
        <f t="shared" si="29"/>
        <v>1440</v>
      </c>
      <c r="P629" s="21">
        <f t="shared" si="30"/>
        <v>24</v>
      </c>
      <c r="U629" s="3"/>
    </row>
    <row r="630" spans="1:21">
      <c r="A630" s="1">
        <v>45323</v>
      </c>
      <c r="B630" s="1" t="str">
        <f t="shared" si="28"/>
        <v>febrero</v>
      </c>
      <c r="C630" t="s">
        <v>151</v>
      </c>
      <c r="D630" t="s">
        <v>152</v>
      </c>
      <c r="E630" t="s">
        <v>153</v>
      </c>
      <c r="F630" t="s">
        <v>154</v>
      </c>
      <c r="G630" t="s">
        <v>155</v>
      </c>
      <c r="H630" t="s">
        <v>15</v>
      </c>
      <c r="I630" t="s">
        <v>16</v>
      </c>
      <c r="J630" s="2">
        <v>13</v>
      </c>
      <c r="K630" s="2">
        <v>1440</v>
      </c>
      <c r="L630" s="16">
        <v>24</v>
      </c>
      <c r="M630" s="8">
        <v>24</v>
      </c>
      <c r="O630" s="20">
        <f t="shared" si="29"/>
        <v>1440</v>
      </c>
      <c r="P630" s="21">
        <f t="shared" si="30"/>
        <v>24</v>
      </c>
      <c r="U630" s="3"/>
    </row>
    <row r="631" spans="1:21">
      <c r="A631" s="1">
        <v>45323</v>
      </c>
      <c r="B631" s="1" t="str">
        <f t="shared" si="28"/>
        <v>febrero</v>
      </c>
      <c r="C631" t="s">
        <v>235</v>
      </c>
      <c r="D631" t="s">
        <v>236</v>
      </c>
      <c r="E631" t="s">
        <v>240</v>
      </c>
      <c r="F631" t="s">
        <v>241</v>
      </c>
      <c r="G631" t="s">
        <v>239</v>
      </c>
      <c r="H631" t="s">
        <v>211</v>
      </c>
      <c r="I631" t="s">
        <v>411</v>
      </c>
      <c r="J631" s="2">
        <v>30</v>
      </c>
      <c r="K631" s="2">
        <v>756</v>
      </c>
      <c r="L631" s="16">
        <v>24</v>
      </c>
      <c r="M631" s="8">
        <v>24</v>
      </c>
      <c r="O631" s="20">
        <f t="shared" si="29"/>
        <v>1440</v>
      </c>
      <c r="P631" s="21">
        <f t="shared" si="30"/>
        <v>24</v>
      </c>
      <c r="U631" s="3"/>
    </row>
    <row r="632" spans="1:21">
      <c r="A632" s="1">
        <v>45352</v>
      </c>
      <c r="B632" s="1" t="str">
        <f t="shared" si="28"/>
        <v>marzo</v>
      </c>
      <c r="C632" t="s">
        <v>151</v>
      </c>
      <c r="D632" t="s">
        <v>152</v>
      </c>
      <c r="E632" t="s">
        <v>84</v>
      </c>
      <c r="F632" t="s">
        <v>159</v>
      </c>
      <c r="G632" t="s">
        <v>160</v>
      </c>
      <c r="H632" t="s">
        <v>15</v>
      </c>
      <c r="I632" t="s">
        <v>16</v>
      </c>
      <c r="J632" s="2">
        <v>10</v>
      </c>
      <c r="K632" s="2">
        <v>1440</v>
      </c>
      <c r="L632" s="16">
        <v>24</v>
      </c>
      <c r="M632" s="8">
        <v>24</v>
      </c>
      <c r="O632" s="20">
        <f t="shared" si="29"/>
        <v>1440</v>
      </c>
      <c r="P632" s="21">
        <f t="shared" si="30"/>
        <v>24</v>
      </c>
      <c r="U632" s="3"/>
    </row>
    <row r="633" spans="1:21">
      <c r="A633" s="1">
        <v>45383</v>
      </c>
      <c r="B633" s="1" t="str">
        <f t="shared" si="28"/>
        <v>abril</v>
      </c>
      <c r="C633" t="s">
        <v>253</v>
      </c>
      <c r="D633" t="s">
        <v>254</v>
      </c>
      <c r="E633" t="s">
        <v>12</v>
      </c>
      <c r="F633" t="s">
        <v>337</v>
      </c>
      <c r="G633" t="s">
        <v>256</v>
      </c>
      <c r="H633" t="s">
        <v>92</v>
      </c>
      <c r="I633" t="s">
        <v>16</v>
      </c>
      <c r="J633" s="2">
        <v>72</v>
      </c>
      <c r="K633" s="2">
        <v>900</v>
      </c>
      <c r="L633" s="16">
        <v>24</v>
      </c>
      <c r="M633" s="8">
        <v>24</v>
      </c>
      <c r="O633" s="20">
        <f t="shared" si="29"/>
        <v>1440</v>
      </c>
      <c r="P633" s="21">
        <f t="shared" si="30"/>
        <v>24</v>
      </c>
      <c r="U633" s="3"/>
    </row>
    <row r="634" spans="1:21">
      <c r="A634" s="1">
        <v>45383</v>
      </c>
      <c r="B634" s="1" t="str">
        <f t="shared" si="28"/>
        <v>abril</v>
      </c>
      <c r="C634" t="s">
        <v>38</v>
      </c>
      <c r="D634" t="s">
        <v>39</v>
      </c>
      <c r="E634" t="s">
        <v>53</v>
      </c>
      <c r="F634" t="s">
        <v>341</v>
      </c>
      <c r="G634" t="s">
        <v>57</v>
      </c>
      <c r="H634" t="s">
        <v>15</v>
      </c>
      <c r="I634" t="s">
        <v>27</v>
      </c>
      <c r="J634" s="2">
        <v>41</v>
      </c>
      <c r="K634" s="2">
        <v>1030.2</v>
      </c>
      <c r="L634" s="16">
        <v>24</v>
      </c>
      <c r="M634" s="8">
        <v>24</v>
      </c>
      <c r="O634" s="20">
        <f t="shared" si="29"/>
        <v>1440</v>
      </c>
      <c r="P634" s="21">
        <f t="shared" si="30"/>
        <v>24</v>
      </c>
      <c r="U634" s="3"/>
    </row>
    <row r="635" spans="1:21">
      <c r="A635" s="1">
        <v>45383</v>
      </c>
      <c r="B635" s="1" t="str">
        <f t="shared" si="28"/>
        <v>abril</v>
      </c>
      <c r="C635" t="s">
        <v>180</v>
      </c>
      <c r="D635" t="s">
        <v>181</v>
      </c>
      <c r="E635" t="s">
        <v>19</v>
      </c>
      <c r="F635" t="s">
        <v>182</v>
      </c>
      <c r="G635" t="s">
        <v>183</v>
      </c>
      <c r="H635" t="s">
        <v>92</v>
      </c>
      <c r="I635" t="s">
        <v>16</v>
      </c>
      <c r="J635" s="2">
        <v>64</v>
      </c>
      <c r="K635" s="2">
        <v>960</v>
      </c>
      <c r="L635" s="16">
        <v>24</v>
      </c>
      <c r="M635" s="8">
        <v>24</v>
      </c>
      <c r="O635" s="20">
        <f t="shared" si="29"/>
        <v>1440</v>
      </c>
      <c r="P635" s="21">
        <f t="shared" si="30"/>
        <v>24</v>
      </c>
      <c r="U635" s="3"/>
    </row>
    <row r="636" spans="1:21">
      <c r="A636" s="1">
        <v>45383</v>
      </c>
      <c r="B636" s="1" t="str">
        <f t="shared" si="28"/>
        <v>abril</v>
      </c>
      <c r="C636" t="s">
        <v>180</v>
      </c>
      <c r="D636" t="s">
        <v>181</v>
      </c>
      <c r="E636" t="s">
        <v>201</v>
      </c>
      <c r="F636" t="s">
        <v>285</v>
      </c>
      <c r="G636" t="s">
        <v>325</v>
      </c>
      <c r="H636" t="s">
        <v>92</v>
      </c>
      <c r="I636" t="s">
        <v>16</v>
      </c>
      <c r="J636" s="2">
        <v>64</v>
      </c>
      <c r="K636" s="2">
        <v>960</v>
      </c>
      <c r="L636" s="16">
        <v>24</v>
      </c>
      <c r="M636" s="8">
        <v>24</v>
      </c>
      <c r="O636" s="20">
        <f t="shared" si="29"/>
        <v>1440</v>
      </c>
      <c r="P636" s="21">
        <f t="shared" si="30"/>
        <v>24</v>
      </c>
      <c r="U636" s="3"/>
    </row>
    <row r="637" spans="1:21">
      <c r="A637" s="1">
        <v>45444</v>
      </c>
      <c r="B637" s="1" t="str">
        <f t="shared" si="28"/>
        <v>junio</v>
      </c>
      <c r="C637" t="s">
        <v>180</v>
      </c>
      <c r="D637" t="s">
        <v>181</v>
      </c>
      <c r="E637" t="s">
        <v>185</v>
      </c>
      <c r="F637" t="s">
        <v>186</v>
      </c>
      <c r="G637" t="s">
        <v>187</v>
      </c>
      <c r="H637" t="s">
        <v>92</v>
      </c>
      <c r="I637" t="s">
        <v>16</v>
      </c>
      <c r="J637" s="2">
        <v>64</v>
      </c>
      <c r="K637" s="2">
        <v>960</v>
      </c>
      <c r="L637" s="16">
        <v>24</v>
      </c>
      <c r="M637" s="8">
        <v>24</v>
      </c>
      <c r="O637" s="20">
        <f t="shared" si="29"/>
        <v>1440</v>
      </c>
      <c r="P637" s="21">
        <f t="shared" si="30"/>
        <v>24</v>
      </c>
      <c r="U637" s="3"/>
    </row>
    <row r="638" spans="1:21">
      <c r="A638" s="1">
        <v>45352</v>
      </c>
      <c r="B638" s="1" t="str">
        <f t="shared" si="28"/>
        <v>marzo</v>
      </c>
      <c r="C638" t="s">
        <v>235</v>
      </c>
      <c r="D638" t="s">
        <v>236</v>
      </c>
      <c r="E638" t="s">
        <v>242</v>
      </c>
      <c r="F638" t="s">
        <v>243</v>
      </c>
      <c r="G638" t="s">
        <v>244</v>
      </c>
      <c r="H638" t="s">
        <v>225</v>
      </c>
      <c r="I638" t="s">
        <v>411</v>
      </c>
      <c r="J638" s="2">
        <v>40</v>
      </c>
      <c r="K638" s="2">
        <v>508</v>
      </c>
      <c r="L638" s="16">
        <v>23.4</v>
      </c>
      <c r="M638" s="8">
        <v>23</v>
      </c>
      <c r="N638" s="8">
        <v>0.4</v>
      </c>
      <c r="O638" s="20">
        <f t="shared" si="29"/>
        <v>1380.4</v>
      </c>
      <c r="P638" s="21">
        <f t="shared" si="30"/>
        <v>23.006666666666668</v>
      </c>
      <c r="U638" s="3"/>
    </row>
    <row r="639" spans="1:21">
      <c r="A639" s="1">
        <v>45444</v>
      </c>
      <c r="B639" s="1" t="str">
        <f t="shared" si="28"/>
        <v>junio</v>
      </c>
      <c r="C639" t="s">
        <v>235</v>
      </c>
      <c r="D639" t="s">
        <v>236</v>
      </c>
      <c r="E639" t="s">
        <v>240</v>
      </c>
      <c r="F639" t="s">
        <v>241</v>
      </c>
      <c r="G639" t="s">
        <v>239</v>
      </c>
      <c r="H639" t="s">
        <v>211</v>
      </c>
      <c r="I639" t="s">
        <v>411</v>
      </c>
      <c r="J639" s="2">
        <v>39</v>
      </c>
      <c r="K639" s="2">
        <v>701.2</v>
      </c>
      <c r="L639" s="16">
        <v>23.3</v>
      </c>
      <c r="M639" s="8">
        <v>23</v>
      </c>
      <c r="N639" s="8">
        <v>0.3</v>
      </c>
      <c r="O639" s="20">
        <f t="shared" si="29"/>
        <v>1380.3</v>
      </c>
      <c r="P639" s="21">
        <f t="shared" si="30"/>
        <v>23.004999999999999</v>
      </c>
      <c r="U639" s="3"/>
    </row>
    <row r="640" spans="1:21">
      <c r="A640" s="1">
        <v>45352</v>
      </c>
      <c r="B640" s="1" t="str">
        <f t="shared" si="28"/>
        <v>marzo</v>
      </c>
      <c r="C640" t="s">
        <v>38</v>
      </c>
      <c r="D640" t="s">
        <v>39</v>
      </c>
      <c r="E640" t="s">
        <v>53</v>
      </c>
      <c r="F640" t="s">
        <v>54</v>
      </c>
      <c r="G640" t="s">
        <v>57</v>
      </c>
      <c r="H640" t="s">
        <v>15</v>
      </c>
      <c r="I640" t="s">
        <v>27</v>
      </c>
      <c r="J640" s="2">
        <v>33</v>
      </c>
      <c r="K640" s="2">
        <v>437.7</v>
      </c>
      <c r="L640" s="16">
        <v>22.2</v>
      </c>
      <c r="M640" s="8">
        <v>22</v>
      </c>
      <c r="N640" s="8">
        <v>0.2</v>
      </c>
      <c r="O640" s="20">
        <f t="shared" si="29"/>
        <v>1320.2</v>
      </c>
      <c r="P640" s="21">
        <f t="shared" si="30"/>
        <v>22.003333333333334</v>
      </c>
      <c r="U640" s="3"/>
    </row>
    <row r="641" spans="1:21">
      <c r="A641" s="1">
        <v>45383</v>
      </c>
      <c r="B641" s="1" t="str">
        <f t="shared" si="28"/>
        <v>abril</v>
      </c>
      <c r="C641" t="s">
        <v>213</v>
      </c>
      <c r="D641" t="s">
        <v>214</v>
      </c>
      <c r="E641" t="s">
        <v>40</v>
      </c>
      <c r="F641" t="s">
        <v>215</v>
      </c>
      <c r="G641" t="s">
        <v>287</v>
      </c>
      <c r="H641" t="s">
        <v>217</v>
      </c>
      <c r="I641" t="s">
        <v>27</v>
      </c>
      <c r="J641" s="2">
        <v>45</v>
      </c>
      <c r="K641" s="2">
        <v>3444</v>
      </c>
      <c r="L641" s="16">
        <v>22</v>
      </c>
      <c r="M641" s="8">
        <v>22</v>
      </c>
      <c r="O641" s="20">
        <f t="shared" si="29"/>
        <v>1320</v>
      </c>
      <c r="P641" s="21">
        <f t="shared" si="30"/>
        <v>22</v>
      </c>
      <c r="U641" s="3"/>
    </row>
    <row r="642" spans="1:21">
      <c r="A642" s="1">
        <v>45413</v>
      </c>
      <c r="B642" s="1" t="str">
        <f t="shared" ref="B642:B705" si="31">TEXT(A642,"mmmm")</f>
        <v>mayo</v>
      </c>
      <c r="C642" t="s">
        <v>253</v>
      </c>
      <c r="D642" t="s">
        <v>254</v>
      </c>
      <c r="E642" t="s">
        <v>12</v>
      </c>
      <c r="F642" t="s">
        <v>255</v>
      </c>
      <c r="G642" t="s">
        <v>336</v>
      </c>
      <c r="H642" t="s">
        <v>15</v>
      </c>
      <c r="I642" t="s">
        <v>16</v>
      </c>
      <c r="J642" s="2">
        <v>63</v>
      </c>
      <c r="K642" s="2">
        <v>788</v>
      </c>
      <c r="L642" s="16">
        <v>21</v>
      </c>
      <c r="M642" s="8">
        <v>21</v>
      </c>
      <c r="O642" s="20">
        <f t="shared" ref="O642:O705" si="32">(M642*60)+N642</f>
        <v>1260</v>
      </c>
      <c r="P642" s="21">
        <f t="shared" si="30"/>
        <v>21</v>
      </c>
      <c r="U642" s="3"/>
    </row>
    <row r="643" spans="1:21">
      <c r="A643" s="1">
        <v>45444</v>
      </c>
      <c r="B643" s="1" t="str">
        <f t="shared" si="31"/>
        <v>junio</v>
      </c>
      <c r="C643" t="s">
        <v>356</v>
      </c>
      <c r="D643" t="s">
        <v>357</v>
      </c>
      <c r="E643" t="s">
        <v>358</v>
      </c>
      <c r="F643" t="s">
        <v>359</v>
      </c>
      <c r="G643" t="s">
        <v>360</v>
      </c>
      <c r="H643" t="s">
        <v>15</v>
      </c>
      <c r="I643" t="s">
        <v>16</v>
      </c>
      <c r="J643" s="2">
        <v>50</v>
      </c>
      <c r="K643" s="2">
        <v>2088</v>
      </c>
      <c r="L643" s="16">
        <v>21</v>
      </c>
      <c r="M643" s="8">
        <v>21</v>
      </c>
      <c r="O643" s="20">
        <f t="shared" si="32"/>
        <v>1260</v>
      </c>
      <c r="P643" s="21">
        <f t="shared" ref="P643:P706" si="33">+O643/60</f>
        <v>21</v>
      </c>
      <c r="U643" s="3"/>
    </row>
    <row r="644" spans="1:21">
      <c r="A644" s="1">
        <v>45292</v>
      </c>
      <c r="B644" s="1" t="str">
        <f t="shared" si="31"/>
        <v>enero</v>
      </c>
      <c r="C644" t="s">
        <v>229</v>
      </c>
      <c r="D644" t="s">
        <v>230</v>
      </c>
      <c r="E644" t="s">
        <v>78</v>
      </c>
      <c r="F644" t="s">
        <v>231</v>
      </c>
      <c r="G644" t="s">
        <v>234</v>
      </c>
      <c r="H644" t="s">
        <v>15</v>
      </c>
      <c r="I644" t="s">
        <v>81</v>
      </c>
      <c r="J644" s="2">
        <v>1</v>
      </c>
      <c r="K644" s="2">
        <v>15</v>
      </c>
      <c r="L644" s="16">
        <v>20</v>
      </c>
      <c r="M644" s="8">
        <v>20</v>
      </c>
      <c r="O644" s="20">
        <f t="shared" si="32"/>
        <v>1200</v>
      </c>
      <c r="P644" s="21">
        <f t="shared" si="33"/>
        <v>20</v>
      </c>
      <c r="U644" s="3"/>
    </row>
    <row r="645" spans="1:21">
      <c r="A645" s="1">
        <v>45323</v>
      </c>
      <c r="B645" s="1" t="str">
        <f t="shared" si="31"/>
        <v>febrero</v>
      </c>
      <c r="C645" t="s">
        <v>180</v>
      </c>
      <c r="D645" t="s">
        <v>181</v>
      </c>
      <c r="E645" t="s">
        <v>185</v>
      </c>
      <c r="F645" t="s">
        <v>186</v>
      </c>
      <c r="G645" t="s">
        <v>189</v>
      </c>
      <c r="H645" t="s">
        <v>92</v>
      </c>
      <c r="I645" t="s">
        <v>16</v>
      </c>
      <c r="J645" s="2">
        <v>53</v>
      </c>
      <c r="K645" s="2">
        <v>800</v>
      </c>
      <c r="L645" s="16">
        <v>20</v>
      </c>
      <c r="M645" s="8">
        <v>20</v>
      </c>
      <c r="O645" s="20">
        <f t="shared" si="32"/>
        <v>1200</v>
      </c>
      <c r="P645" s="21">
        <f t="shared" si="33"/>
        <v>20</v>
      </c>
      <c r="U645" s="3"/>
    </row>
    <row r="646" spans="1:21">
      <c r="A646" s="1">
        <v>45383</v>
      </c>
      <c r="B646" s="1" t="str">
        <f t="shared" si="31"/>
        <v>abril</v>
      </c>
      <c r="C646" t="s">
        <v>38</v>
      </c>
      <c r="D646" t="s">
        <v>39</v>
      </c>
      <c r="E646" t="s">
        <v>58</v>
      </c>
      <c r="F646" t="s">
        <v>59</v>
      </c>
      <c r="G646" t="s">
        <v>52</v>
      </c>
      <c r="H646" t="s">
        <v>43</v>
      </c>
      <c r="I646" t="s">
        <v>27</v>
      </c>
      <c r="J646" s="2">
        <v>35</v>
      </c>
      <c r="K646" s="2">
        <v>2736</v>
      </c>
      <c r="L646" s="16">
        <v>20</v>
      </c>
      <c r="M646" s="8">
        <v>20</v>
      </c>
      <c r="O646" s="20">
        <f t="shared" si="32"/>
        <v>1200</v>
      </c>
      <c r="P646" s="21">
        <f t="shared" si="33"/>
        <v>20</v>
      </c>
      <c r="U646" s="3"/>
    </row>
    <row r="647" spans="1:21">
      <c r="A647" s="1">
        <v>45383</v>
      </c>
      <c r="B647" s="1" t="str">
        <f t="shared" si="31"/>
        <v>abril</v>
      </c>
      <c r="C647" t="s">
        <v>195</v>
      </c>
      <c r="D647" t="s">
        <v>191</v>
      </c>
      <c r="E647" t="s">
        <v>196</v>
      </c>
      <c r="F647" t="s">
        <v>197</v>
      </c>
      <c r="G647" t="s">
        <v>198</v>
      </c>
      <c r="H647" t="s">
        <v>15</v>
      </c>
      <c r="I647" t="s">
        <v>16</v>
      </c>
      <c r="J647" s="2">
        <v>14</v>
      </c>
      <c r="K647" s="2">
        <v>521</v>
      </c>
      <c r="L647" s="16">
        <v>20</v>
      </c>
      <c r="M647" s="8">
        <v>20</v>
      </c>
      <c r="O647" s="20">
        <f t="shared" si="32"/>
        <v>1200</v>
      </c>
      <c r="P647" s="21">
        <f t="shared" si="33"/>
        <v>20</v>
      </c>
      <c r="U647" s="3"/>
    </row>
    <row r="648" spans="1:21">
      <c r="A648" s="1">
        <v>45413</v>
      </c>
      <c r="B648" s="1" t="str">
        <f t="shared" si="31"/>
        <v>mayo</v>
      </c>
      <c r="C648" t="s">
        <v>180</v>
      </c>
      <c r="D648" t="s">
        <v>181</v>
      </c>
      <c r="E648" t="s">
        <v>185</v>
      </c>
      <c r="F648" t="s">
        <v>186</v>
      </c>
      <c r="G648" t="s">
        <v>388</v>
      </c>
      <c r="H648" t="s">
        <v>92</v>
      </c>
      <c r="I648" t="s">
        <v>16</v>
      </c>
      <c r="J648" s="2">
        <v>53</v>
      </c>
      <c r="K648" s="2">
        <v>800</v>
      </c>
      <c r="L648" s="16">
        <v>20</v>
      </c>
      <c r="M648" s="8">
        <v>20</v>
      </c>
      <c r="O648" s="20">
        <f t="shared" si="32"/>
        <v>1200</v>
      </c>
      <c r="P648" s="21">
        <f t="shared" si="33"/>
        <v>20</v>
      </c>
      <c r="U648" s="3"/>
    </row>
    <row r="649" spans="1:21">
      <c r="A649" s="1">
        <v>45413</v>
      </c>
      <c r="B649" s="1" t="str">
        <f t="shared" si="31"/>
        <v>mayo</v>
      </c>
      <c r="C649" t="s">
        <v>229</v>
      </c>
      <c r="D649" t="s">
        <v>230</v>
      </c>
      <c r="E649" t="s">
        <v>78</v>
      </c>
      <c r="F649" t="s">
        <v>231</v>
      </c>
      <c r="G649" t="s">
        <v>232</v>
      </c>
      <c r="H649" t="s">
        <v>15</v>
      </c>
      <c r="I649" t="s">
        <v>123</v>
      </c>
      <c r="J649" s="2">
        <v>51</v>
      </c>
      <c r="K649" s="2">
        <v>737</v>
      </c>
      <c r="L649" s="16">
        <v>20</v>
      </c>
      <c r="M649" s="8">
        <v>20</v>
      </c>
      <c r="O649" s="20">
        <f t="shared" si="32"/>
        <v>1200</v>
      </c>
      <c r="P649" s="21">
        <f t="shared" si="33"/>
        <v>20</v>
      </c>
      <c r="U649" s="3"/>
    </row>
    <row r="650" spans="1:21">
      <c r="A650" s="1">
        <v>45444</v>
      </c>
      <c r="B650" s="1" t="str">
        <f t="shared" si="31"/>
        <v>junio</v>
      </c>
      <c r="C650" t="s">
        <v>38</v>
      </c>
      <c r="D650" t="s">
        <v>39</v>
      </c>
      <c r="E650" t="s">
        <v>53</v>
      </c>
      <c r="F650" t="s">
        <v>54</v>
      </c>
      <c r="G650" t="s">
        <v>57</v>
      </c>
      <c r="H650" t="s">
        <v>15</v>
      </c>
      <c r="I650" t="s">
        <v>27</v>
      </c>
      <c r="J650" s="2">
        <v>26</v>
      </c>
      <c r="K650" s="2">
        <v>645.9</v>
      </c>
      <c r="L650" s="16">
        <v>19.5</v>
      </c>
      <c r="M650" s="8">
        <v>19</v>
      </c>
      <c r="N650" s="8">
        <v>0.5</v>
      </c>
      <c r="O650" s="20">
        <f t="shared" si="32"/>
        <v>1140.5</v>
      </c>
      <c r="P650" s="21">
        <f t="shared" si="33"/>
        <v>19.008333333333333</v>
      </c>
      <c r="U650" s="3"/>
    </row>
    <row r="651" spans="1:21">
      <c r="A651" s="1">
        <v>45352</v>
      </c>
      <c r="B651" s="1" t="str">
        <f t="shared" si="31"/>
        <v>marzo</v>
      </c>
      <c r="C651" t="s">
        <v>151</v>
      </c>
      <c r="D651" t="s">
        <v>152</v>
      </c>
      <c r="E651" t="s">
        <v>153</v>
      </c>
      <c r="F651" t="s">
        <v>154</v>
      </c>
      <c r="G651" t="s">
        <v>155</v>
      </c>
      <c r="H651" t="s">
        <v>15</v>
      </c>
      <c r="I651" t="s">
        <v>16</v>
      </c>
      <c r="J651" s="2">
        <v>6</v>
      </c>
      <c r="K651" s="2">
        <v>1140</v>
      </c>
      <c r="L651" s="16">
        <v>19</v>
      </c>
      <c r="M651" s="8">
        <v>19</v>
      </c>
      <c r="O651" s="20">
        <f t="shared" si="32"/>
        <v>1140</v>
      </c>
      <c r="P651" s="21">
        <f t="shared" si="33"/>
        <v>19</v>
      </c>
      <c r="U651" s="3"/>
    </row>
    <row r="652" spans="1:21">
      <c r="A652" s="1">
        <v>45383</v>
      </c>
      <c r="B652" s="1" t="str">
        <f t="shared" si="31"/>
        <v>abril</v>
      </c>
      <c r="C652" t="s">
        <v>38</v>
      </c>
      <c r="D652" t="s">
        <v>39</v>
      </c>
      <c r="E652" t="s">
        <v>58</v>
      </c>
      <c r="F652" t="s">
        <v>59</v>
      </c>
      <c r="G652" t="s">
        <v>48</v>
      </c>
      <c r="H652" t="s">
        <v>43</v>
      </c>
      <c r="I652" t="s">
        <v>27</v>
      </c>
      <c r="J652" s="2">
        <v>41</v>
      </c>
      <c r="K652" s="2">
        <v>3196.6</v>
      </c>
      <c r="L652" s="16">
        <v>19</v>
      </c>
      <c r="M652" s="8">
        <v>19</v>
      </c>
      <c r="O652" s="20">
        <f t="shared" si="32"/>
        <v>1140</v>
      </c>
      <c r="P652" s="21">
        <f t="shared" si="33"/>
        <v>19</v>
      </c>
      <c r="U652" s="3"/>
    </row>
    <row r="653" spans="1:21">
      <c r="A653" s="1">
        <v>45383</v>
      </c>
      <c r="B653" s="1" t="str">
        <f t="shared" si="31"/>
        <v>abril</v>
      </c>
      <c r="C653" t="s">
        <v>180</v>
      </c>
      <c r="D653" t="s">
        <v>181</v>
      </c>
      <c r="E653" t="s">
        <v>19</v>
      </c>
      <c r="F653" t="s">
        <v>182</v>
      </c>
      <c r="G653" t="s">
        <v>365</v>
      </c>
      <c r="H653" t="s">
        <v>92</v>
      </c>
      <c r="I653" t="s">
        <v>16</v>
      </c>
      <c r="J653" s="2">
        <v>50</v>
      </c>
      <c r="K653" s="2">
        <v>760</v>
      </c>
      <c r="L653" s="16">
        <v>19</v>
      </c>
      <c r="M653" s="8">
        <v>19</v>
      </c>
      <c r="O653" s="20">
        <f t="shared" si="32"/>
        <v>1140</v>
      </c>
      <c r="P653" s="21">
        <f t="shared" si="33"/>
        <v>19</v>
      </c>
      <c r="U653" s="3"/>
    </row>
    <row r="654" spans="1:21">
      <c r="A654" s="1">
        <v>45413</v>
      </c>
      <c r="B654" s="1" t="str">
        <f t="shared" si="31"/>
        <v>mayo</v>
      </c>
      <c r="C654" t="s">
        <v>346</v>
      </c>
      <c r="D654" t="s">
        <v>347</v>
      </c>
      <c r="E654" t="s">
        <v>19</v>
      </c>
      <c r="F654" t="s">
        <v>348</v>
      </c>
      <c r="G654" t="s">
        <v>375</v>
      </c>
      <c r="H654" t="s">
        <v>15</v>
      </c>
      <c r="I654" t="s">
        <v>16</v>
      </c>
      <c r="J654" s="2">
        <v>7</v>
      </c>
      <c r="K654" s="2">
        <v>1140</v>
      </c>
      <c r="L654" s="16">
        <v>19</v>
      </c>
      <c r="M654" s="8">
        <v>19</v>
      </c>
      <c r="O654" s="20">
        <f t="shared" si="32"/>
        <v>1140</v>
      </c>
      <c r="P654" s="21">
        <f t="shared" si="33"/>
        <v>19</v>
      </c>
      <c r="U654" s="3"/>
    </row>
    <row r="655" spans="1:21">
      <c r="A655" s="1">
        <v>45444</v>
      </c>
      <c r="B655" s="1" t="str">
        <f t="shared" si="31"/>
        <v>junio</v>
      </c>
      <c r="C655" t="s">
        <v>253</v>
      </c>
      <c r="D655" t="s">
        <v>254</v>
      </c>
      <c r="E655" t="s">
        <v>12</v>
      </c>
      <c r="F655" t="s">
        <v>337</v>
      </c>
      <c r="G655" t="s">
        <v>256</v>
      </c>
      <c r="H655" t="s">
        <v>92</v>
      </c>
      <c r="I655" t="s">
        <v>16</v>
      </c>
      <c r="J655" s="2">
        <v>57</v>
      </c>
      <c r="K655" s="2">
        <v>713</v>
      </c>
      <c r="L655" s="16">
        <v>19</v>
      </c>
      <c r="M655" s="8">
        <v>19</v>
      </c>
      <c r="O655" s="20">
        <f t="shared" si="32"/>
        <v>1140</v>
      </c>
      <c r="P655" s="21">
        <f t="shared" si="33"/>
        <v>19</v>
      </c>
      <c r="U655" s="3"/>
    </row>
    <row r="656" spans="1:21">
      <c r="A656" s="1">
        <v>45352</v>
      </c>
      <c r="B656" s="1" t="str">
        <f t="shared" si="31"/>
        <v>marzo</v>
      </c>
      <c r="C656" t="s">
        <v>310</v>
      </c>
      <c r="D656" t="s">
        <v>311</v>
      </c>
      <c r="E656" t="s">
        <v>34</v>
      </c>
      <c r="F656" t="s">
        <v>312</v>
      </c>
      <c r="G656" t="s">
        <v>316</v>
      </c>
      <c r="H656" t="s">
        <v>314</v>
      </c>
      <c r="I656" t="s">
        <v>27</v>
      </c>
      <c r="J656" s="2">
        <v>9</v>
      </c>
      <c r="K656" s="2">
        <v>1478.96</v>
      </c>
      <c r="L656" s="16">
        <v>18.5</v>
      </c>
      <c r="M656" s="8">
        <v>18</v>
      </c>
      <c r="N656" s="8">
        <v>0.5</v>
      </c>
      <c r="O656" s="20">
        <f t="shared" si="32"/>
        <v>1080.5</v>
      </c>
      <c r="P656" s="21">
        <f t="shared" si="33"/>
        <v>18.008333333333333</v>
      </c>
      <c r="U656" s="3"/>
    </row>
    <row r="657" spans="1:21">
      <c r="A657" s="1">
        <v>45292</v>
      </c>
      <c r="B657" s="1" t="str">
        <f t="shared" si="31"/>
        <v>enero</v>
      </c>
      <c r="C657" t="s">
        <v>38</v>
      </c>
      <c r="D657" t="s">
        <v>39</v>
      </c>
      <c r="E657" t="s">
        <v>53</v>
      </c>
      <c r="F657" t="s">
        <v>54</v>
      </c>
      <c r="G657" t="s">
        <v>55</v>
      </c>
      <c r="H657" t="s">
        <v>15</v>
      </c>
      <c r="I657" t="s">
        <v>27</v>
      </c>
      <c r="J657" s="2">
        <v>24</v>
      </c>
      <c r="K657" s="2">
        <v>652.5</v>
      </c>
      <c r="L657" s="16">
        <v>18.3</v>
      </c>
      <c r="M657" s="8">
        <v>18</v>
      </c>
      <c r="N657" s="8">
        <v>0.3</v>
      </c>
      <c r="O657" s="20">
        <f t="shared" si="32"/>
        <v>1080.3</v>
      </c>
      <c r="P657" s="21">
        <f t="shared" si="33"/>
        <v>18.004999999999999</v>
      </c>
      <c r="U657" s="3"/>
    </row>
    <row r="658" spans="1:21">
      <c r="A658" s="1">
        <v>45292</v>
      </c>
      <c r="B658" s="1" t="str">
        <f t="shared" si="31"/>
        <v>enero</v>
      </c>
      <c r="C658" t="s">
        <v>180</v>
      </c>
      <c r="D658" t="s">
        <v>181</v>
      </c>
      <c r="E658" t="s">
        <v>185</v>
      </c>
      <c r="F658" t="s">
        <v>186</v>
      </c>
      <c r="G658" t="s">
        <v>189</v>
      </c>
      <c r="H658" t="s">
        <v>92</v>
      </c>
      <c r="I658" t="s">
        <v>16</v>
      </c>
      <c r="J658" s="2">
        <v>48</v>
      </c>
      <c r="K658" s="2">
        <v>720</v>
      </c>
      <c r="L658" s="16">
        <v>18</v>
      </c>
      <c r="M658" s="8">
        <v>18</v>
      </c>
      <c r="O658" s="20">
        <f t="shared" si="32"/>
        <v>1080</v>
      </c>
      <c r="P658" s="21">
        <f t="shared" si="33"/>
        <v>18</v>
      </c>
      <c r="U658" s="3"/>
    </row>
    <row r="659" spans="1:21">
      <c r="A659" s="1">
        <v>45323</v>
      </c>
      <c r="B659" s="1" t="str">
        <f t="shared" si="31"/>
        <v>febrero</v>
      </c>
      <c r="C659" t="s">
        <v>38</v>
      </c>
      <c r="D659" t="s">
        <v>39</v>
      </c>
      <c r="E659" t="s">
        <v>53</v>
      </c>
      <c r="F659" t="s">
        <v>54</v>
      </c>
      <c r="G659" t="s">
        <v>55</v>
      </c>
      <c r="H659" t="s">
        <v>15</v>
      </c>
      <c r="I659" t="s">
        <v>27</v>
      </c>
      <c r="J659" s="2">
        <v>27</v>
      </c>
      <c r="K659" s="2">
        <v>640</v>
      </c>
      <c r="L659" s="16">
        <v>18</v>
      </c>
      <c r="M659" s="8">
        <v>18</v>
      </c>
      <c r="O659" s="20">
        <f t="shared" si="32"/>
        <v>1080</v>
      </c>
      <c r="P659" s="21">
        <f t="shared" si="33"/>
        <v>18</v>
      </c>
      <c r="U659" s="3"/>
    </row>
    <row r="660" spans="1:21">
      <c r="A660" s="1">
        <v>45383</v>
      </c>
      <c r="B660" s="1" t="str">
        <f t="shared" si="31"/>
        <v>abril</v>
      </c>
      <c r="C660" t="s">
        <v>235</v>
      </c>
      <c r="D660" t="s">
        <v>236</v>
      </c>
      <c r="E660" t="s">
        <v>237</v>
      </c>
      <c r="F660" t="s">
        <v>238</v>
      </c>
      <c r="G660" t="s">
        <v>239</v>
      </c>
      <c r="H660" t="s">
        <v>211</v>
      </c>
      <c r="I660" t="s">
        <v>411</v>
      </c>
      <c r="J660" s="2">
        <v>30</v>
      </c>
      <c r="K660" s="2">
        <v>400.7</v>
      </c>
      <c r="L660" s="16">
        <v>17.5</v>
      </c>
      <c r="M660" s="8">
        <v>17</v>
      </c>
      <c r="N660" s="8">
        <v>0.5</v>
      </c>
      <c r="O660" s="20">
        <f t="shared" si="32"/>
        <v>1020.5</v>
      </c>
      <c r="P660" s="21">
        <f t="shared" si="33"/>
        <v>17.008333333333333</v>
      </c>
      <c r="U660" s="3"/>
    </row>
    <row r="661" spans="1:21">
      <c r="A661" s="1">
        <v>45383</v>
      </c>
      <c r="B661" s="1" t="str">
        <f t="shared" si="31"/>
        <v>abril</v>
      </c>
      <c r="C661" t="s">
        <v>38</v>
      </c>
      <c r="D661" t="s">
        <v>39</v>
      </c>
      <c r="E661" t="s">
        <v>53</v>
      </c>
      <c r="F661" t="s">
        <v>54</v>
      </c>
      <c r="G661" t="s">
        <v>320</v>
      </c>
      <c r="H661" t="s">
        <v>15</v>
      </c>
      <c r="I661" t="s">
        <v>27</v>
      </c>
      <c r="J661" s="2">
        <v>23</v>
      </c>
      <c r="K661" s="2">
        <v>143</v>
      </c>
      <c r="L661" s="16">
        <v>17</v>
      </c>
      <c r="M661" s="8">
        <v>17</v>
      </c>
      <c r="O661" s="20">
        <f t="shared" si="32"/>
        <v>1020</v>
      </c>
      <c r="P661" s="21">
        <f t="shared" si="33"/>
        <v>17</v>
      </c>
      <c r="U661" s="3"/>
    </row>
    <row r="662" spans="1:21">
      <c r="A662" s="1">
        <v>45413</v>
      </c>
      <c r="B662" s="1" t="str">
        <f t="shared" si="31"/>
        <v>mayo</v>
      </c>
      <c r="C662" t="s">
        <v>229</v>
      </c>
      <c r="D662" t="s">
        <v>230</v>
      </c>
      <c r="E662" t="s">
        <v>78</v>
      </c>
      <c r="F662" t="s">
        <v>231</v>
      </c>
      <c r="G662" t="s">
        <v>232</v>
      </c>
      <c r="H662" t="s">
        <v>15</v>
      </c>
      <c r="I662" t="s">
        <v>309</v>
      </c>
      <c r="J662" s="2">
        <v>1</v>
      </c>
      <c r="K662" s="2">
        <v>15</v>
      </c>
      <c r="L662" s="16">
        <v>17</v>
      </c>
      <c r="M662" s="8">
        <v>17</v>
      </c>
      <c r="O662" s="20">
        <f t="shared" si="32"/>
        <v>1020</v>
      </c>
      <c r="P662" s="21">
        <f t="shared" si="33"/>
        <v>17</v>
      </c>
      <c r="U662" s="3"/>
    </row>
    <row r="663" spans="1:21">
      <c r="A663" s="1">
        <v>45444</v>
      </c>
      <c r="B663" s="1" t="str">
        <f t="shared" si="31"/>
        <v>junio</v>
      </c>
      <c r="C663" t="s">
        <v>172</v>
      </c>
      <c r="D663" t="s">
        <v>173</v>
      </c>
      <c r="E663" t="s">
        <v>169</v>
      </c>
      <c r="F663" t="s">
        <v>174</v>
      </c>
      <c r="G663" t="s">
        <v>408</v>
      </c>
      <c r="H663" t="s">
        <v>15</v>
      </c>
      <c r="I663" t="s">
        <v>16</v>
      </c>
      <c r="J663" s="2">
        <v>49</v>
      </c>
      <c r="K663" s="2">
        <v>653</v>
      </c>
      <c r="L663" s="16">
        <v>17</v>
      </c>
      <c r="M663" s="8">
        <v>17</v>
      </c>
      <c r="O663" s="20">
        <f t="shared" si="32"/>
        <v>1020</v>
      </c>
      <c r="P663" s="21">
        <f t="shared" si="33"/>
        <v>17</v>
      </c>
      <c r="U663" s="3"/>
    </row>
    <row r="664" spans="1:21">
      <c r="A664" s="1">
        <v>45292</v>
      </c>
      <c r="B664" s="1" t="str">
        <f t="shared" si="31"/>
        <v>enero</v>
      </c>
      <c r="C664" t="s">
        <v>10</v>
      </c>
      <c r="D664" t="s">
        <v>11</v>
      </c>
      <c r="E664" t="s">
        <v>19</v>
      </c>
      <c r="F664" t="s">
        <v>20</v>
      </c>
      <c r="G664" t="s">
        <v>21</v>
      </c>
      <c r="H664" t="s">
        <v>15</v>
      </c>
      <c r="I664" t="s">
        <v>16</v>
      </c>
      <c r="J664" s="2">
        <v>11</v>
      </c>
      <c r="K664" s="2">
        <v>960</v>
      </c>
      <c r="L664" s="16">
        <v>16</v>
      </c>
      <c r="M664" s="8">
        <v>16</v>
      </c>
      <c r="O664" s="20">
        <f t="shared" si="32"/>
        <v>960</v>
      </c>
      <c r="P664" s="21">
        <f t="shared" si="33"/>
        <v>16</v>
      </c>
      <c r="U664" s="3"/>
    </row>
    <row r="665" spans="1:21">
      <c r="A665" s="1">
        <v>45352</v>
      </c>
      <c r="B665" s="1" t="str">
        <f t="shared" si="31"/>
        <v>marzo</v>
      </c>
      <c r="C665" t="s">
        <v>60</v>
      </c>
      <c r="D665" t="s">
        <v>61</v>
      </c>
      <c r="E665" t="s">
        <v>62</v>
      </c>
      <c r="F665" t="s">
        <v>63</v>
      </c>
      <c r="G665" t="s">
        <v>64</v>
      </c>
      <c r="H665" t="s">
        <v>15</v>
      </c>
      <c r="I665" t="s">
        <v>65</v>
      </c>
      <c r="J665" s="2">
        <v>37</v>
      </c>
      <c r="K665" s="2">
        <v>696</v>
      </c>
      <c r="L665" s="16">
        <v>16</v>
      </c>
      <c r="M665" s="8">
        <v>16</v>
      </c>
      <c r="O665" s="20">
        <f t="shared" si="32"/>
        <v>960</v>
      </c>
      <c r="P665" s="21">
        <f t="shared" si="33"/>
        <v>16</v>
      </c>
      <c r="U665" s="3"/>
    </row>
    <row r="666" spans="1:21">
      <c r="A666" s="1">
        <v>45383</v>
      </c>
      <c r="B666" s="1" t="str">
        <f t="shared" si="31"/>
        <v>abril</v>
      </c>
      <c r="C666" t="s">
        <v>180</v>
      </c>
      <c r="D666" t="s">
        <v>181</v>
      </c>
      <c r="E666" t="s">
        <v>201</v>
      </c>
      <c r="F666" t="s">
        <v>285</v>
      </c>
      <c r="G666" t="s">
        <v>286</v>
      </c>
      <c r="H666" t="s">
        <v>92</v>
      </c>
      <c r="I666" t="s">
        <v>16</v>
      </c>
      <c r="J666" s="2">
        <v>42</v>
      </c>
      <c r="K666" s="2">
        <v>640</v>
      </c>
      <c r="L666" s="16">
        <v>16</v>
      </c>
      <c r="M666" s="8">
        <v>16</v>
      </c>
      <c r="O666" s="20">
        <f t="shared" si="32"/>
        <v>960</v>
      </c>
      <c r="P666" s="21">
        <f t="shared" si="33"/>
        <v>16</v>
      </c>
      <c r="U666" s="3"/>
    </row>
    <row r="667" spans="1:21">
      <c r="A667" s="1">
        <v>45413</v>
      </c>
      <c r="B667" s="1" t="str">
        <f t="shared" si="31"/>
        <v>mayo</v>
      </c>
      <c r="C667" t="s">
        <v>93</v>
      </c>
      <c r="D667" t="s">
        <v>94</v>
      </c>
      <c r="E667" t="s">
        <v>95</v>
      </c>
      <c r="F667" t="s">
        <v>96</v>
      </c>
      <c r="G667" t="s">
        <v>97</v>
      </c>
      <c r="H667" t="s">
        <v>92</v>
      </c>
      <c r="I667" t="s">
        <v>123</v>
      </c>
      <c r="J667" s="2">
        <v>40</v>
      </c>
      <c r="K667" s="2">
        <v>501</v>
      </c>
      <c r="L667" s="16">
        <v>16</v>
      </c>
      <c r="M667" s="8">
        <v>16</v>
      </c>
      <c r="O667" s="20">
        <f t="shared" si="32"/>
        <v>960</v>
      </c>
      <c r="P667" s="21">
        <f t="shared" si="33"/>
        <v>16</v>
      </c>
      <c r="U667" s="3"/>
    </row>
    <row r="668" spans="1:21">
      <c r="A668" s="1">
        <v>45444</v>
      </c>
      <c r="B668" s="1" t="str">
        <f t="shared" si="31"/>
        <v>junio</v>
      </c>
      <c r="C668" t="s">
        <v>38</v>
      </c>
      <c r="D668" t="s">
        <v>39</v>
      </c>
      <c r="E668" t="s">
        <v>58</v>
      </c>
      <c r="F668" t="s">
        <v>59</v>
      </c>
      <c r="G668" t="s">
        <v>46</v>
      </c>
      <c r="H668" t="s">
        <v>43</v>
      </c>
      <c r="I668" t="s">
        <v>27</v>
      </c>
      <c r="J668" s="2">
        <v>31</v>
      </c>
      <c r="K668" s="2">
        <v>2440</v>
      </c>
      <c r="L668" s="16">
        <v>15.6</v>
      </c>
      <c r="M668" s="8">
        <v>15</v>
      </c>
      <c r="N668" s="8">
        <v>0.6</v>
      </c>
      <c r="O668" s="20">
        <f t="shared" si="32"/>
        <v>900.6</v>
      </c>
      <c r="P668" s="21">
        <f t="shared" si="33"/>
        <v>15.01</v>
      </c>
      <c r="U668" s="3"/>
    </row>
    <row r="669" spans="1:21">
      <c r="A669" s="1">
        <v>45292</v>
      </c>
      <c r="B669" s="1" t="str">
        <f t="shared" si="31"/>
        <v>enero</v>
      </c>
      <c r="C669" t="s">
        <v>180</v>
      </c>
      <c r="D669" t="s">
        <v>181</v>
      </c>
      <c r="E669" t="s">
        <v>19</v>
      </c>
      <c r="F669" t="s">
        <v>182</v>
      </c>
      <c r="G669" t="s">
        <v>184</v>
      </c>
      <c r="H669" t="s">
        <v>92</v>
      </c>
      <c r="I669" t="s">
        <v>16</v>
      </c>
      <c r="J669" s="2">
        <v>40</v>
      </c>
      <c r="K669" s="2">
        <v>600</v>
      </c>
      <c r="L669" s="16">
        <v>15</v>
      </c>
      <c r="M669" s="8">
        <v>15</v>
      </c>
      <c r="O669" s="20">
        <f t="shared" si="32"/>
        <v>900</v>
      </c>
      <c r="P669" s="21">
        <f t="shared" si="33"/>
        <v>15</v>
      </c>
      <c r="U669" s="3"/>
    </row>
    <row r="670" spans="1:21">
      <c r="A670" s="1">
        <v>45323</v>
      </c>
      <c r="B670" s="1" t="str">
        <f t="shared" si="31"/>
        <v>febrero</v>
      </c>
      <c r="C670" t="s">
        <v>38</v>
      </c>
      <c r="D670" t="s">
        <v>39</v>
      </c>
      <c r="E670" t="s">
        <v>58</v>
      </c>
      <c r="F670" t="s">
        <v>59</v>
      </c>
      <c r="G670" t="s">
        <v>48</v>
      </c>
      <c r="H670" t="s">
        <v>43</v>
      </c>
      <c r="I670" t="s">
        <v>27</v>
      </c>
      <c r="J670" s="2">
        <v>31</v>
      </c>
      <c r="K670" s="2">
        <v>2415</v>
      </c>
      <c r="L670" s="16">
        <v>15</v>
      </c>
      <c r="M670" s="8">
        <v>15</v>
      </c>
      <c r="O670" s="20">
        <f t="shared" si="32"/>
        <v>900</v>
      </c>
      <c r="P670" s="21">
        <f t="shared" si="33"/>
        <v>15</v>
      </c>
      <c r="U670" s="3"/>
    </row>
    <row r="671" spans="1:21">
      <c r="A671" s="1">
        <v>45352</v>
      </c>
      <c r="B671" s="1" t="str">
        <f t="shared" si="31"/>
        <v>marzo</v>
      </c>
      <c r="C671" t="s">
        <v>172</v>
      </c>
      <c r="D671" t="s">
        <v>173</v>
      </c>
      <c r="E671" t="s">
        <v>169</v>
      </c>
      <c r="F671" t="s">
        <v>174</v>
      </c>
      <c r="G671" t="s">
        <v>177</v>
      </c>
      <c r="H671" t="s">
        <v>15</v>
      </c>
      <c r="I671" t="s">
        <v>16</v>
      </c>
      <c r="J671" s="2">
        <v>46</v>
      </c>
      <c r="K671" s="2">
        <v>582</v>
      </c>
      <c r="L671" s="16">
        <v>15</v>
      </c>
      <c r="M671" s="8">
        <v>15</v>
      </c>
      <c r="O671" s="20">
        <f t="shared" si="32"/>
        <v>900</v>
      </c>
      <c r="P671" s="21">
        <f t="shared" si="33"/>
        <v>15</v>
      </c>
      <c r="U671" s="3"/>
    </row>
    <row r="672" spans="1:21">
      <c r="A672" s="1">
        <v>45413</v>
      </c>
      <c r="B672" s="1" t="str">
        <f t="shared" si="31"/>
        <v>mayo</v>
      </c>
      <c r="C672" t="s">
        <v>281</v>
      </c>
      <c r="D672" t="s">
        <v>282</v>
      </c>
      <c r="E672" t="s">
        <v>19</v>
      </c>
      <c r="F672" t="s">
        <v>332</v>
      </c>
      <c r="G672" t="s">
        <v>381</v>
      </c>
      <c r="H672" t="s">
        <v>15</v>
      </c>
      <c r="I672" t="s">
        <v>16</v>
      </c>
      <c r="J672" s="2">
        <v>20</v>
      </c>
      <c r="K672" s="2">
        <v>600</v>
      </c>
      <c r="L672" s="16">
        <v>15</v>
      </c>
      <c r="M672" s="8">
        <v>15</v>
      </c>
      <c r="O672" s="20">
        <f t="shared" si="32"/>
        <v>900</v>
      </c>
      <c r="P672" s="21">
        <f t="shared" si="33"/>
        <v>15</v>
      </c>
      <c r="U672" s="3"/>
    </row>
    <row r="673" spans="1:21">
      <c r="A673" s="1">
        <v>45413</v>
      </c>
      <c r="B673" s="1" t="str">
        <f t="shared" si="31"/>
        <v>mayo</v>
      </c>
      <c r="C673" t="s">
        <v>253</v>
      </c>
      <c r="D673" t="s">
        <v>254</v>
      </c>
      <c r="E673" t="s">
        <v>12</v>
      </c>
      <c r="F673" t="s">
        <v>337</v>
      </c>
      <c r="G673" t="s">
        <v>256</v>
      </c>
      <c r="H673" t="s">
        <v>92</v>
      </c>
      <c r="I673" t="s">
        <v>16</v>
      </c>
      <c r="J673" s="2">
        <v>45</v>
      </c>
      <c r="K673" s="2">
        <v>563</v>
      </c>
      <c r="L673" s="16">
        <v>14.9</v>
      </c>
      <c r="M673" s="8">
        <v>14</v>
      </c>
      <c r="N673" s="8">
        <v>0.9</v>
      </c>
      <c r="O673" s="20">
        <f t="shared" si="32"/>
        <v>840.9</v>
      </c>
      <c r="P673" s="21">
        <f t="shared" si="33"/>
        <v>14.014999999999999</v>
      </c>
      <c r="U673" s="3"/>
    </row>
    <row r="674" spans="1:21">
      <c r="A674" s="1">
        <v>45444</v>
      </c>
      <c r="B674" s="1" t="str">
        <f t="shared" si="31"/>
        <v>junio</v>
      </c>
      <c r="C674" t="s">
        <v>38</v>
      </c>
      <c r="D674" t="s">
        <v>39</v>
      </c>
      <c r="E674" t="s">
        <v>58</v>
      </c>
      <c r="F674" t="s">
        <v>59</v>
      </c>
      <c r="G674" t="s">
        <v>50</v>
      </c>
      <c r="H674" t="s">
        <v>43</v>
      </c>
      <c r="I674" t="s">
        <v>27</v>
      </c>
      <c r="J674" s="2">
        <v>32</v>
      </c>
      <c r="K674" s="2">
        <v>2441.6</v>
      </c>
      <c r="L674" s="16">
        <v>14.4</v>
      </c>
      <c r="M674" s="8">
        <v>14</v>
      </c>
      <c r="N674" s="8">
        <v>0.4</v>
      </c>
      <c r="O674" s="20">
        <f t="shared" si="32"/>
        <v>840.4</v>
      </c>
      <c r="P674" s="21">
        <f t="shared" si="33"/>
        <v>14.006666666666666</v>
      </c>
      <c r="U674" s="3"/>
    </row>
    <row r="675" spans="1:21">
      <c r="A675" s="1">
        <v>45292</v>
      </c>
      <c r="B675" s="1" t="str">
        <f t="shared" si="31"/>
        <v>enero</v>
      </c>
      <c r="C675" t="s">
        <v>180</v>
      </c>
      <c r="D675" t="s">
        <v>181</v>
      </c>
      <c r="E675" t="s">
        <v>185</v>
      </c>
      <c r="F675" t="s">
        <v>186</v>
      </c>
      <c r="G675" t="s">
        <v>188</v>
      </c>
      <c r="H675" t="s">
        <v>92</v>
      </c>
      <c r="I675" t="s">
        <v>16</v>
      </c>
      <c r="J675" s="2">
        <v>37</v>
      </c>
      <c r="K675" s="2">
        <v>560</v>
      </c>
      <c r="L675" s="16">
        <v>14</v>
      </c>
      <c r="M675" s="8">
        <v>14</v>
      </c>
      <c r="O675" s="20">
        <f t="shared" si="32"/>
        <v>840</v>
      </c>
      <c r="P675" s="21">
        <f t="shared" si="33"/>
        <v>14</v>
      </c>
      <c r="U675" s="3"/>
    </row>
    <row r="676" spans="1:21">
      <c r="A676" s="1">
        <v>45352</v>
      </c>
      <c r="B676" s="1" t="str">
        <f t="shared" si="31"/>
        <v>marzo</v>
      </c>
      <c r="C676" t="s">
        <v>180</v>
      </c>
      <c r="D676" t="s">
        <v>181</v>
      </c>
      <c r="E676" t="s">
        <v>201</v>
      </c>
      <c r="F676" t="s">
        <v>285</v>
      </c>
      <c r="G676" t="s">
        <v>286</v>
      </c>
      <c r="H676" t="s">
        <v>92</v>
      </c>
      <c r="I676" t="s">
        <v>16</v>
      </c>
      <c r="J676" s="2">
        <v>37</v>
      </c>
      <c r="K676" s="2">
        <v>560</v>
      </c>
      <c r="L676" s="16">
        <v>14</v>
      </c>
      <c r="M676" s="8">
        <v>14</v>
      </c>
      <c r="O676" s="20">
        <f t="shared" si="32"/>
        <v>840</v>
      </c>
      <c r="P676" s="21">
        <f t="shared" si="33"/>
        <v>14</v>
      </c>
      <c r="U676" s="3"/>
    </row>
    <row r="677" spans="1:21">
      <c r="A677" s="1">
        <v>45413</v>
      </c>
      <c r="B677" s="1" t="str">
        <f t="shared" si="31"/>
        <v>mayo</v>
      </c>
      <c r="C677" t="s">
        <v>105</v>
      </c>
      <c r="D677" t="s">
        <v>106</v>
      </c>
      <c r="E677" t="s">
        <v>128</v>
      </c>
      <c r="F677" t="s">
        <v>129</v>
      </c>
      <c r="G677" t="s">
        <v>118</v>
      </c>
      <c r="H677" t="s">
        <v>92</v>
      </c>
      <c r="I677" t="s">
        <v>16</v>
      </c>
      <c r="J677" s="2">
        <v>56</v>
      </c>
      <c r="K677" s="2">
        <v>350</v>
      </c>
      <c r="L677" s="16">
        <v>14</v>
      </c>
      <c r="M677" s="8">
        <v>14</v>
      </c>
      <c r="O677" s="20">
        <f t="shared" si="32"/>
        <v>840</v>
      </c>
      <c r="P677" s="21">
        <f t="shared" si="33"/>
        <v>14</v>
      </c>
      <c r="U677" s="3"/>
    </row>
    <row r="678" spans="1:21">
      <c r="A678" s="1">
        <v>45444</v>
      </c>
      <c r="B678" s="1" t="str">
        <f t="shared" si="31"/>
        <v>junio</v>
      </c>
      <c r="C678" t="s">
        <v>10</v>
      </c>
      <c r="D678" t="s">
        <v>11</v>
      </c>
      <c r="E678" t="s">
        <v>153</v>
      </c>
      <c r="F678" t="s">
        <v>330</v>
      </c>
      <c r="G678" t="s">
        <v>21</v>
      </c>
      <c r="H678" t="s">
        <v>15</v>
      </c>
      <c r="I678" t="s">
        <v>16</v>
      </c>
      <c r="J678" s="2">
        <v>4</v>
      </c>
      <c r="K678" s="2">
        <v>980</v>
      </c>
      <c r="L678" s="16">
        <v>14</v>
      </c>
      <c r="M678" s="8">
        <v>14</v>
      </c>
      <c r="O678" s="20">
        <f t="shared" si="32"/>
        <v>840</v>
      </c>
      <c r="P678" s="21">
        <f t="shared" si="33"/>
        <v>14</v>
      </c>
      <c r="U678" s="3"/>
    </row>
    <row r="679" spans="1:21">
      <c r="A679" s="1">
        <v>45292</v>
      </c>
      <c r="B679" s="1" t="str">
        <f t="shared" si="31"/>
        <v>enero</v>
      </c>
      <c r="C679" t="s">
        <v>38</v>
      </c>
      <c r="D679" t="s">
        <v>39</v>
      </c>
      <c r="E679" t="s">
        <v>58</v>
      </c>
      <c r="F679" t="s">
        <v>59</v>
      </c>
      <c r="G679" t="s">
        <v>51</v>
      </c>
      <c r="H679" t="s">
        <v>43</v>
      </c>
      <c r="I679" t="s">
        <v>27</v>
      </c>
      <c r="J679" s="2">
        <v>29</v>
      </c>
      <c r="K679" s="2">
        <v>2196.4</v>
      </c>
      <c r="L679" s="16">
        <v>13.7</v>
      </c>
      <c r="M679" s="8">
        <v>13</v>
      </c>
      <c r="N679" s="8">
        <v>0.7</v>
      </c>
      <c r="O679" s="20">
        <f t="shared" si="32"/>
        <v>780.7</v>
      </c>
      <c r="P679" s="21">
        <f t="shared" si="33"/>
        <v>13.011666666666667</v>
      </c>
      <c r="U679" s="3"/>
    </row>
    <row r="680" spans="1:21">
      <c r="A680" s="1">
        <v>45323</v>
      </c>
      <c r="B680" s="1" t="str">
        <f t="shared" si="31"/>
        <v>febrero</v>
      </c>
      <c r="C680" t="s">
        <v>172</v>
      </c>
      <c r="D680" t="s">
        <v>173</v>
      </c>
      <c r="E680" t="s">
        <v>169</v>
      </c>
      <c r="F680" t="s">
        <v>174</v>
      </c>
      <c r="G680" t="s">
        <v>175</v>
      </c>
      <c r="H680" t="s">
        <v>15</v>
      </c>
      <c r="I680" t="s">
        <v>16</v>
      </c>
      <c r="J680" s="2">
        <v>34</v>
      </c>
      <c r="K680" s="2">
        <v>454</v>
      </c>
      <c r="L680" s="16">
        <v>13.5</v>
      </c>
      <c r="M680" s="8">
        <v>13</v>
      </c>
      <c r="N680" s="8">
        <v>0.5</v>
      </c>
      <c r="O680" s="20">
        <f t="shared" si="32"/>
        <v>780.5</v>
      </c>
      <c r="P680" s="21">
        <f t="shared" si="33"/>
        <v>13.008333333333333</v>
      </c>
      <c r="U680" s="3"/>
    </row>
    <row r="681" spans="1:21">
      <c r="A681" s="1">
        <v>45352</v>
      </c>
      <c r="B681" s="1" t="str">
        <f t="shared" si="31"/>
        <v>marzo</v>
      </c>
      <c r="C681" t="s">
        <v>76</v>
      </c>
      <c r="D681" t="s">
        <v>77</v>
      </c>
      <c r="E681" t="s">
        <v>78</v>
      </c>
      <c r="F681" t="s">
        <v>79</v>
      </c>
      <c r="G681" t="s">
        <v>80</v>
      </c>
      <c r="H681" t="s">
        <v>15</v>
      </c>
      <c r="I681" t="s">
        <v>412</v>
      </c>
      <c r="J681" s="2">
        <v>31</v>
      </c>
      <c r="K681" s="2">
        <v>352</v>
      </c>
      <c r="L681" s="16">
        <v>13</v>
      </c>
      <c r="M681" s="8">
        <v>13</v>
      </c>
      <c r="O681" s="20">
        <f t="shared" si="32"/>
        <v>780</v>
      </c>
      <c r="P681" s="21">
        <f t="shared" si="33"/>
        <v>13</v>
      </c>
      <c r="U681" s="3"/>
    </row>
    <row r="682" spans="1:21">
      <c r="A682" s="1">
        <v>45383</v>
      </c>
      <c r="B682" s="1" t="str">
        <f t="shared" si="31"/>
        <v>abril</v>
      </c>
      <c r="C682" t="s">
        <v>38</v>
      </c>
      <c r="D682" t="s">
        <v>39</v>
      </c>
      <c r="E682" t="s">
        <v>58</v>
      </c>
      <c r="F682" t="s">
        <v>59</v>
      </c>
      <c r="G682" t="s">
        <v>319</v>
      </c>
      <c r="H682" t="s">
        <v>43</v>
      </c>
      <c r="I682" t="s">
        <v>27</v>
      </c>
      <c r="J682" s="2">
        <v>27</v>
      </c>
      <c r="K682" s="2">
        <v>2083.3000000000002</v>
      </c>
      <c r="L682" s="16">
        <v>13</v>
      </c>
      <c r="M682" s="8">
        <v>13</v>
      </c>
      <c r="O682" s="20">
        <f t="shared" si="32"/>
        <v>780</v>
      </c>
      <c r="P682" s="21">
        <f t="shared" si="33"/>
        <v>13</v>
      </c>
      <c r="U682" s="3"/>
    </row>
    <row r="683" spans="1:21">
      <c r="A683" s="1">
        <v>45383</v>
      </c>
      <c r="B683" s="1" t="str">
        <f t="shared" si="31"/>
        <v>abril</v>
      </c>
      <c r="C683" t="s">
        <v>76</v>
      </c>
      <c r="D683" t="s">
        <v>77</v>
      </c>
      <c r="E683" t="s">
        <v>78</v>
      </c>
      <c r="F683" t="s">
        <v>79</v>
      </c>
      <c r="G683" t="s">
        <v>80</v>
      </c>
      <c r="H683" t="s">
        <v>15</v>
      </c>
      <c r="I683" t="s">
        <v>342</v>
      </c>
      <c r="J683" s="2">
        <v>1</v>
      </c>
      <c r="K683" s="2">
        <v>9</v>
      </c>
      <c r="L683" s="16">
        <v>13</v>
      </c>
      <c r="M683" s="8">
        <v>13</v>
      </c>
      <c r="O683" s="20">
        <f t="shared" si="32"/>
        <v>780</v>
      </c>
      <c r="P683" s="21">
        <f t="shared" si="33"/>
        <v>13</v>
      </c>
      <c r="U683" s="3"/>
    </row>
    <row r="684" spans="1:21">
      <c r="A684" s="1">
        <v>45413</v>
      </c>
      <c r="B684" s="1" t="str">
        <f t="shared" si="31"/>
        <v>mayo</v>
      </c>
      <c r="C684" t="s">
        <v>76</v>
      </c>
      <c r="D684" t="s">
        <v>77</v>
      </c>
      <c r="E684" t="s">
        <v>78</v>
      </c>
      <c r="F684" t="s">
        <v>79</v>
      </c>
      <c r="G684" t="s">
        <v>80</v>
      </c>
      <c r="H684" t="s">
        <v>15</v>
      </c>
      <c r="I684" t="s">
        <v>412</v>
      </c>
      <c r="J684" s="2">
        <v>72</v>
      </c>
      <c r="K684" s="2">
        <v>784</v>
      </c>
      <c r="L684" s="16">
        <v>13</v>
      </c>
      <c r="M684" s="8">
        <v>13</v>
      </c>
      <c r="O684" s="20">
        <f t="shared" si="32"/>
        <v>780</v>
      </c>
      <c r="P684" s="21">
        <f t="shared" si="33"/>
        <v>13</v>
      </c>
      <c r="U684" s="3"/>
    </row>
    <row r="685" spans="1:21">
      <c r="A685" s="1">
        <v>45444</v>
      </c>
      <c r="B685" s="1" t="str">
        <f t="shared" si="31"/>
        <v>junio</v>
      </c>
      <c r="C685" t="s">
        <v>10</v>
      </c>
      <c r="D685" t="s">
        <v>11</v>
      </c>
      <c r="E685" t="s">
        <v>19</v>
      </c>
      <c r="F685" t="s">
        <v>331</v>
      </c>
      <c r="G685" t="s">
        <v>318</v>
      </c>
      <c r="H685" t="s">
        <v>15</v>
      </c>
      <c r="I685" t="s">
        <v>16</v>
      </c>
      <c r="J685" s="2">
        <v>3</v>
      </c>
      <c r="K685" s="2">
        <v>910</v>
      </c>
      <c r="L685" s="16">
        <v>13</v>
      </c>
      <c r="M685" s="8">
        <v>13</v>
      </c>
      <c r="O685" s="20">
        <f t="shared" si="32"/>
        <v>780</v>
      </c>
      <c r="P685" s="21">
        <f t="shared" si="33"/>
        <v>13</v>
      </c>
      <c r="U685" s="3"/>
    </row>
    <row r="686" spans="1:21">
      <c r="A686" s="1">
        <v>45292</v>
      </c>
      <c r="B686" s="1" t="str">
        <f t="shared" si="31"/>
        <v>enero</v>
      </c>
      <c r="C686" t="s">
        <v>38</v>
      </c>
      <c r="D686" t="s">
        <v>39</v>
      </c>
      <c r="E686" t="s">
        <v>58</v>
      </c>
      <c r="F686" t="s">
        <v>59</v>
      </c>
      <c r="G686" t="s">
        <v>47</v>
      </c>
      <c r="H686" t="s">
        <v>43</v>
      </c>
      <c r="I686" t="s">
        <v>27</v>
      </c>
      <c r="J686" s="2">
        <v>29</v>
      </c>
      <c r="K686" s="2">
        <v>2150</v>
      </c>
      <c r="L686" s="16">
        <v>12.7</v>
      </c>
      <c r="M686" s="8">
        <v>12</v>
      </c>
      <c r="N686" s="8">
        <v>0.7</v>
      </c>
      <c r="O686" s="20">
        <f t="shared" si="32"/>
        <v>720.7</v>
      </c>
      <c r="P686" s="21">
        <f t="shared" si="33"/>
        <v>12.011666666666667</v>
      </c>
      <c r="U686" s="3"/>
    </row>
    <row r="687" spans="1:21">
      <c r="A687" s="1">
        <v>45292</v>
      </c>
      <c r="B687" s="1" t="str">
        <f t="shared" si="31"/>
        <v>enero</v>
      </c>
      <c r="C687" t="s">
        <v>38</v>
      </c>
      <c r="D687" t="s">
        <v>39</v>
      </c>
      <c r="E687" t="s">
        <v>58</v>
      </c>
      <c r="F687" t="s">
        <v>59</v>
      </c>
      <c r="G687" t="s">
        <v>52</v>
      </c>
      <c r="H687" t="s">
        <v>43</v>
      </c>
      <c r="I687" t="s">
        <v>27</v>
      </c>
      <c r="J687" s="2">
        <v>27</v>
      </c>
      <c r="K687" s="2">
        <v>2118.3000000000002</v>
      </c>
      <c r="L687" s="16">
        <v>12.7</v>
      </c>
      <c r="M687" s="8">
        <v>12</v>
      </c>
      <c r="N687" s="8">
        <v>0.7</v>
      </c>
      <c r="O687" s="20">
        <f t="shared" si="32"/>
        <v>720.7</v>
      </c>
      <c r="P687" s="21">
        <f t="shared" si="33"/>
        <v>12.011666666666667</v>
      </c>
      <c r="U687" s="3"/>
    </row>
    <row r="688" spans="1:21">
      <c r="A688" s="1">
        <v>45352</v>
      </c>
      <c r="B688" s="1" t="str">
        <f t="shared" si="31"/>
        <v>marzo</v>
      </c>
      <c r="C688" t="s">
        <v>38</v>
      </c>
      <c r="D688" t="s">
        <v>39</v>
      </c>
      <c r="E688" t="s">
        <v>58</v>
      </c>
      <c r="F688" t="s">
        <v>59</v>
      </c>
      <c r="G688" t="s">
        <v>48</v>
      </c>
      <c r="H688" t="s">
        <v>43</v>
      </c>
      <c r="I688" t="s">
        <v>27</v>
      </c>
      <c r="J688" s="2">
        <v>28</v>
      </c>
      <c r="K688" s="2">
        <v>1940</v>
      </c>
      <c r="L688" s="16">
        <v>12.7</v>
      </c>
      <c r="M688" s="8">
        <v>12</v>
      </c>
      <c r="N688" s="8">
        <v>0.7</v>
      </c>
      <c r="O688" s="20">
        <f t="shared" si="32"/>
        <v>720.7</v>
      </c>
      <c r="P688" s="21">
        <f t="shared" si="33"/>
        <v>12.011666666666667</v>
      </c>
      <c r="U688" s="3"/>
    </row>
    <row r="689" spans="1:21">
      <c r="A689" s="1">
        <v>45444</v>
      </c>
      <c r="B689" s="1" t="str">
        <f t="shared" si="31"/>
        <v>junio</v>
      </c>
      <c r="C689" t="s">
        <v>213</v>
      </c>
      <c r="D689" t="s">
        <v>214</v>
      </c>
      <c r="E689" t="s">
        <v>40</v>
      </c>
      <c r="F689" t="s">
        <v>215</v>
      </c>
      <c r="G689" t="s">
        <v>287</v>
      </c>
      <c r="H689" t="s">
        <v>217</v>
      </c>
      <c r="I689" t="s">
        <v>27</v>
      </c>
      <c r="J689" s="2">
        <v>31</v>
      </c>
      <c r="K689" s="2">
        <v>2318</v>
      </c>
      <c r="L689" s="16">
        <v>12.7</v>
      </c>
      <c r="M689" s="8">
        <v>12</v>
      </c>
      <c r="N689" s="8">
        <v>0.7</v>
      </c>
      <c r="O689" s="20">
        <f t="shared" si="32"/>
        <v>720.7</v>
      </c>
      <c r="P689" s="21">
        <f t="shared" si="33"/>
        <v>12.011666666666667</v>
      </c>
      <c r="U689" s="3"/>
    </row>
    <row r="690" spans="1:21">
      <c r="A690" s="1">
        <v>45444</v>
      </c>
      <c r="B690" s="1" t="str">
        <f t="shared" si="31"/>
        <v>junio</v>
      </c>
      <c r="C690" t="s">
        <v>38</v>
      </c>
      <c r="D690" t="s">
        <v>39</v>
      </c>
      <c r="E690" t="s">
        <v>58</v>
      </c>
      <c r="F690" t="s">
        <v>59</v>
      </c>
      <c r="G690" t="s">
        <v>52</v>
      </c>
      <c r="H690" t="s">
        <v>43</v>
      </c>
      <c r="I690" t="s">
        <v>27</v>
      </c>
      <c r="J690" s="2">
        <v>27</v>
      </c>
      <c r="K690" s="2">
        <v>2038.4</v>
      </c>
      <c r="L690" s="16">
        <v>12.2</v>
      </c>
      <c r="M690" s="8">
        <v>12</v>
      </c>
      <c r="N690" s="8">
        <v>0.2</v>
      </c>
      <c r="O690" s="20">
        <f t="shared" si="32"/>
        <v>720.2</v>
      </c>
      <c r="P690" s="21">
        <f t="shared" si="33"/>
        <v>12.003333333333334</v>
      </c>
      <c r="U690" s="3"/>
    </row>
    <row r="691" spans="1:21">
      <c r="A691" s="1">
        <v>45323</v>
      </c>
      <c r="B691" s="1" t="str">
        <f t="shared" si="31"/>
        <v>febrero</v>
      </c>
      <c r="C691" t="s">
        <v>38</v>
      </c>
      <c r="D691" t="s">
        <v>39</v>
      </c>
      <c r="E691" t="s">
        <v>58</v>
      </c>
      <c r="F691" t="s">
        <v>59</v>
      </c>
      <c r="G691" t="s">
        <v>51</v>
      </c>
      <c r="H691" t="s">
        <v>43</v>
      </c>
      <c r="I691" t="s">
        <v>27</v>
      </c>
      <c r="J691" s="2">
        <v>27</v>
      </c>
      <c r="K691" s="2">
        <v>2153</v>
      </c>
      <c r="L691" s="16">
        <v>12</v>
      </c>
      <c r="M691" s="8">
        <v>12</v>
      </c>
      <c r="O691" s="20">
        <f t="shared" si="32"/>
        <v>720</v>
      </c>
      <c r="P691" s="21">
        <f t="shared" si="33"/>
        <v>12</v>
      </c>
      <c r="U691" s="3"/>
    </row>
    <row r="692" spans="1:21">
      <c r="A692" s="1">
        <v>45323</v>
      </c>
      <c r="B692" s="1" t="str">
        <f t="shared" si="31"/>
        <v>febrero</v>
      </c>
      <c r="C692" t="s">
        <v>38</v>
      </c>
      <c r="D692" t="s">
        <v>39</v>
      </c>
      <c r="E692" t="s">
        <v>58</v>
      </c>
      <c r="F692" t="s">
        <v>59</v>
      </c>
      <c r="G692" t="s">
        <v>52</v>
      </c>
      <c r="H692" t="s">
        <v>43</v>
      </c>
      <c r="I692" t="s">
        <v>27</v>
      </c>
      <c r="J692" s="2">
        <v>23</v>
      </c>
      <c r="K692" s="2">
        <v>1840</v>
      </c>
      <c r="L692" s="16">
        <v>12</v>
      </c>
      <c r="M692" s="8">
        <v>12</v>
      </c>
      <c r="O692" s="20">
        <f t="shared" si="32"/>
        <v>720</v>
      </c>
      <c r="P692" s="21">
        <f t="shared" si="33"/>
        <v>12</v>
      </c>
      <c r="U692" s="3"/>
    </row>
    <row r="693" spans="1:21">
      <c r="A693" s="1">
        <v>45352</v>
      </c>
      <c r="B693" s="1" t="str">
        <f t="shared" si="31"/>
        <v>marzo</v>
      </c>
      <c r="C693" t="s">
        <v>38</v>
      </c>
      <c r="D693" t="s">
        <v>39</v>
      </c>
      <c r="E693" t="s">
        <v>58</v>
      </c>
      <c r="F693" t="s">
        <v>59</v>
      </c>
      <c r="G693" t="s">
        <v>46</v>
      </c>
      <c r="H693" t="s">
        <v>43</v>
      </c>
      <c r="I693" t="s">
        <v>27</v>
      </c>
      <c r="J693" s="2">
        <v>27</v>
      </c>
      <c r="K693" s="2">
        <v>2051.6999999999998</v>
      </c>
      <c r="L693" s="16">
        <v>12</v>
      </c>
      <c r="M693" s="8">
        <v>12</v>
      </c>
      <c r="O693" s="20">
        <f t="shared" si="32"/>
        <v>720</v>
      </c>
      <c r="P693" s="21">
        <f t="shared" si="33"/>
        <v>12</v>
      </c>
      <c r="U693" s="3"/>
    </row>
    <row r="694" spans="1:21">
      <c r="A694" s="1">
        <v>45413</v>
      </c>
      <c r="B694" s="1" t="str">
        <f t="shared" si="31"/>
        <v>mayo</v>
      </c>
      <c r="C694" t="s">
        <v>105</v>
      </c>
      <c r="D694" t="s">
        <v>106</v>
      </c>
      <c r="E694" t="s">
        <v>131</v>
      </c>
      <c r="F694" t="s">
        <v>137</v>
      </c>
      <c r="G694" t="s">
        <v>110</v>
      </c>
      <c r="H694" t="s">
        <v>92</v>
      </c>
      <c r="I694" t="s">
        <v>16</v>
      </c>
      <c r="J694" s="2">
        <v>48</v>
      </c>
      <c r="K694" s="2">
        <v>300</v>
      </c>
      <c r="L694" s="16">
        <v>12</v>
      </c>
      <c r="M694" s="8">
        <v>12</v>
      </c>
      <c r="O694" s="20">
        <f t="shared" si="32"/>
        <v>720</v>
      </c>
      <c r="P694" s="21">
        <f t="shared" si="33"/>
        <v>12</v>
      </c>
      <c r="U694" s="3"/>
    </row>
    <row r="695" spans="1:21">
      <c r="A695" s="1">
        <v>45413</v>
      </c>
      <c r="B695" s="1" t="str">
        <f t="shared" si="31"/>
        <v>mayo</v>
      </c>
      <c r="C695" t="s">
        <v>281</v>
      </c>
      <c r="D695" t="s">
        <v>282</v>
      </c>
      <c r="E695" t="s">
        <v>12</v>
      </c>
      <c r="F695" t="s">
        <v>378</v>
      </c>
      <c r="G695" t="s">
        <v>284</v>
      </c>
      <c r="H695" t="s">
        <v>15</v>
      </c>
      <c r="I695" t="s">
        <v>16</v>
      </c>
      <c r="J695" s="2">
        <v>16</v>
      </c>
      <c r="K695" s="2">
        <v>480</v>
      </c>
      <c r="L695" s="16">
        <v>12</v>
      </c>
      <c r="M695" s="8">
        <v>12</v>
      </c>
      <c r="O695" s="20">
        <f t="shared" si="32"/>
        <v>720</v>
      </c>
      <c r="P695" s="21">
        <f t="shared" si="33"/>
        <v>12</v>
      </c>
      <c r="U695" s="3"/>
    </row>
    <row r="696" spans="1:21">
      <c r="A696" s="1">
        <v>45444</v>
      </c>
      <c r="B696" s="1" t="str">
        <f t="shared" si="31"/>
        <v>junio</v>
      </c>
      <c r="C696" t="s">
        <v>76</v>
      </c>
      <c r="D696" t="s">
        <v>77</v>
      </c>
      <c r="E696" t="s">
        <v>78</v>
      </c>
      <c r="F696" t="s">
        <v>79</v>
      </c>
      <c r="G696" t="s">
        <v>80</v>
      </c>
      <c r="H696" t="s">
        <v>15</v>
      </c>
      <c r="I696" t="s">
        <v>16</v>
      </c>
      <c r="J696" s="2">
        <v>61</v>
      </c>
      <c r="K696" s="2">
        <v>848</v>
      </c>
      <c r="L696" s="16">
        <v>12</v>
      </c>
      <c r="M696" s="8">
        <v>12</v>
      </c>
      <c r="O696" s="20">
        <f t="shared" si="32"/>
        <v>720</v>
      </c>
      <c r="P696" s="21">
        <f t="shared" si="33"/>
        <v>12</v>
      </c>
      <c r="U696" s="3"/>
    </row>
    <row r="697" spans="1:21">
      <c r="A697" s="1">
        <v>45444</v>
      </c>
      <c r="B697" s="1" t="str">
        <f t="shared" si="31"/>
        <v>junio</v>
      </c>
      <c r="C697" t="s">
        <v>76</v>
      </c>
      <c r="D697" t="s">
        <v>77</v>
      </c>
      <c r="E697" t="s">
        <v>78</v>
      </c>
      <c r="F697" t="s">
        <v>79</v>
      </c>
      <c r="G697" t="s">
        <v>80</v>
      </c>
      <c r="H697" t="s">
        <v>15</v>
      </c>
      <c r="I697" t="s">
        <v>123</v>
      </c>
      <c r="J697" s="2">
        <v>1</v>
      </c>
      <c r="K697" s="2">
        <v>10</v>
      </c>
      <c r="L697" s="16">
        <v>12</v>
      </c>
      <c r="M697" s="8">
        <v>12</v>
      </c>
      <c r="O697" s="20">
        <f t="shared" si="32"/>
        <v>720</v>
      </c>
      <c r="P697" s="21">
        <f t="shared" si="33"/>
        <v>12</v>
      </c>
      <c r="U697" s="3"/>
    </row>
    <row r="698" spans="1:21">
      <c r="A698" s="1">
        <v>45444</v>
      </c>
      <c r="B698" s="1" t="str">
        <f t="shared" si="31"/>
        <v>junio</v>
      </c>
      <c r="C698" t="s">
        <v>76</v>
      </c>
      <c r="D698" t="s">
        <v>77</v>
      </c>
      <c r="E698" t="s">
        <v>78</v>
      </c>
      <c r="F698" t="s">
        <v>79</v>
      </c>
      <c r="G698" t="s">
        <v>80</v>
      </c>
      <c r="H698" t="s">
        <v>15</v>
      </c>
      <c r="I698" t="s">
        <v>412</v>
      </c>
      <c r="J698" s="2">
        <v>49</v>
      </c>
      <c r="K698" s="2">
        <v>520</v>
      </c>
      <c r="L698" s="16">
        <v>12</v>
      </c>
      <c r="M698" s="8">
        <v>12</v>
      </c>
      <c r="O698" s="20">
        <f t="shared" si="32"/>
        <v>720</v>
      </c>
      <c r="P698" s="21">
        <f t="shared" si="33"/>
        <v>12</v>
      </c>
      <c r="U698" s="3"/>
    </row>
    <row r="699" spans="1:21">
      <c r="A699" s="1">
        <v>45444</v>
      </c>
      <c r="B699" s="1" t="str">
        <f t="shared" si="31"/>
        <v>junio</v>
      </c>
      <c r="C699" t="s">
        <v>76</v>
      </c>
      <c r="D699" t="s">
        <v>77</v>
      </c>
      <c r="E699" t="s">
        <v>78</v>
      </c>
      <c r="F699" t="s">
        <v>79</v>
      </c>
      <c r="G699" t="s">
        <v>80</v>
      </c>
      <c r="H699" t="s">
        <v>15</v>
      </c>
      <c r="I699" t="s">
        <v>81</v>
      </c>
      <c r="J699" s="2">
        <v>19</v>
      </c>
      <c r="K699" s="2">
        <v>211</v>
      </c>
      <c r="L699" s="16">
        <v>12</v>
      </c>
      <c r="M699" s="8">
        <v>12</v>
      </c>
      <c r="O699" s="20">
        <f t="shared" si="32"/>
        <v>720</v>
      </c>
      <c r="P699" s="21">
        <f t="shared" si="33"/>
        <v>12</v>
      </c>
      <c r="U699" s="3"/>
    </row>
    <row r="700" spans="1:21">
      <c r="A700" s="1">
        <v>45444</v>
      </c>
      <c r="B700" s="1" t="str">
        <f t="shared" si="31"/>
        <v>junio</v>
      </c>
      <c r="C700" t="s">
        <v>180</v>
      </c>
      <c r="D700" t="s">
        <v>181</v>
      </c>
      <c r="E700" t="s">
        <v>185</v>
      </c>
      <c r="F700" t="s">
        <v>186</v>
      </c>
      <c r="G700" t="s">
        <v>366</v>
      </c>
      <c r="H700" t="s">
        <v>92</v>
      </c>
      <c r="I700" t="s">
        <v>16</v>
      </c>
      <c r="J700" s="2">
        <v>32</v>
      </c>
      <c r="K700" s="2">
        <v>480</v>
      </c>
      <c r="L700" s="16">
        <v>12</v>
      </c>
      <c r="M700" s="8">
        <v>12</v>
      </c>
      <c r="O700" s="20">
        <f t="shared" si="32"/>
        <v>720</v>
      </c>
      <c r="P700" s="21">
        <f t="shared" si="33"/>
        <v>12</v>
      </c>
      <c r="U700" s="3"/>
    </row>
    <row r="701" spans="1:21">
      <c r="A701" s="1">
        <v>45292</v>
      </c>
      <c r="B701" s="1" t="str">
        <f t="shared" si="31"/>
        <v>enero</v>
      </c>
      <c r="C701" t="s">
        <v>38</v>
      </c>
      <c r="D701" t="s">
        <v>39</v>
      </c>
      <c r="E701" t="s">
        <v>58</v>
      </c>
      <c r="F701" t="s">
        <v>59</v>
      </c>
      <c r="G701" t="s">
        <v>45</v>
      </c>
      <c r="H701" t="s">
        <v>43</v>
      </c>
      <c r="I701" t="s">
        <v>27</v>
      </c>
      <c r="J701" s="2">
        <v>26</v>
      </c>
      <c r="K701" s="2">
        <v>1990</v>
      </c>
      <c r="L701" s="16">
        <v>11.8</v>
      </c>
      <c r="M701" s="8">
        <v>11</v>
      </c>
      <c r="N701" s="8">
        <v>0.8</v>
      </c>
      <c r="O701" s="20">
        <f t="shared" si="32"/>
        <v>660.8</v>
      </c>
      <c r="P701" s="21">
        <f t="shared" si="33"/>
        <v>11.013333333333332</v>
      </c>
      <c r="U701" s="3"/>
    </row>
    <row r="702" spans="1:21">
      <c r="A702" s="1">
        <v>45444</v>
      </c>
      <c r="B702" s="1" t="str">
        <f t="shared" si="31"/>
        <v>junio</v>
      </c>
      <c r="C702" t="s">
        <v>38</v>
      </c>
      <c r="D702" t="s">
        <v>39</v>
      </c>
      <c r="E702" t="s">
        <v>58</v>
      </c>
      <c r="F702" t="s">
        <v>59</v>
      </c>
      <c r="G702" t="s">
        <v>45</v>
      </c>
      <c r="H702" t="s">
        <v>43</v>
      </c>
      <c r="I702" t="s">
        <v>27</v>
      </c>
      <c r="J702" s="2">
        <v>25</v>
      </c>
      <c r="K702" s="2">
        <v>1931.6</v>
      </c>
      <c r="L702" s="16">
        <v>11.7</v>
      </c>
      <c r="M702" s="8">
        <v>11</v>
      </c>
      <c r="N702" s="8">
        <v>0.7</v>
      </c>
      <c r="O702" s="20">
        <f t="shared" si="32"/>
        <v>660.7</v>
      </c>
      <c r="P702" s="21">
        <f t="shared" si="33"/>
        <v>11.011666666666667</v>
      </c>
      <c r="U702" s="3"/>
    </row>
    <row r="703" spans="1:21">
      <c r="A703" s="1">
        <v>45323</v>
      </c>
      <c r="B703" s="1" t="str">
        <f t="shared" si="31"/>
        <v>febrero</v>
      </c>
      <c r="C703" t="s">
        <v>22</v>
      </c>
      <c r="D703" t="s">
        <v>23</v>
      </c>
      <c r="E703" t="s">
        <v>28</v>
      </c>
      <c r="F703" t="s">
        <v>29</v>
      </c>
      <c r="G703" t="s">
        <v>30</v>
      </c>
      <c r="H703" t="s">
        <v>15</v>
      </c>
      <c r="I703" t="s">
        <v>27</v>
      </c>
      <c r="J703" s="2">
        <v>22</v>
      </c>
      <c r="K703" s="2">
        <v>611</v>
      </c>
      <c r="L703" s="16">
        <v>11</v>
      </c>
      <c r="M703" s="8">
        <v>11</v>
      </c>
      <c r="O703" s="20">
        <f t="shared" si="32"/>
        <v>660</v>
      </c>
      <c r="P703" s="21">
        <f t="shared" si="33"/>
        <v>11</v>
      </c>
      <c r="U703" s="3"/>
    </row>
    <row r="704" spans="1:21">
      <c r="A704" s="1">
        <v>45323</v>
      </c>
      <c r="B704" s="1" t="str">
        <f t="shared" si="31"/>
        <v>febrero</v>
      </c>
      <c r="C704" t="s">
        <v>172</v>
      </c>
      <c r="D704" t="s">
        <v>173</v>
      </c>
      <c r="E704" t="s">
        <v>169</v>
      </c>
      <c r="F704" t="s">
        <v>174</v>
      </c>
      <c r="G704" t="s">
        <v>177</v>
      </c>
      <c r="H704" t="s">
        <v>15</v>
      </c>
      <c r="I704" t="s">
        <v>16</v>
      </c>
      <c r="J704" s="2">
        <v>27</v>
      </c>
      <c r="K704" s="2">
        <v>355</v>
      </c>
      <c r="L704" s="16">
        <v>11</v>
      </c>
      <c r="M704" s="8">
        <v>11</v>
      </c>
      <c r="O704" s="20">
        <f t="shared" si="32"/>
        <v>660</v>
      </c>
      <c r="P704" s="21">
        <f t="shared" si="33"/>
        <v>11</v>
      </c>
      <c r="U704" s="3"/>
    </row>
    <row r="705" spans="1:21">
      <c r="A705" s="1">
        <v>45383</v>
      </c>
      <c r="B705" s="1" t="str">
        <f t="shared" si="31"/>
        <v>abril</v>
      </c>
      <c r="C705" t="s">
        <v>38</v>
      </c>
      <c r="D705" t="s">
        <v>39</v>
      </c>
      <c r="E705" t="s">
        <v>53</v>
      </c>
      <c r="F705" t="s">
        <v>341</v>
      </c>
      <c r="G705" t="s">
        <v>55</v>
      </c>
      <c r="H705" t="s">
        <v>15</v>
      </c>
      <c r="I705" t="s">
        <v>27</v>
      </c>
      <c r="J705" s="2">
        <v>23</v>
      </c>
      <c r="K705" s="2">
        <v>549.6</v>
      </c>
      <c r="L705" s="16">
        <v>11</v>
      </c>
      <c r="M705" s="8">
        <v>11</v>
      </c>
      <c r="O705" s="20">
        <f t="shared" si="32"/>
        <v>660</v>
      </c>
      <c r="P705" s="21">
        <f t="shared" si="33"/>
        <v>11</v>
      </c>
      <c r="U705" s="3"/>
    </row>
    <row r="706" spans="1:21">
      <c r="A706" s="1">
        <v>45383</v>
      </c>
      <c r="B706" s="1" t="str">
        <f t="shared" ref="B706:B769" si="34">TEXT(A706,"mmmm")</f>
        <v>abril</v>
      </c>
      <c r="C706" t="s">
        <v>105</v>
      </c>
      <c r="D706" t="s">
        <v>106</v>
      </c>
      <c r="E706" t="s">
        <v>120</v>
      </c>
      <c r="F706" t="s">
        <v>108</v>
      </c>
      <c r="G706" t="s">
        <v>345</v>
      </c>
      <c r="H706" t="s">
        <v>92</v>
      </c>
      <c r="I706" t="s">
        <v>16</v>
      </c>
      <c r="J706" s="2">
        <v>44</v>
      </c>
      <c r="K706" s="2">
        <v>275</v>
      </c>
      <c r="L706" s="16">
        <v>11</v>
      </c>
      <c r="M706" s="8">
        <v>11</v>
      </c>
      <c r="O706" s="20">
        <f t="shared" ref="O706:O769" si="35">(M706*60)+N706</f>
        <v>660</v>
      </c>
      <c r="P706" s="21">
        <f t="shared" si="33"/>
        <v>11</v>
      </c>
      <c r="U706" s="3"/>
    </row>
    <row r="707" spans="1:21">
      <c r="A707" s="1">
        <v>45413</v>
      </c>
      <c r="B707" s="1" t="str">
        <f t="shared" si="34"/>
        <v>mayo</v>
      </c>
      <c r="C707" t="s">
        <v>229</v>
      </c>
      <c r="D707" t="s">
        <v>230</v>
      </c>
      <c r="E707" t="s">
        <v>78</v>
      </c>
      <c r="F707" t="s">
        <v>231</v>
      </c>
      <c r="G707" t="s">
        <v>232</v>
      </c>
      <c r="H707" t="s">
        <v>15</v>
      </c>
      <c r="I707" t="s">
        <v>412</v>
      </c>
      <c r="J707" s="2">
        <v>31</v>
      </c>
      <c r="K707" s="2">
        <v>374</v>
      </c>
      <c r="L707" s="16">
        <v>11</v>
      </c>
      <c r="M707" s="8">
        <v>11</v>
      </c>
      <c r="O707" s="20">
        <f t="shared" si="35"/>
        <v>660</v>
      </c>
      <c r="P707" s="21">
        <f t="shared" ref="P707:P770" si="36">+O707/60</f>
        <v>11</v>
      </c>
      <c r="U707" s="3"/>
    </row>
    <row r="708" spans="1:21">
      <c r="A708" s="1">
        <v>45444</v>
      </c>
      <c r="B708" s="1" t="str">
        <f t="shared" si="34"/>
        <v>junio</v>
      </c>
      <c r="C708" t="s">
        <v>167</v>
      </c>
      <c r="D708" t="s">
        <v>168</v>
      </c>
      <c r="E708" t="s">
        <v>338</v>
      </c>
      <c r="F708" t="s">
        <v>353</v>
      </c>
      <c r="G708" t="s">
        <v>355</v>
      </c>
      <c r="H708" t="s">
        <v>92</v>
      </c>
      <c r="I708" t="s">
        <v>16</v>
      </c>
      <c r="J708" s="2">
        <v>43</v>
      </c>
      <c r="K708" s="2">
        <v>602</v>
      </c>
      <c r="L708" s="16">
        <v>11</v>
      </c>
      <c r="M708" s="8">
        <v>11</v>
      </c>
      <c r="O708" s="20">
        <f t="shared" si="35"/>
        <v>660</v>
      </c>
      <c r="P708" s="21">
        <f t="shared" si="36"/>
        <v>11</v>
      </c>
      <c r="U708" s="3"/>
    </row>
    <row r="709" spans="1:21">
      <c r="A709" s="1">
        <v>45413</v>
      </c>
      <c r="B709" s="1" t="str">
        <f t="shared" si="34"/>
        <v>mayo</v>
      </c>
      <c r="C709" t="s">
        <v>290</v>
      </c>
      <c r="D709" t="s">
        <v>291</v>
      </c>
      <c r="E709" t="s">
        <v>227</v>
      </c>
      <c r="F709" t="s">
        <v>297</v>
      </c>
      <c r="G709" t="s">
        <v>294</v>
      </c>
      <c r="H709" t="s">
        <v>295</v>
      </c>
      <c r="I709" t="s">
        <v>411</v>
      </c>
      <c r="J709" s="2">
        <v>11</v>
      </c>
      <c r="K709" s="2">
        <v>213</v>
      </c>
      <c r="L709" s="16">
        <v>10.91</v>
      </c>
      <c r="M709" s="8">
        <v>10</v>
      </c>
      <c r="N709" s="8">
        <v>0.91</v>
      </c>
      <c r="O709" s="20">
        <f t="shared" si="35"/>
        <v>600.91</v>
      </c>
      <c r="P709" s="21">
        <f t="shared" si="36"/>
        <v>10.015166666666666</v>
      </c>
      <c r="U709" s="3"/>
    </row>
    <row r="710" spans="1:21">
      <c r="A710" s="1">
        <v>45444</v>
      </c>
      <c r="B710" s="1" t="str">
        <f t="shared" si="34"/>
        <v>junio</v>
      </c>
      <c r="C710" t="s">
        <v>38</v>
      </c>
      <c r="D710" t="s">
        <v>39</v>
      </c>
      <c r="E710" t="s">
        <v>53</v>
      </c>
      <c r="F710" t="s">
        <v>54</v>
      </c>
      <c r="G710" t="s">
        <v>320</v>
      </c>
      <c r="H710" t="s">
        <v>15</v>
      </c>
      <c r="I710" t="s">
        <v>27</v>
      </c>
      <c r="J710" s="2">
        <v>17</v>
      </c>
      <c r="K710" s="2">
        <v>331.3</v>
      </c>
      <c r="L710" s="16">
        <v>10.9</v>
      </c>
      <c r="M710" s="8">
        <v>10</v>
      </c>
      <c r="N710" s="8">
        <v>0.9</v>
      </c>
      <c r="O710" s="20">
        <f t="shared" si="35"/>
        <v>600.9</v>
      </c>
      <c r="P710" s="21">
        <f t="shared" si="36"/>
        <v>10.014999999999999</v>
      </c>
      <c r="U710" s="3"/>
    </row>
    <row r="711" spans="1:21">
      <c r="A711" s="1">
        <v>45413</v>
      </c>
      <c r="B711" s="1" t="str">
        <f t="shared" si="34"/>
        <v>mayo</v>
      </c>
      <c r="C711" t="s">
        <v>253</v>
      </c>
      <c r="D711" t="s">
        <v>254</v>
      </c>
      <c r="E711" t="s">
        <v>338</v>
      </c>
      <c r="F711" t="s">
        <v>339</v>
      </c>
      <c r="G711" t="s">
        <v>256</v>
      </c>
      <c r="H711" t="s">
        <v>92</v>
      </c>
      <c r="I711" t="s">
        <v>16</v>
      </c>
      <c r="J711" s="2">
        <v>32</v>
      </c>
      <c r="K711" s="2">
        <v>400</v>
      </c>
      <c r="L711" s="16">
        <v>10.7</v>
      </c>
      <c r="M711" s="8">
        <v>10</v>
      </c>
      <c r="N711" s="8">
        <v>0.7</v>
      </c>
      <c r="O711" s="20">
        <f t="shared" si="35"/>
        <v>600.70000000000005</v>
      </c>
      <c r="P711" s="21">
        <f t="shared" si="36"/>
        <v>10.011666666666667</v>
      </c>
      <c r="U711" s="3"/>
    </row>
    <row r="712" spans="1:21">
      <c r="A712" s="1">
        <v>45444</v>
      </c>
      <c r="B712" s="1" t="str">
        <f t="shared" si="34"/>
        <v>junio</v>
      </c>
      <c r="C712" t="s">
        <v>38</v>
      </c>
      <c r="D712" t="s">
        <v>39</v>
      </c>
      <c r="E712" t="s">
        <v>58</v>
      </c>
      <c r="F712" t="s">
        <v>59</v>
      </c>
      <c r="G712" t="s">
        <v>51</v>
      </c>
      <c r="H712" t="s">
        <v>43</v>
      </c>
      <c r="I712" t="s">
        <v>27</v>
      </c>
      <c r="J712" s="2">
        <v>22</v>
      </c>
      <c r="K712" s="2">
        <v>1748.3</v>
      </c>
      <c r="L712" s="16">
        <v>10.5</v>
      </c>
      <c r="M712" s="8">
        <v>10</v>
      </c>
      <c r="N712" s="8">
        <v>0.5</v>
      </c>
      <c r="O712" s="20">
        <f t="shared" si="35"/>
        <v>600.5</v>
      </c>
      <c r="P712" s="21">
        <f t="shared" si="36"/>
        <v>10.008333333333333</v>
      </c>
      <c r="U712" s="3"/>
    </row>
    <row r="713" spans="1:21">
      <c r="A713" s="1">
        <v>45352</v>
      </c>
      <c r="B713" s="1" t="str">
        <f t="shared" si="34"/>
        <v>marzo</v>
      </c>
      <c r="C713" t="s">
        <v>38</v>
      </c>
      <c r="D713" t="s">
        <v>39</v>
      </c>
      <c r="E713" t="s">
        <v>58</v>
      </c>
      <c r="F713" t="s">
        <v>59</v>
      </c>
      <c r="G713" t="s">
        <v>52</v>
      </c>
      <c r="H713" t="s">
        <v>43</v>
      </c>
      <c r="I713" t="s">
        <v>27</v>
      </c>
      <c r="J713" s="2">
        <v>25</v>
      </c>
      <c r="K713" s="2">
        <v>1805</v>
      </c>
      <c r="L713" s="16">
        <v>10.3</v>
      </c>
      <c r="M713" s="8">
        <v>10</v>
      </c>
      <c r="N713" s="8">
        <v>0.3</v>
      </c>
      <c r="O713" s="20">
        <f t="shared" si="35"/>
        <v>600.29999999999995</v>
      </c>
      <c r="P713" s="21">
        <f t="shared" si="36"/>
        <v>10.004999999999999</v>
      </c>
      <c r="U713" s="3"/>
    </row>
    <row r="714" spans="1:21">
      <c r="A714" s="1">
        <v>45444</v>
      </c>
      <c r="B714" s="1" t="str">
        <f t="shared" si="34"/>
        <v>junio</v>
      </c>
      <c r="C714" t="s">
        <v>38</v>
      </c>
      <c r="D714" t="s">
        <v>39</v>
      </c>
      <c r="E714" t="s">
        <v>40</v>
      </c>
      <c r="F714" t="s">
        <v>41</v>
      </c>
      <c r="G714" t="s">
        <v>319</v>
      </c>
      <c r="H714" t="s">
        <v>43</v>
      </c>
      <c r="I714" t="s">
        <v>412</v>
      </c>
      <c r="J714" s="2">
        <v>9</v>
      </c>
      <c r="K714" s="2">
        <v>800</v>
      </c>
      <c r="L714" s="16">
        <v>10.3</v>
      </c>
      <c r="M714" s="8">
        <v>10</v>
      </c>
      <c r="N714" s="8">
        <v>0.3</v>
      </c>
      <c r="O714" s="20">
        <f t="shared" si="35"/>
        <v>600.29999999999995</v>
      </c>
      <c r="P714" s="21">
        <f t="shared" si="36"/>
        <v>10.004999999999999</v>
      </c>
      <c r="U714" s="3"/>
    </row>
    <row r="715" spans="1:21">
      <c r="A715" s="1">
        <v>45292</v>
      </c>
      <c r="B715" s="1" t="str">
        <f t="shared" si="34"/>
        <v>enero</v>
      </c>
      <c r="C715" t="s">
        <v>38</v>
      </c>
      <c r="D715" t="s">
        <v>39</v>
      </c>
      <c r="E715" t="s">
        <v>58</v>
      </c>
      <c r="F715" t="s">
        <v>59</v>
      </c>
      <c r="G715" t="s">
        <v>50</v>
      </c>
      <c r="H715" t="s">
        <v>43</v>
      </c>
      <c r="I715" t="s">
        <v>27</v>
      </c>
      <c r="J715" s="2">
        <v>21</v>
      </c>
      <c r="K715" s="2">
        <v>1585</v>
      </c>
      <c r="L715" s="16">
        <v>10.199999999999999</v>
      </c>
      <c r="M715" s="8">
        <v>10</v>
      </c>
      <c r="N715" s="8">
        <v>0.2</v>
      </c>
      <c r="O715" s="20">
        <f t="shared" si="35"/>
        <v>600.20000000000005</v>
      </c>
      <c r="P715" s="21">
        <f t="shared" si="36"/>
        <v>10.003333333333334</v>
      </c>
      <c r="U715" s="3"/>
    </row>
    <row r="716" spans="1:21">
      <c r="A716" s="1">
        <v>45413</v>
      </c>
      <c r="B716" s="1" t="str">
        <f t="shared" si="34"/>
        <v>mayo</v>
      </c>
      <c r="C716" t="s">
        <v>253</v>
      </c>
      <c r="D716" t="s">
        <v>254</v>
      </c>
      <c r="E716" t="s">
        <v>338</v>
      </c>
      <c r="F716" t="s">
        <v>340</v>
      </c>
      <c r="G716" t="s">
        <v>256</v>
      </c>
      <c r="H716" t="s">
        <v>92</v>
      </c>
      <c r="I716" t="s">
        <v>16</v>
      </c>
      <c r="J716" s="2">
        <v>31</v>
      </c>
      <c r="K716" s="2">
        <v>388</v>
      </c>
      <c r="L716" s="16">
        <v>10.199999999999999</v>
      </c>
      <c r="M716" s="8">
        <v>10</v>
      </c>
      <c r="N716" s="8">
        <v>0.2</v>
      </c>
      <c r="O716" s="20">
        <f t="shared" si="35"/>
        <v>600.20000000000005</v>
      </c>
      <c r="P716" s="21">
        <f t="shared" si="36"/>
        <v>10.003333333333334</v>
      </c>
      <c r="U716" s="3"/>
    </row>
    <row r="717" spans="1:21">
      <c r="A717" s="1">
        <v>45292</v>
      </c>
      <c r="B717" s="1" t="str">
        <f t="shared" si="34"/>
        <v>enero</v>
      </c>
      <c r="C717" t="s">
        <v>38</v>
      </c>
      <c r="D717" t="s">
        <v>39</v>
      </c>
      <c r="E717" t="s">
        <v>40</v>
      </c>
      <c r="F717" t="s">
        <v>41</v>
      </c>
      <c r="G717" t="s">
        <v>44</v>
      </c>
      <c r="H717" t="s">
        <v>43</v>
      </c>
      <c r="I717" t="s">
        <v>412</v>
      </c>
      <c r="J717" s="2">
        <v>7</v>
      </c>
      <c r="K717" s="2">
        <v>640</v>
      </c>
      <c r="L717" s="16">
        <v>10.1</v>
      </c>
      <c r="M717" s="8">
        <v>10</v>
      </c>
      <c r="N717" s="8">
        <v>0.1</v>
      </c>
      <c r="O717" s="20">
        <f t="shared" si="35"/>
        <v>600.1</v>
      </c>
      <c r="P717" s="21">
        <f t="shared" si="36"/>
        <v>10.001666666666667</v>
      </c>
      <c r="U717" s="3"/>
    </row>
    <row r="718" spans="1:21">
      <c r="A718" s="1">
        <v>45444</v>
      </c>
      <c r="B718" s="1" t="str">
        <f t="shared" si="34"/>
        <v>junio</v>
      </c>
      <c r="C718" t="s">
        <v>38</v>
      </c>
      <c r="D718" t="s">
        <v>39</v>
      </c>
      <c r="E718" t="s">
        <v>58</v>
      </c>
      <c r="F718" t="s">
        <v>59</v>
      </c>
      <c r="G718" t="s">
        <v>49</v>
      </c>
      <c r="H718" t="s">
        <v>43</v>
      </c>
      <c r="I718" t="s">
        <v>27</v>
      </c>
      <c r="J718" s="2">
        <v>22</v>
      </c>
      <c r="K718" s="2">
        <v>1580</v>
      </c>
      <c r="L718" s="16">
        <v>10.1</v>
      </c>
      <c r="M718" s="8">
        <v>10</v>
      </c>
      <c r="N718" s="8">
        <v>0.1</v>
      </c>
      <c r="O718" s="20">
        <f t="shared" si="35"/>
        <v>600.1</v>
      </c>
      <c r="P718" s="21">
        <f t="shared" si="36"/>
        <v>10.001666666666667</v>
      </c>
      <c r="U718" s="3"/>
    </row>
    <row r="719" spans="1:21">
      <c r="A719" s="1">
        <v>45323</v>
      </c>
      <c r="B719" s="1" t="str">
        <f t="shared" si="34"/>
        <v>febrero</v>
      </c>
      <c r="C719" t="s">
        <v>38</v>
      </c>
      <c r="D719" t="s">
        <v>39</v>
      </c>
      <c r="E719" t="s">
        <v>58</v>
      </c>
      <c r="F719" t="s">
        <v>59</v>
      </c>
      <c r="G719" t="s">
        <v>44</v>
      </c>
      <c r="H719" t="s">
        <v>43</v>
      </c>
      <c r="I719" t="s">
        <v>27</v>
      </c>
      <c r="J719" s="2">
        <v>23</v>
      </c>
      <c r="K719" s="2">
        <v>1797</v>
      </c>
      <c r="L719" s="16">
        <v>10</v>
      </c>
      <c r="M719" s="8">
        <v>10</v>
      </c>
      <c r="O719" s="20">
        <f t="shared" si="35"/>
        <v>600</v>
      </c>
      <c r="P719" s="21">
        <f t="shared" si="36"/>
        <v>10</v>
      </c>
      <c r="U719" s="3"/>
    </row>
    <row r="720" spans="1:21">
      <c r="A720" s="1">
        <v>45383</v>
      </c>
      <c r="B720" s="1" t="str">
        <f t="shared" si="34"/>
        <v>abril</v>
      </c>
      <c r="C720" t="s">
        <v>105</v>
      </c>
      <c r="D720" t="s">
        <v>106</v>
      </c>
      <c r="E720" t="s">
        <v>120</v>
      </c>
      <c r="F720" t="s">
        <v>108</v>
      </c>
      <c r="G720" t="s">
        <v>125</v>
      </c>
      <c r="H720" t="s">
        <v>92</v>
      </c>
      <c r="I720" t="s">
        <v>16</v>
      </c>
      <c r="J720" s="2">
        <v>40</v>
      </c>
      <c r="K720" s="2">
        <v>250</v>
      </c>
      <c r="L720" s="16">
        <v>10</v>
      </c>
      <c r="M720" s="8">
        <v>10</v>
      </c>
      <c r="O720" s="20">
        <f t="shared" si="35"/>
        <v>600</v>
      </c>
      <c r="P720" s="21">
        <f t="shared" si="36"/>
        <v>10</v>
      </c>
      <c r="U720" s="3"/>
    </row>
    <row r="721" spans="1:21">
      <c r="A721" s="1">
        <v>45413</v>
      </c>
      <c r="B721" s="1" t="str">
        <f t="shared" si="34"/>
        <v>mayo</v>
      </c>
      <c r="C721" t="s">
        <v>105</v>
      </c>
      <c r="D721" t="s">
        <v>106</v>
      </c>
      <c r="E721" t="s">
        <v>120</v>
      </c>
      <c r="F721" t="s">
        <v>108</v>
      </c>
      <c r="G721" t="s">
        <v>118</v>
      </c>
      <c r="H721" t="s">
        <v>92</v>
      </c>
      <c r="I721" t="s">
        <v>16</v>
      </c>
      <c r="J721" s="2">
        <v>40</v>
      </c>
      <c r="K721" s="2">
        <v>250</v>
      </c>
      <c r="L721" s="16">
        <v>10</v>
      </c>
      <c r="M721" s="8">
        <v>10</v>
      </c>
      <c r="O721" s="20">
        <f t="shared" si="35"/>
        <v>600</v>
      </c>
      <c r="P721" s="21">
        <f t="shared" si="36"/>
        <v>10</v>
      </c>
      <c r="U721" s="3"/>
    </row>
    <row r="722" spans="1:21">
      <c r="A722" s="1">
        <v>45413</v>
      </c>
      <c r="B722" s="1" t="str">
        <f t="shared" si="34"/>
        <v>mayo</v>
      </c>
      <c r="C722" t="s">
        <v>105</v>
      </c>
      <c r="D722" t="s">
        <v>106</v>
      </c>
      <c r="E722" t="s">
        <v>120</v>
      </c>
      <c r="F722" t="s">
        <v>108</v>
      </c>
      <c r="G722" t="s">
        <v>125</v>
      </c>
      <c r="H722" t="s">
        <v>92</v>
      </c>
      <c r="I722" t="s">
        <v>16</v>
      </c>
      <c r="J722" s="2">
        <v>40</v>
      </c>
      <c r="K722" s="2">
        <v>250</v>
      </c>
      <c r="L722" s="16">
        <v>10</v>
      </c>
      <c r="M722" s="8">
        <v>10</v>
      </c>
      <c r="O722" s="20">
        <f t="shared" si="35"/>
        <v>600</v>
      </c>
      <c r="P722" s="21">
        <f t="shared" si="36"/>
        <v>10</v>
      </c>
      <c r="U722" s="3"/>
    </row>
    <row r="723" spans="1:21">
      <c r="A723" s="1">
        <v>45413</v>
      </c>
      <c r="B723" s="1" t="str">
        <f t="shared" si="34"/>
        <v>mayo</v>
      </c>
      <c r="C723" t="s">
        <v>105</v>
      </c>
      <c r="D723" t="s">
        <v>106</v>
      </c>
      <c r="E723" t="s">
        <v>120</v>
      </c>
      <c r="F723" t="s">
        <v>108</v>
      </c>
      <c r="G723" t="s">
        <v>125</v>
      </c>
      <c r="H723" t="s">
        <v>92</v>
      </c>
      <c r="I723" t="s">
        <v>123</v>
      </c>
      <c r="J723" s="2">
        <v>40</v>
      </c>
      <c r="K723" s="2">
        <v>250</v>
      </c>
      <c r="L723" s="16">
        <v>10</v>
      </c>
      <c r="M723" s="8">
        <v>10</v>
      </c>
      <c r="O723" s="20">
        <f t="shared" si="35"/>
        <v>600</v>
      </c>
      <c r="P723" s="21">
        <f t="shared" si="36"/>
        <v>10</v>
      </c>
      <c r="U723" s="3"/>
    </row>
    <row r="724" spans="1:21">
      <c r="A724" s="1">
        <v>45413</v>
      </c>
      <c r="B724" s="1" t="str">
        <f t="shared" si="34"/>
        <v>mayo</v>
      </c>
      <c r="C724" t="s">
        <v>105</v>
      </c>
      <c r="D724" t="s">
        <v>106</v>
      </c>
      <c r="E724" t="s">
        <v>128</v>
      </c>
      <c r="F724" t="s">
        <v>129</v>
      </c>
      <c r="G724" t="s">
        <v>118</v>
      </c>
      <c r="H724" t="s">
        <v>92</v>
      </c>
      <c r="I724" t="s">
        <v>123</v>
      </c>
      <c r="J724" s="2">
        <v>40</v>
      </c>
      <c r="K724" s="2">
        <v>250</v>
      </c>
      <c r="L724" s="16">
        <v>10</v>
      </c>
      <c r="M724" s="8">
        <v>10</v>
      </c>
      <c r="O724" s="20">
        <f t="shared" si="35"/>
        <v>600</v>
      </c>
      <c r="P724" s="21">
        <f t="shared" si="36"/>
        <v>10</v>
      </c>
      <c r="U724" s="3"/>
    </row>
    <row r="725" spans="1:21">
      <c r="A725" s="1">
        <v>45413</v>
      </c>
      <c r="B725" s="1" t="str">
        <f t="shared" si="34"/>
        <v>mayo</v>
      </c>
      <c r="C725" t="s">
        <v>105</v>
      </c>
      <c r="D725" t="s">
        <v>106</v>
      </c>
      <c r="E725" t="s">
        <v>128</v>
      </c>
      <c r="F725" t="s">
        <v>129</v>
      </c>
      <c r="G725" t="s">
        <v>125</v>
      </c>
      <c r="H725" t="s">
        <v>92</v>
      </c>
      <c r="I725" t="s">
        <v>16</v>
      </c>
      <c r="J725" s="2">
        <v>40</v>
      </c>
      <c r="K725" s="2">
        <v>250</v>
      </c>
      <c r="L725" s="16">
        <v>10</v>
      </c>
      <c r="M725" s="8">
        <v>10</v>
      </c>
      <c r="O725" s="20">
        <f t="shared" si="35"/>
        <v>600</v>
      </c>
      <c r="P725" s="21">
        <f t="shared" si="36"/>
        <v>10</v>
      </c>
      <c r="U725" s="3"/>
    </row>
    <row r="726" spans="1:21">
      <c r="A726" s="1">
        <v>45413</v>
      </c>
      <c r="B726" s="1" t="str">
        <f t="shared" si="34"/>
        <v>mayo</v>
      </c>
      <c r="C726" t="s">
        <v>105</v>
      </c>
      <c r="D726" t="s">
        <v>106</v>
      </c>
      <c r="E726" t="s">
        <v>138</v>
      </c>
      <c r="F726" t="s">
        <v>140</v>
      </c>
      <c r="G726" t="s">
        <v>117</v>
      </c>
      <c r="H726" t="s">
        <v>92</v>
      </c>
      <c r="I726" t="s">
        <v>16</v>
      </c>
      <c r="J726" s="2">
        <v>40</v>
      </c>
      <c r="K726" s="2">
        <v>250</v>
      </c>
      <c r="L726" s="16">
        <v>10</v>
      </c>
      <c r="M726" s="8">
        <v>10</v>
      </c>
      <c r="O726" s="20">
        <f t="shared" si="35"/>
        <v>600</v>
      </c>
      <c r="P726" s="21">
        <f t="shared" si="36"/>
        <v>10</v>
      </c>
      <c r="U726" s="3"/>
    </row>
    <row r="727" spans="1:21">
      <c r="A727" s="1">
        <v>45413</v>
      </c>
      <c r="B727" s="1" t="str">
        <f t="shared" si="34"/>
        <v>mayo</v>
      </c>
      <c r="C727" t="s">
        <v>105</v>
      </c>
      <c r="D727" t="s">
        <v>106</v>
      </c>
      <c r="E727" t="s">
        <v>141</v>
      </c>
      <c r="F727" t="s">
        <v>143</v>
      </c>
      <c r="G727" t="s">
        <v>110</v>
      </c>
      <c r="H727" t="s">
        <v>92</v>
      </c>
      <c r="I727" t="s">
        <v>16</v>
      </c>
      <c r="J727" s="2">
        <v>42</v>
      </c>
      <c r="K727" s="2">
        <v>262.5</v>
      </c>
      <c r="L727" s="16">
        <v>10</v>
      </c>
      <c r="M727" s="8">
        <v>10</v>
      </c>
      <c r="O727" s="20">
        <f t="shared" si="35"/>
        <v>600</v>
      </c>
      <c r="P727" s="21">
        <f t="shared" si="36"/>
        <v>10</v>
      </c>
      <c r="U727" s="3"/>
    </row>
    <row r="728" spans="1:21">
      <c r="A728" s="1">
        <v>45444</v>
      </c>
      <c r="B728" s="1" t="str">
        <f t="shared" si="34"/>
        <v>junio</v>
      </c>
      <c r="C728" t="s">
        <v>190</v>
      </c>
      <c r="D728" t="s">
        <v>191</v>
      </c>
      <c r="E728" t="s">
        <v>192</v>
      </c>
      <c r="F728" t="s">
        <v>193</v>
      </c>
      <c r="G728" t="s">
        <v>194</v>
      </c>
      <c r="H728" t="s">
        <v>92</v>
      </c>
      <c r="I728" t="s">
        <v>16</v>
      </c>
      <c r="J728" s="2">
        <v>25</v>
      </c>
      <c r="K728" s="2">
        <v>250</v>
      </c>
      <c r="L728" s="16">
        <v>10</v>
      </c>
      <c r="M728" s="8">
        <v>10</v>
      </c>
      <c r="O728" s="20">
        <f t="shared" si="35"/>
        <v>600</v>
      </c>
      <c r="P728" s="21">
        <f t="shared" si="36"/>
        <v>10</v>
      </c>
      <c r="U728" s="3"/>
    </row>
    <row r="729" spans="1:21">
      <c r="A729" s="1">
        <v>45444</v>
      </c>
      <c r="B729" s="1" t="str">
        <f t="shared" si="34"/>
        <v>junio</v>
      </c>
      <c r="C729" t="s">
        <v>229</v>
      </c>
      <c r="D729" t="s">
        <v>230</v>
      </c>
      <c r="E729" t="s">
        <v>78</v>
      </c>
      <c r="F729" t="s">
        <v>231</v>
      </c>
      <c r="G729" t="s">
        <v>232</v>
      </c>
      <c r="H729" t="s">
        <v>15</v>
      </c>
      <c r="I729" t="s">
        <v>412</v>
      </c>
      <c r="J729" s="2">
        <v>28</v>
      </c>
      <c r="K729" s="2">
        <v>343</v>
      </c>
      <c r="L729" s="16">
        <v>10</v>
      </c>
      <c r="M729" s="8">
        <v>10</v>
      </c>
      <c r="O729" s="20">
        <f t="shared" si="35"/>
        <v>600</v>
      </c>
      <c r="P729" s="21">
        <f t="shared" si="36"/>
        <v>10</v>
      </c>
      <c r="U729" s="3"/>
    </row>
    <row r="730" spans="1:21">
      <c r="A730" s="1">
        <v>45444</v>
      </c>
      <c r="B730" s="1" t="str">
        <f t="shared" si="34"/>
        <v>junio</v>
      </c>
      <c r="C730" t="s">
        <v>38</v>
      </c>
      <c r="D730" t="s">
        <v>39</v>
      </c>
      <c r="E730" t="s">
        <v>58</v>
      </c>
      <c r="F730" t="s">
        <v>59</v>
      </c>
      <c r="G730" t="s">
        <v>319</v>
      </c>
      <c r="H730" t="s">
        <v>43</v>
      </c>
      <c r="I730" t="s">
        <v>27</v>
      </c>
      <c r="J730" s="2">
        <v>19</v>
      </c>
      <c r="K730" s="2">
        <v>1460.1</v>
      </c>
      <c r="L730" s="16">
        <v>9.6</v>
      </c>
      <c r="M730" s="8">
        <v>9</v>
      </c>
      <c r="N730" s="8">
        <v>6</v>
      </c>
      <c r="O730" s="20">
        <f t="shared" si="35"/>
        <v>546</v>
      </c>
      <c r="P730" s="21">
        <f t="shared" si="36"/>
        <v>9.1</v>
      </c>
      <c r="U730" s="3"/>
    </row>
    <row r="731" spans="1:21">
      <c r="A731" s="1">
        <v>45352</v>
      </c>
      <c r="B731" s="1" t="str">
        <f t="shared" si="34"/>
        <v>marzo</v>
      </c>
      <c r="C731" t="s">
        <v>38</v>
      </c>
      <c r="D731" t="s">
        <v>39</v>
      </c>
      <c r="E731" t="s">
        <v>58</v>
      </c>
      <c r="F731" t="s">
        <v>59</v>
      </c>
      <c r="G731" t="s">
        <v>50</v>
      </c>
      <c r="H731" t="s">
        <v>43</v>
      </c>
      <c r="I731" t="s">
        <v>27</v>
      </c>
      <c r="J731" s="2">
        <v>20</v>
      </c>
      <c r="K731" s="2">
        <v>1531.6</v>
      </c>
      <c r="L731" s="16">
        <v>9.5</v>
      </c>
      <c r="M731" s="8">
        <v>9</v>
      </c>
      <c r="N731" s="8">
        <v>5</v>
      </c>
      <c r="O731" s="20">
        <f t="shared" si="35"/>
        <v>545</v>
      </c>
      <c r="P731" s="21">
        <f t="shared" si="36"/>
        <v>9.0833333333333339</v>
      </c>
      <c r="U731" s="3"/>
    </row>
    <row r="732" spans="1:21">
      <c r="A732" s="1">
        <v>45352</v>
      </c>
      <c r="B732" s="1" t="str">
        <f t="shared" si="34"/>
        <v>marzo</v>
      </c>
      <c r="C732" t="s">
        <v>38</v>
      </c>
      <c r="D732" t="s">
        <v>39</v>
      </c>
      <c r="E732" t="s">
        <v>58</v>
      </c>
      <c r="F732" t="s">
        <v>59</v>
      </c>
      <c r="G732" t="s">
        <v>47</v>
      </c>
      <c r="H732" t="s">
        <v>43</v>
      </c>
      <c r="I732" t="s">
        <v>27</v>
      </c>
      <c r="J732" s="2">
        <v>21</v>
      </c>
      <c r="K732" s="2">
        <v>1556.7</v>
      </c>
      <c r="L732" s="16">
        <v>9.4</v>
      </c>
      <c r="M732" s="8">
        <v>9</v>
      </c>
      <c r="N732" s="8">
        <v>4</v>
      </c>
      <c r="O732" s="20">
        <f t="shared" si="35"/>
        <v>544</v>
      </c>
      <c r="P732" s="21">
        <f t="shared" si="36"/>
        <v>9.0666666666666664</v>
      </c>
      <c r="U732" s="3"/>
    </row>
    <row r="733" spans="1:21">
      <c r="A733" s="1">
        <v>45383</v>
      </c>
      <c r="B733" s="1" t="str">
        <f t="shared" si="34"/>
        <v>abril</v>
      </c>
      <c r="C733" t="s">
        <v>253</v>
      </c>
      <c r="D733" t="s">
        <v>254</v>
      </c>
      <c r="E733" t="s">
        <v>338</v>
      </c>
      <c r="F733" t="s">
        <v>339</v>
      </c>
      <c r="G733" t="s">
        <v>256</v>
      </c>
      <c r="H733" t="s">
        <v>92</v>
      </c>
      <c r="I733" t="s">
        <v>16</v>
      </c>
      <c r="J733" s="2">
        <v>28</v>
      </c>
      <c r="K733" s="2">
        <v>350</v>
      </c>
      <c r="L733" s="16">
        <v>9.4</v>
      </c>
      <c r="M733" s="8">
        <v>9</v>
      </c>
      <c r="N733" s="8">
        <v>4</v>
      </c>
      <c r="O733" s="20">
        <f t="shared" si="35"/>
        <v>544</v>
      </c>
      <c r="P733" s="21">
        <f t="shared" si="36"/>
        <v>9.0666666666666664</v>
      </c>
      <c r="U733" s="3"/>
    </row>
    <row r="734" spans="1:21">
      <c r="A734" s="1">
        <v>45444</v>
      </c>
      <c r="B734" s="1" t="str">
        <f t="shared" si="34"/>
        <v>junio</v>
      </c>
      <c r="C734" t="s">
        <v>290</v>
      </c>
      <c r="D734" t="s">
        <v>291</v>
      </c>
      <c r="E734" t="s">
        <v>227</v>
      </c>
      <c r="F734" t="s">
        <v>297</v>
      </c>
      <c r="G734" t="s">
        <v>296</v>
      </c>
      <c r="H734" t="s">
        <v>295</v>
      </c>
      <c r="I734" t="s">
        <v>411</v>
      </c>
      <c r="J734" s="2">
        <v>10</v>
      </c>
      <c r="K734" s="2">
        <v>187</v>
      </c>
      <c r="L734" s="16">
        <v>9.27</v>
      </c>
      <c r="M734" s="8">
        <v>9</v>
      </c>
      <c r="N734" s="8">
        <v>27</v>
      </c>
      <c r="O734" s="20">
        <f t="shared" si="35"/>
        <v>567</v>
      </c>
      <c r="P734" s="21">
        <f t="shared" si="36"/>
        <v>9.4499999999999993</v>
      </c>
      <c r="U734" s="3"/>
    </row>
    <row r="735" spans="1:21">
      <c r="A735" s="1">
        <v>45292</v>
      </c>
      <c r="B735" s="1" t="str">
        <f t="shared" si="34"/>
        <v>enero</v>
      </c>
      <c r="C735" t="s">
        <v>38</v>
      </c>
      <c r="D735" t="s">
        <v>39</v>
      </c>
      <c r="E735" t="s">
        <v>58</v>
      </c>
      <c r="F735" t="s">
        <v>59</v>
      </c>
      <c r="G735" t="s">
        <v>44</v>
      </c>
      <c r="H735" t="s">
        <v>43</v>
      </c>
      <c r="I735" t="s">
        <v>27</v>
      </c>
      <c r="J735" s="2">
        <v>16</v>
      </c>
      <c r="K735" s="2">
        <v>1223.4000000000001</v>
      </c>
      <c r="L735" s="16">
        <v>9.1999999999999993</v>
      </c>
      <c r="M735" s="8">
        <v>9</v>
      </c>
      <c r="N735" s="8">
        <v>2</v>
      </c>
      <c r="O735" s="20">
        <f t="shared" si="35"/>
        <v>542</v>
      </c>
      <c r="P735" s="21">
        <f t="shared" si="36"/>
        <v>9.0333333333333332</v>
      </c>
      <c r="U735" s="3"/>
    </row>
    <row r="736" spans="1:21">
      <c r="A736" s="1">
        <v>45292</v>
      </c>
      <c r="B736" s="1" t="str">
        <f t="shared" si="34"/>
        <v>enero</v>
      </c>
      <c r="C736" t="s">
        <v>38</v>
      </c>
      <c r="D736" t="s">
        <v>39</v>
      </c>
      <c r="E736" t="s">
        <v>58</v>
      </c>
      <c r="F736" t="s">
        <v>59</v>
      </c>
      <c r="G736" t="s">
        <v>46</v>
      </c>
      <c r="H736" t="s">
        <v>43</v>
      </c>
      <c r="I736" t="s">
        <v>27</v>
      </c>
      <c r="J736" s="2">
        <v>18</v>
      </c>
      <c r="K736" s="2">
        <v>1440</v>
      </c>
      <c r="L736" s="16">
        <v>9</v>
      </c>
      <c r="M736" s="8">
        <v>9</v>
      </c>
      <c r="O736" s="20">
        <f t="shared" si="35"/>
        <v>540</v>
      </c>
      <c r="P736" s="21">
        <f t="shared" si="36"/>
        <v>9</v>
      </c>
      <c r="U736" s="3"/>
    </row>
    <row r="737" spans="1:21">
      <c r="A737" s="1">
        <v>45323</v>
      </c>
      <c r="B737" s="1" t="str">
        <f t="shared" si="34"/>
        <v>febrero</v>
      </c>
      <c r="C737" t="s">
        <v>38</v>
      </c>
      <c r="D737" t="s">
        <v>39</v>
      </c>
      <c r="E737" t="s">
        <v>40</v>
      </c>
      <c r="F737" t="s">
        <v>41</v>
      </c>
      <c r="G737" t="s">
        <v>44</v>
      </c>
      <c r="H737" t="s">
        <v>43</v>
      </c>
      <c r="I737" t="s">
        <v>412</v>
      </c>
      <c r="J737" s="2">
        <v>8</v>
      </c>
      <c r="K737" s="2">
        <v>641</v>
      </c>
      <c r="L737" s="16">
        <v>9</v>
      </c>
      <c r="M737" s="8">
        <v>9</v>
      </c>
      <c r="O737" s="20">
        <f t="shared" si="35"/>
        <v>540</v>
      </c>
      <c r="P737" s="21">
        <f t="shared" si="36"/>
        <v>9</v>
      </c>
      <c r="U737" s="3"/>
    </row>
    <row r="738" spans="1:21">
      <c r="A738" s="1">
        <v>45323</v>
      </c>
      <c r="B738" s="1" t="str">
        <f t="shared" si="34"/>
        <v>febrero</v>
      </c>
      <c r="C738" t="s">
        <v>38</v>
      </c>
      <c r="D738" t="s">
        <v>39</v>
      </c>
      <c r="E738" t="s">
        <v>58</v>
      </c>
      <c r="F738" t="s">
        <v>59</v>
      </c>
      <c r="G738" t="s">
        <v>49</v>
      </c>
      <c r="H738" t="s">
        <v>43</v>
      </c>
      <c r="I738" t="s">
        <v>27</v>
      </c>
      <c r="J738" s="2">
        <v>17</v>
      </c>
      <c r="K738" s="2">
        <v>1347</v>
      </c>
      <c r="L738" s="16">
        <v>9</v>
      </c>
      <c r="M738" s="8">
        <v>9</v>
      </c>
      <c r="O738" s="20">
        <f t="shared" si="35"/>
        <v>540</v>
      </c>
      <c r="P738" s="21">
        <f t="shared" si="36"/>
        <v>9</v>
      </c>
      <c r="U738" s="3"/>
    </row>
    <row r="739" spans="1:21">
      <c r="A739" s="1">
        <v>45323</v>
      </c>
      <c r="B739" s="1" t="str">
        <f t="shared" si="34"/>
        <v>febrero</v>
      </c>
      <c r="C739" t="s">
        <v>180</v>
      </c>
      <c r="D739" t="s">
        <v>181</v>
      </c>
      <c r="E739" t="s">
        <v>185</v>
      </c>
      <c r="F739" t="s">
        <v>186</v>
      </c>
      <c r="G739" t="s">
        <v>188</v>
      </c>
      <c r="H739" t="s">
        <v>92</v>
      </c>
      <c r="I739" t="s">
        <v>16</v>
      </c>
      <c r="J739" s="2">
        <v>24</v>
      </c>
      <c r="K739" s="2">
        <v>360</v>
      </c>
      <c r="L739" s="16">
        <v>9</v>
      </c>
      <c r="M739" s="8">
        <v>9</v>
      </c>
      <c r="O739" s="20">
        <f t="shared" si="35"/>
        <v>540</v>
      </c>
      <c r="P739" s="21">
        <f t="shared" si="36"/>
        <v>9</v>
      </c>
      <c r="U739" s="3"/>
    </row>
    <row r="740" spans="1:21">
      <c r="A740" s="1">
        <v>45383</v>
      </c>
      <c r="B740" s="1" t="str">
        <f t="shared" si="34"/>
        <v>abril</v>
      </c>
      <c r="C740" t="s">
        <v>10</v>
      </c>
      <c r="D740" t="s">
        <v>11</v>
      </c>
      <c r="E740" t="s">
        <v>17</v>
      </c>
      <c r="F740" t="s">
        <v>18</v>
      </c>
      <c r="G740" t="s">
        <v>21</v>
      </c>
      <c r="H740" t="s">
        <v>15</v>
      </c>
      <c r="I740" t="s">
        <v>16</v>
      </c>
      <c r="J740" s="2">
        <v>3</v>
      </c>
      <c r="K740" s="2">
        <v>540</v>
      </c>
      <c r="L740" s="16">
        <v>9</v>
      </c>
      <c r="M740" s="8">
        <v>9</v>
      </c>
      <c r="O740" s="20">
        <f t="shared" si="35"/>
        <v>540</v>
      </c>
      <c r="P740" s="21">
        <f t="shared" si="36"/>
        <v>9</v>
      </c>
      <c r="U740" s="3"/>
    </row>
    <row r="741" spans="1:21">
      <c r="A741" s="1">
        <v>45383</v>
      </c>
      <c r="B741" s="1" t="str">
        <f t="shared" si="34"/>
        <v>abril</v>
      </c>
      <c r="C741" t="s">
        <v>38</v>
      </c>
      <c r="D741" t="s">
        <v>39</v>
      </c>
      <c r="E741" t="s">
        <v>53</v>
      </c>
      <c r="F741" t="s">
        <v>341</v>
      </c>
      <c r="G741" t="s">
        <v>56</v>
      </c>
      <c r="H741" t="s">
        <v>15</v>
      </c>
      <c r="I741" t="s">
        <v>27</v>
      </c>
      <c r="J741" s="2">
        <v>22</v>
      </c>
      <c r="K741" s="2">
        <v>584.70000000000005</v>
      </c>
      <c r="L741" s="16">
        <v>9</v>
      </c>
      <c r="M741" s="8">
        <v>9</v>
      </c>
      <c r="O741" s="20">
        <f t="shared" si="35"/>
        <v>540</v>
      </c>
      <c r="P741" s="21">
        <f t="shared" si="36"/>
        <v>9</v>
      </c>
      <c r="U741" s="3"/>
    </row>
    <row r="742" spans="1:21">
      <c r="A742" s="1">
        <v>45383</v>
      </c>
      <c r="B742" s="1" t="str">
        <f t="shared" si="34"/>
        <v>abril</v>
      </c>
      <c r="C742" t="s">
        <v>38</v>
      </c>
      <c r="D742" t="s">
        <v>39</v>
      </c>
      <c r="E742" t="s">
        <v>58</v>
      </c>
      <c r="F742" t="s">
        <v>59</v>
      </c>
      <c r="G742" t="s">
        <v>47</v>
      </c>
      <c r="H742" t="s">
        <v>43</v>
      </c>
      <c r="I742" t="s">
        <v>27</v>
      </c>
      <c r="J742" s="2">
        <v>19</v>
      </c>
      <c r="K742" s="2">
        <v>1465</v>
      </c>
      <c r="L742" s="16">
        <v>9</v>
      </c>
      <c r="M742" s="8">
        <v>9</v>
      </c>
      <c r="O742" s="20">
        <f t="shared" si="35"/>
        <v>540</v>
      </c>
      <c r="P742" s="21">
        <f t="shared" si="36"/>
        <v>9</v>
      </c>
      <c r="U742" s="3"/>
    </row>
    <row r="743" spans="1:21">
      <c r="A743" s="1">
        <v>45413</v>
      </c>
      <c r="B743" s="1" t="str">
        <f t="shared" si="34"/>
        <v>mayo</v>
      </c>
      <c r="C743" t="s">
        <v>105</v>
      </c>
      <c r="D743" t="s">
        <v>106</v>
      </c>
      <c r="E743" t="s">
        <v>131</v>
      </c>
      <c r="F743" t="s">
        <v>135</v>
      </c>
      <c r="G743" t="s">
        <v>110</v>
      </c>
      <c r="H743" t="s">
        <v>92</v>
      </c>
      <c r="I743" t="s">
        <v>16</v>
      </c>
      <c r="J743" s="2">
        <v>36</v>
      </c>
      <c r="K743" s="2">
        <v>225</v>
      </c>
      <c r="L743" s="16">
        <v>9</v>
      </c>
      <c r="M743" s="8">
        <v>9</v>
      </c>
      <c r="O743" s="20">
        <f t="shared" si="35"/>
        <v>540</v>
      </c>
      <c r="P743" s="21">
        <f t="shared" si="36"/>
        <v>9</v>
      </c>
      <c r="U743" s="3"/>
    </row>
    <row r="744" spans="1:21">
      <c r="A744" s="1">
        <v>45444</v>
      </c>
      <c r="B744" s="1" t="str">
        <f t="shared" si="34"/>
        <v>junio</v>
      </c>
      <c r="C744" t="s">
        <v>10</v>
      </c>
      <c r="D744" t="s">
        <v>11</v>
      </c>
      <c r="E744" t="s">
        <v>19</v>
      </c>
      <c r="F744" t="s">
        <v>20</v>
      </c>
      <c r="G744" t="s">
        <v>318</v>
      </c>
      <c r="H744" t="s">
        <v>15</v>
      </c>
      <c r="I744" t="s">
        <v>16</v>
      </c>
      <c r="J744" s="2">
        <v>2</v>
      </c>
      <c r="K744" s="2">
        <v>630</v>
      </c>
      <c r="L744" s="16">
        <v>9</v>
      </c>
      <c r="M744" s="8">
        <v>9</v>
      </c>
      <c r="O744" s="20">
        <f t="shared" si="35"/>
        <v>540</v>
      </c>
      <c r="P744" s="21">
        <f t="shared" si="36"/>
        <v>9</v>
      </c>
      <c r="U744" s="3"/>
    </row>
    <row r="745" spans="1:21">
      <c r="A745" s="1">
        <v>45292</v>
      </c>
      <c r="B745" s="1" t="str">
        <f t="shared" si="34"/>
        <v>enero</v>
      </c>
      <c r="C745" t="s">
        <v>38</v>
      </c>
      <c r="D745" t="s">
        <v>39</v>
      </c>
      <c r="E745" t="s">
        <v>58</v>
      </c>
      <c r="F745" t="s">
        <v>59</v>
      </c>
      <c r="G745" t="s">
        <v>48</v>
      </c>
      <c r="H745" t="s">
        <v>43</v>
      </c>
      <c r="I745" t="s">
        <v>27</v>
      </c>
      <c r="J745" s="2">
        <v>20</v>
      </c>
      <c r="K745" s="2">
        <v>1584.9</v>
      </c>
      <c r="L745" s="16">
        <v>8.8000000000000007</v>
      </c>
      <c r="M745" s="8">
        <v>8</v>
      </c>
      <c r="N745" s="8">
        <v>8</v>
      </c>
      <c r="O745" s="20">
        <f t="shared" si="35"/>
        <v>488</v>
      </c>
      <c r="P745" s="21">
        <f t="shared" si="36"/>
        <v>8.1333333333333329</v>
      </c>
      <c r="U745" s="3"/>
    </row>
    <row r="746" spans="1:21">
      <c r="A746" s="1">
        <v>45352</v>
      </c>
      <c r="B746" s="1" t="str">
        <f t="shared" si="34"/>
        <v>marzo</v>
      </c>
      <c r="C746" t="s">
        <v>38</v>
      </c>
      <c r="D746" t="s">
        <v>39</v>
      </c>
      <c r="E746" t="s">
        <v>40</v>
      </c>
      <c r="F746" t="s">
        <v>41</v>
      </c>
      <c r="G746" t="s">
        <v>319</v>
      </c>
      <c r="H746" t="s">
        <v>43</v>
      </c>
      <c r="I746" t="s">
        <v>27</v>
      </c>
      <c r="J746" s="2">
        <v>18</v>
      </c>
      <c r="K746" s="2">
        <v>1281.7</v>
      </c>
      <c r="L746" s="16">
        <v>8.6999999999999993</v>
      </c>
      <c r="M746" s="8">
        <v>8</v>
      </c>
      <c r="N746" s="8">
        <v>7</v>
      </c>
      <c r="O746" s="20">
        <f t="shared" si="35"/>
        <v>487</v>
      </c>
      <c r="P746" s="21">
        <f t="shared" si="36"/>
        <v>8.1166666666666671</v>
      </c>
      <c r="U746" s="3"/>
    </row>
    <row r="747" spans="1:21">
      <c r="A747" s="1">
        <v>45413</v>
      </c>
      <c r="B747" s="1" t="str">
        <f t="shared" si="34"/>
        <v>mayo</v>
      </c>
      <c r="C747" t="s">
        <v>253</v>
      </c>
      <c r="D747" t="s">
        <v>254</v>
      </c>
      <c r="E747" t="s">
        <v>12</v>
      </c>
      <c r="F747" t="s">
        <v>255</v>
      </c>
      <c r="G747" t="s">
        <v>372</v>
      </c>
      <c r="H747" t="s">
        <v>92</v>
      </c>
      <c r="I747" t="s">
        <v>16</v>
      </c>
      <c r="J747" s="2">
        <v>26</v>
      </c>
      <c r="K747" s="2">
        <v>325</v>
      </c>
      <c r="L747" s="16">
        <v>8.6999999999999993</v>
      </c>
      <c r="M747" s="8">
        <v>8</v>
      </c>
      <c r="N747" s="8">
        <v>7</v>
      </c>
      <c r="O747" s="20">
        <f t="shared" si="35"/>
        <v>487</v>
      </c>
      <c r="P747" s="21">
        <f t="shared" si="36"/>
        <v>8.1166666666666671</v>
      </c>
      <c r="U747" s="3"/>
    </row>
    <row r="748" spans="1:21">
      <c r="A748" s="1">
        <v>45413</v>
      </c>
      <c r="B748" s="1" t="str">
        <f t="shared" si="34"/>
        <v>mayo</v>
      </c>
      <c r="C748" t="s">
        <v>253</v>
      </c>
      <c r="D748" t="s">
        <v>254</v>
      </c>
      <c r="E748" t="s">
        <v>12</v>
      </c>
      <c r="F748" t="s">
        <v>255</v>
      </c>
      <c r="G748" t="s">
        <v>256</v>
      </c>
      <c r="H748" t="s">
        <v>92</v>
      </c>
      <c r="I748" t="s">
        <v>16</v>
      </c>
      <c r="J748" s="2">
        <v>26</v>
      </c>
      <c r="K748" s="2">
        <v>325</v>
      </c>
      <c r="L748" s="16">
        <v>8.6999999999999993</v>
      </c>
      <c r="M748" s="8">
        <v>8</v>
      </c>
      <c r="N748" s="8">
        <v>7</v>
      </c>
      <c r="O748" s="20">
        <f t="shared" si="35"/>
        <v>487</v>
      </c>
      <c r="P748" s="21">
        <f t="shared" si="36"/>
        <v>8.1166666666666671</v>
      </c>
      <c r="U748" s="3"/>
    </row>
    <row r="749" spans="1:21">
      <c r="A749" s="1">
        <v>45444</v>
      </c>
      <c r="B749" s="1" t="str">
        <f t="shared" si="34"/>
        <v>junio</v>
      </c>
      <c r="C749" t="s">
        <v>38</v>
      </c>
      <c r="D749" t="s">
        <v>39</v>
      </c>
      <c r="E749" t="s">
        <v>58</v>
      </c>
      <c r="F749" t="s">
        <v>59</v>
      </c>
      <c r="G749" t="s">
        <v>47</v>
      </c>
      <c r="H749" t="s">
        <v>43</v>
      </c>
      <c r="I749" t="s">
        <v>27</v>
      </c>
      <c r="J749" s="2">
        <v>19</v>
      </c>
      <c r="K749" s="2">
        <v>1471.6</v>
      </c>
      <c r="L749" s="16">
        <v>8.6999999999999993</v>
      </c>
      <c r="M749" s="8">
        <v>8</v>
      </c>
      <c r="N749" s="8">
        <v>7</v>
      </c>
      <c r="O749" s="20">
        <f t="shared" si="35"/>
        <v>487</v>
      </c>
      <c r="P749" s="21">
        <f t="shared" si="36"/>
        <v>8.1166666666666671</v>
      </c>
      <c r="U749" s="3"/>
    </row>
    <row r="750" spans="1:21">
      <c r="A750" s="1">
        <v>45352</v>
      </c>
      <c r="B750" s="1" t="str">
        <f t="shared" si="34"/>
        <v>marzo</v>
      </c>
      <c r="C750" t="s">
        <v>38</v>
      </c>
      <c r="D750" t="s">
        <v>39</v>
      </c>
      <c r="E750" t="s">
        <v>58</v>
      </c>
      <c r="F750" t="s">
        <v>59</v>
      </c>
      <c r="G750" t="s">
        <v>42</v>
      </c>
      <c r="H750" t="s">
        <v>43</v>
      </c>
      <c r="I750" t="s">
        <v>27</v>
      </c>
      <c r="J750" s="2">
        <v>18</v>
      </c>
      <c r="K750" s="2">
        <v>1295.5</v>
      </c>
      <c r="L750" s="16">
        <v>8.6</v>
      </c>
      <c r="M750" s="8">
        <v>8</v>
      </c>
      <c r="N750" s="8">
        <v>6</v>
      </c>
      <c r="O750" s="20">
        <f t="shared" si="35"/>
        <v>486</v>
      </c>
      <c r="P750" s="21">
        <f t="shared" si="36"/>
        <v>8.1</v>
      </c>
      <c r="U750" s="3"/>
    </row>
    <row r="751" spans="1:21">
      <c r="A751" s="1">
        <v>45352</v>
      </c>
      <c r="B751" s="1" t="str">
        <f t="shared" si="34"/>
        <v>marzo</v>
      </c>
      <c r="C751" t="s">
        <v>38</v>
      </c>
      <c r="D751" t="s">
        <v>39</v>
      </c>
      <c r="E751" t="s">
        <v>58</v>
      </c>
      <c r="F751" t="s">
        <v>59</v>
      </c>
      <c r="G751" t="s">
        <v>51</v>
      </c>
      <c r="H751" t="s">
        <v>43</v>
      </c>
      <c r="I751" t="s">
        <v>27</v>
      </c>
      <c r="J751" s="2">
        <v>20</v>
      </c>
      <c r="K751" s="2">
        <v>1521.7</v>
      </c>
      <c r="L751" s="16">
        <v>8.1999999999999993</v>
      </c>
      <c r="M751" s="8">
        <v>8</v>
      </c>
      <c r="N751" s="8">
        <v>2</v>
      </c>
      <c r="O751" s="20">
        <f t="shared" si="35"/>
        <v>482</v>
      </c>
      <c r="P751" s="21">
        <f t="shared" si="36"/>
        <v>8.0333333333333332</v>
      </c>
      <c r="U751" s="3"/>
    </row>
    <row r="752" spans="1:21">
      <c r="A752" s="1">
        <v>45413</v>
      </c>
      <c r="B752" s="1" t="str">
        <f t="shared" si="34"/>
        <v>mayo</v>
      </c>
      <c r="C752" t="s">
        <v>290</v>
      </c>
      <c r="D752" t="s">
        <v>291</v>
      </c>
      <c r="E752" t="s">
        <v>390</v>
      </c>
      <c r="F752" t="s">
        <v>297</v>
      </c>
      <c r="G752" t="s">
        <v>299</v>
      </c>
      <c r="H752" t="s">
        <v>295</v>
      </c>
      <c r="I752" t="s">
        <v>123</v>
      </c>
      <c r="J752" s="2">
        <v>8</v>
      </c>
      <c r="K752" s="2">
        <v>123</v>
      </c>
      <c r="L752" s="16">
        <v>8.06</v>
      </c>
      <c r="M752" s="8">
        <v>8</v>
      </c>
      <c r="N752" s="8">
        <v>6</v>
      </c>
      <c r="O752" s="20">
        <f t="shared" si="35"/>
        <v>486</v>
      </c>
      <c r="P752" s="21">
        <f t="shared" si="36"/>
        <v>8.1</v>
      </c>
      <c r="U752" s="3"/>
    </row>
    <row r="753" spans="1:21">
      <c r="A753" s="1">
        <v>45292</v>
      </c>
      <c r="B753" s="1" t="str">
        <f t="shared" si="34"/>
        <v>enero</v>
      </c>
      <c r="C753" t="s">
        <v>172</v>
      </c>
      <c r="D753" t="s">
        <v>173</v>
      </c>
      <c r="E753" t="s">
        <v>169</v>
      </c>
      <c r="F753" t="s">
        <v>174</v>
      </c>
      <c r="G753" t="s">
        <v>177</v>
      </c>
      <c r="H753" t="s">
        <v>15</v>
      </c>
      <c r="I753" t="s">
        <v>16</v>
      </c>
      <c r="J753" s="2">
        <v>22</v>
      </c>
      <c r="K753" s="2">
        <v>396</v>
      </c>
      <c r="L753" s="16">
        <v>8</v>
      </c>
      <c r="M753" s="8">
        <v>8</v>
      </c>
      <c r="O753" s="20">
        <f t="shared" si="35"/>
        <v>480</v>
      </c>
      <c r="P753" s="21">
        <f t="shared" si="36"/>
        <v>8</v>
      </c>
      <c r="U753" s="3"/>
    </row>
    <row r="754" spans="1:21">
      <c r="A754" s="1">
        <v>45323</v>
      </c>
      <c r="B754" s="1" t="str">
        <f t="shared" si="34"/>
        <v>febrero</v>
      </c>
      <c r="C754" t="s">
        <v>38</v>
      </c>
      <c r="D754" t="s">
        <v>39</v>
      </c>
      <c r="E754" t="s">
        <v>58</v>
      </c>
      <c r="F754" t="s">
        <v>59</v>
      </c>
      <c r="G754" t="s">
        <v>46</v>
      </c>
      <c r="H754" t="s">
        <v>43</v>
      </c>
      <c r="I754" t="s">
        <v>27</v>
      </c>
      <c r="J754" s="2">
        <v>15</v>
      </c>
      <c r="K754" s="2">
        <v>1150</v>
      </c>
      <c r="L754" s="16">
        <v>8</v>
      </c>
      <c r="M754" s="8">
        <v>8</v>
      </c>
      <c r="O754" s="20">
        <f t="shared" si="35"/>
        <v>480</v>
      </c>
      <c r="P754" s="21">
        <f t="shared" si="36"/>
        <v>8</v>
      </c>
      <c r="U754" s="3"/>
    </row>
    <row r="755" spans="1:21">
      <c r="A755" s="1">
        <v>45323</v>
      </c>
      <c r="B755" s="1" t="str">
        <f t="shared" si="34"/>
        <v>febrero</v>
      </c>
      <c r="C755" t="s">
        <v>38</v>
      </c>
      <c r="D755" t="s">
        <v>39</v>
      </c>
      <c r="E755" t="s">
        <v>58</v>
      </c>
      <c r="F755" t="s">
        <v>59</v>
      </c>
      <c r="G755" t="s">
        <v>50</v>
      </c>
      <c r="H755" t="s">
        <v>43</v>
      </c>
      <c r="I755" t="s">
        <v>27</v>
      </c>
      <c r="J755" s="2">
        <v>19</v>
      </c>
      <c r="K755" s="2">
        <v>1520</v>
      </c>
      <c r="L755" s="16">
        <v>8</v>
      </c>
      <c r="M755" s="8">
        <v>8</v>
      </c>
      <c r="O755" s="20">
        <f t="shared" si="35"/>
        <v>480</v>
      </c>
      <c r="P755" s="21">
        <f t="shared" si="36"/>
        <v>8</v>
      </c>
      <c r="U755" s="3"/>
    </row>
    <row r="756" spans="1:21">
      <c r="A756" s="1">
        <v>45323</v>
      </c>
      <c r="B756" s="1" t="str">
        <f t="shared" si="34"/>
        <v>febrero</v>
      </c>
      <c r="C756" t="s">
        <v>281</v>
      </c>
      <c r="D756" t="s">
        <v>282</v>
      </c>
      <c r="E756" t="s">
        <v>84</v>
      </c>
      <c r="F756" t="s">
        <v>283</v>
      </c>
      <c r="G756" t="s">
        <v>284</v>
      </c>
      <c r="H756" t="s">
        <v>15</v>
      </c>
      <c r="I756" t="s">
        <v>16</v>
      </c>
      <c r="J756" s="2">
        <v>11</v>
      </c>
      <c r="K756" s="2">
        <v>320</v>
      </c>
      <c r="L756" s="16">
        <v>8</v>
      </c>
      <c r="M756" s="8">
        <v>8</v>
      </c>
      <c r="O756" s="20">
        <f t="shared" si="35"/>
        <v>480</v>
      </c>
      <c r="P756" s="21">
        <f t="shared" si="36"/>
        <v>8</v>
      </c>
      <c r="U756" s="3"/>
    </row>
    <row r="757" spans="1:21">
      <c r="A757" s="1">
        <v>45352</v>
      </c>
      <c r="B757" s="1" t="str">
        <f t="shared" si="34"/>
        <v>marzo</v>
      </c>
      <c r="C757" t="s">
        <v>10</v>
      </c>
      <c r="D757" t="s">
        <v>11</v>
      </c>
      <c r="E757" t="s">
        <v>17</v>
      </c>
      <c r="F757" t="s">
        <v>18</v>
      </c>
      <c r="G757" t="s">
        <v>14</v>
      </c>
      <c r="H757" t="s">
        <v>15</v>
      </c>
      <c r="I757" t="s">
        <v>16</v>
      </c>
      <c r="J757" s="2">
        <v>3</v>
      </c>
      <c r="K757" s="2">
        <v>480</v>
      </c>
      <c r="L757" s="16">
        <v>8</v>
      </c>
      <c r="M757" s="8">
        <v>8</v>
      </c>
      <c r="O757" s="20">
        <f t="shared" si="35"/>
        <v>480</v>
      </c>
      <c r="P757" s="21">
        <f t="shared" si="36"/>
        <v>8</v>
      </c>
      <c r="U757" s="3"/>
    </row>
    <row r="758" spans="1:21">
      <c r="A758" s="1">
        <v>45352</v>
      </c>
      <c r="B758" s="1" t="str">
        <f t="shared" si="34"/>
        <v>marzo</v>
      </c>
      <c r="C758" t="s">
        <v>180</v>
      </c>
      <c r="D758" t="s">
        <v>181</v>
      </c>
      <c r="E758" t="s">
        <v>185</v>
      </c>
      <c r="F758" t="s">
        <v>186</v>
      </c>
      <c r="G758" t="s">
        <v>188</v>
      </c>
      <c r="H758" t="s">
        <v>92</v>
      </c>
      <c r="I758" t="s">
        <v>16</v>
      </c>
      <c r="J758" s="2">
        <v>22</v>
      </c>
      <c r="K758" s="2">
        <v>320</v>
      </c>
      <c r="L758" s="16">
        <v>8</v>
      </c>
      <c r="M758" s="8">
        <v>8</v>
      </c>
      <c r="O758" s="20">
        <f t="shared" si="35"/>
        <v>480</v>
      </c>
      <c r="P758" s="21">
        <f t="shared" si="36"/>
        <v>8</v>
      </c>
      <c r="U758" s="3"/>
    </row>
    <row r="759" spans="1:21">
      <c r="A759" s="1">
        <v>45383</v>
      </c>
      <c r="B759" s="1" t="str">
        <f t="shared" si="34"/>
        <v>abril</v>
      </c>
      <c r="C759" t="s">
        <v>38</v>
      </c>
      <c r="D759" t="s">
        <v>39</v>
      </c>
      <c r="E759" t="s">
        <v>58</v>
      </c>
      <c r="F759" t="s">
        <v>59</v>
      </c>
      <c r="G759" t="s">
        <v>51</v>
      </c>
      <c r="H759" t="s">
        <v>43</v>
      </c>
      <c r="I759" t="s">
        <v>27</v>
      </c>
      <c r="J759" s="2">
        <v>19</v>
      </c>
      <c r="K759" s="2">
        <v>1510</v>
      </c>
      <c r="L759" s="16">
        <v>8</v>
      </c>
      <c r="M759" s="8">
        <v>8</v>
      </c>
      <c r="O759" s="20">
        <f t="shared" si="35"/>
        <v>480</v>
      </c>
      <c r="P759" s="21">
        <f t="shared" si="36"/>
        <v>8</v>
      </c>
      <c r="U759" s="3"/>
    </row>
    <row r="760" spans="1:21">
      <c r="A760" s="1">
        <v>45383</v>
      </c>
      <c r="B760" s="1" t="str">
        <f t="shared" si="34"/>
        <v>abril</v>
      </c>
      <c r="C760" t="s">
        <v>105</v>
      </c>
      <c r="D760" t="s">
        <v>106</v>
      </c>
      <c r="E760" t="s">
        <v>120</v>
      </c>
      <c r="F760" t="s">
        <v>108</v>
      </c>
      <c r="G760" t="s">
        <v>122</v>
      </c>
      <c r="H760" t="s">
        <v>92</v>
      </c>
      <c r="I760" t="s">
        <v>16</v>
      </c>
      <c r="J760" s="2">
        <v>32</v>
      </c>
      <c r="K760" s="2">
        <v>200</v>
      </c>
      <c r="L760" s="16">
        <v>8</v>
      </c>
      <c r="M760" s="8">
        <v>8</v>
      </c>
      <c r="O760" s="20">
        <f t="shared" si="35"/>
        <v>480</v>
      </c>
      <c r="P760" s="21">
        <f t="shared" si="36"/>
        <v>8</v>
      </c>
      <c r="U760" s="3"/>
    </row>
    <row r="761" spans="1:21">
      <c r="A761" s="1">
        <v>45383</v>
      </c>
      <c r="B761" s="1" t="str">
        <f t="shared" si="34"/>
        <v>abril</v>
      </c>
      <c r="C761" t="s">
        <v>105</v>
      </c>
      <c r="D761" t="s">
        <v>106</v>
      </c>
      <c r="E761" t="s">
        <v>128</v>
      </c>
      <c r="F761" t="s">
        <v>129</v>
      </c>
      <c r="G761" t="s">
        <v>122</v>
      </c>
      <c r="H761" t="s">
        <v>92</v>
      </c>
      <c r="I761" t="s">
        <v>16</v>
      </c>
      <c r="J761" s="2">
        <v>32</v>
      </c>
      <c r="K761" s="2">
        <v>200</v>
      </c>
      <c r="L761" s="16">
        <v>8</v>
      </c>
      <c r="M761" s="8">
        <v>8</v>
      </c>
      <c r="O761" s="20">
        <f t="shared" si="35"/>
        <v>480</v>
      </c>
      <c r="P761" s="21">
        <f t="shared" si="36"/>
        <v>8</v>
      </c>
      <c r="U761" s="3"/>
    </row>
    <row r="762" spans="1:21">
      <c r="A762" s="1">
        <v>45383</v>
      </c>
      <c r="B762" s="1" t="str">
        <f t="shared" si="34"/>
        <v>abril</v>
      </c>
      <c r="C762" t="s">
        <v>105</v>
      </c>
      <c r="D762" t="s">
        <v>106</v>
      </c>
      <c r="E762" t="s">
        <v>141</v>
      </c>
      <c r="F762" t="s">
        <v>143</v>
      </c>
      <c r="G762" t="s">
        <v>109</v>
      </c>
      <c r="H762" t="s">
        <v>92</v>
      </c>
      <c r="I762" t="s">
        <v>16</v>
      </c>
      <c r="J762" s="2">
        <v>32</v>
      </c>
      <c r="K762" s="2">
        <v>200</v>
      </c>
      <c r="L762" s="16">
        <v>8</v>
      </c>
      <c r="M762" s="8">
        <v>8</v>
      </c>
      <c r="O762" s="20">
        <f t="shared" si="35"/>
        <v>480</v>
      </c>
      <c r="P762" s="21">
        <f t="shared" si="36"/>
        <v>8</v>
      </c>
      <c r="U762" s="3"/>
    </row>
    <row r="763" spans="1:21">
      <c r="A763" s="1">
        <v>45383</v>
      </c>
      <c r="B763" s="1" t="str">
        <f t="shared" si="34"/>
        <v>abril</v>
      </c>
      <c r="C763" t="s">
        <v>105</v>
      </c>
      <c r="D763" t="s">
        <v>106</v>
      </c>
      <c r="E763" t="s">
        <v>141</v>
      </c>
      <c r="F763" t="s">
        <v>143</v>
      </c>
      <c r="G763" t="s">
        <v>110</v>
      </c>
      <c r="H763" t="s">
        <v>92</v>
      </c>
      <c r="I763" t="s">
        <v>16</v>
      </c>
      <c r="J763" s="2">
        <v>32</v>
      </c>
      <c r="K763" s="2">
        <v>200</v>
      </c>
      <c r="L763" s="16">
        <v>8</v>
      </c>
      <c r="M763" s="8">
        <v>8</v>
      </c>
      <c r="O763" s="20">
        <f t="shared" si="35"/>
        <v>480</v>
      </c>
      <c r="P763" s="21">
        <f t="shared" si="36"/>
        <v>8</v>
      </c>
      <c r="U763" s="3"/>
    </row>
    <row r="764" spans="1:21">
      <c r="A764" s="1">
        <v>45383</v>
      </c>
      <c r="B764" s="1" t="str">
        <f t="shared" si="34"/>
        <v>abril</v>
      </c>
      <c r="C764" t="s">
        <v>281</v>
      </c>
      <c r="D764" t="s">
        <v>282</v>
      </c>
      <c r="E764" t="s">
        <v>358</v>
      </c>
      <c r="F764" t="s">
        <v>362</v>
      </c>
      <c r="G764" t="s">
        <v>363</v>
      </c>
      <c r="H764" t="s">
        <v>15</v>
      </c>
      <c r="I764" t="s">
        <v>16</v>
      </c>
      <c r="J764" s="2">
        <v>11</v>
      </c>
      <c r="K764" s="2">
        <v>320</v>
      </c>
      <c r="L764" s="16">
        <v>8</v>
      </c>
      <c r="M764" s="8">
        <v>8</v>
      </c>
      <c r="O764" s="20">
        <f t="shared" si="35"/>
        <v>480</v>
      </c>
      <c r="P764" s="21">
        <f t="shared" si="36"/>
        <v>8</v>
      </c>
      <c r="U764" s="3"/>
    </row>
    <row r="765" spans="1:21">
      <c r="A765" s="1">
        <v>45383</v>
      </c>
      <c r="B765" s="1" t="str">
        <f t="shared" si="34"/>
        <v>abril</v>
      </c>
      <c r="C765" t="s">
        <v>229</v>
      </c>
      <c r="D765" t="s">
        <v>230</v>
      </c>
      <c r="E765" t="s">
        <v>78</v>
      </c>
      <c r="F765" t="s">
        <v>231</v>
      </c>
      <c r="G765" t="s">
        <v>232</v>
      </c>
      <c r="H765" t="s">
        <v>15</v>
      </c>
      <c r="I765" t="s">
        <v>81</v>
      </c>
      <c r="J765" s="2">
        <v>20</v>
      </c>
      <c r="K765" s="2">
        <v>277</v>
      </c>
      <c r="L765" s="16">
        <v>8</v>
      </c>
      <c r="M765" s="8">
        <v>8</v>
      </c>
      <c r="O765" s="20">
        <f t="shared" si="35"/>
        <v>480</v>
      </c>
      <c r="P765" s="21">
        <f t="shared" si="36"/>
        <v>8</v>
      </c>
      <c r="U765" s="3"/>
    </row>
    <row r="766" spans="1:21">
      <c r="A766" s="1">
        <v>45413</v>
      </c>
      <c r="B766" s="1" t="str">
        <f t="shared" si="34"/>
        <v>mayo</v>
      </c>
      <c r="C766" t="s">
        <v>105</v>
      </c>
      <c r="D766" t="s">
        <v>106</v>
      </c>
      <c r="E766" t="s">
        <v>107</v>
      </c>
      <c r="F766" t="s">
        <v>108</v>
      </c>
      <c r="G766" t="s">
        <v>111</v>
      </c>
      <c r="H766" t="s">
        <v>92</v>
      </c>
      <c r="I766" t="s">
        <v>233</v>
      </c>
      <c r="J766" s="2">
        <v>32</v>
      </c>
      <c r="K766" s="2">
        <v>200</v>
      </c>
      <c r="L766" s="16">
        <v>8</v>
      </c>
      <c r="M766" s="8">
        <v>8</v>
      </c>
      <c r="O766" s="20">
        <f t="shared" si="35"/>
        <v>480</v>
      </c>
      <c r="P766" s="21">
        <f t="shared" si="36"/>
        <v>8</v>
      </c>
      <c r="U766" s="3"/>
    </row>
    <row r="767" spans="1:21">
      <c r="A767" s="1">
        <v>45413</v>
      </c>
      <c r="B767" s="1" t="str">
        <f t="shared" si="34"/>
        <v>mayo</v>
      </c>
      <c r="C767" t="s">
        <v>105</v>
      </c>
      <c r="D767" t="s">
        <v>106</v>
      </c>
      <c r="E767" t="s">
        <v>107</v>
      </c>
      <c r="F767" t="s">
        <v>108</v>
      </c>
      <c r="G767" t="s">
        <v>111</v>
      </c>
      <c r="H767" t="s">
        <v>92</v>
      </c>
      <c r="I767" t="s">
        <v>16</v>
      </c>
      <c r="J767" s="2">
        <v>32</v>
      </c>
      <c r="K767" s="2">
        <v>200</v>
      </c>
      <c r="L767" s="16">
        <v>8</v>
      </c>
      <c r="M767" s="8">
        <v>8</v>
      </c>
      <c r="O767" s="20">
        <f t="shared" si="35"/>
        <v>480</v>
      </c>
      <c r="P767" s="21">
        <f t="shared" si="36"/>
        <v>8</v>
      </c>
      <c r="U767" s="3"/>
    </row>
    <row r="768" spans="1:21">
      <c r="A768" s="1">
        <v>45413</v>
      </c>
      <c r="B768" s="1" t="str">
        <f t="shared" si="34"/>
        <v>mayo</v>
      </c>
      <c r="C768" t="s">
        <v>105</v>
      </c>
      <c r="D768" t="s">
        <v>106</v>
      </c>
      <c r="E768" t="s">
        <v>120</v>
      </c>
      <c r="F768" t="s">
        <v>108</v>
      </c>
      <c r="G768" t="s">
        <v>118</v>
      </c>
      <c r="H768" t="s">
        <v>92</v>
      </c>
      <c r="I768" t="s">
        <v>123</v>
      </c>
      <c r="J768" s="2">
        <v>32</v>
      </c>
      <c r="K768" s="2">
        <v>200</v>
      </c>
      <c r="L768" s="16">
        <v>8</v>
      </c>
      <c r="M768" s="8">
        <v>8</v>
      </c>
      <c r="O768" s="20">
        <f t="shared" si="35"/>
        <v>480</v>
      </c>
      <c r="P768" s="21">
        <f t="shared" si="36"/>
        <v>8</v>
      </c>
      <c r="U768" s="3"/>
    </row>
    <row r="769" spans="1:21">
      <c r="A769" s="1">
        <v>45413</v>
      </c>
      <c r="B769" s="1" t="str">
        <f t="shared" si="34"/>
        <v>mayo</v>
      </c>
      <c r="C769" t="s">
        <v>105</v>
      </c>
      <c r="D769" t="s">
        <v>106</v>
      </c>
      <c r="E769" t="s">
        <v>128</v>
      </c>
      <c r="F769" t="s">
        <v>129</v>
      </c>
      <c r="G769" t="s">
        <v>345</v>
      </c>
      <c r="H769" t="s">
        <v>92</v>
      </c>
      <c r="I769" t="s">
        <v>16</v>
      </c>
      <c r="J769" s="2">
        <v>32</v>
      </c>
      <c r="K769" s="2">
        <v>200</v>
      </c>
      <c r="L769" s="16">
        <v>8</v>
      </c>
      <c r="M769" s="8">
        <v>8</v>
      </c>
      <c r="O769" s="20">
        <f t="shared" si="35"/>
        <v>480</v>
      </c>
      <c r="P769" s="21">
        <f t="shared" si="36"/>
        <v>8</v>
      </c>
      <c r="U769" s="3"/>
    </row>
    <row r="770" spans="1:21">
      <c r="A770" s="1">
        <v>45413</v>
      </c>
      <c r="B770" s="1" t="str">
        <f t="shared" ref="B770:B833" si="37">TEXT(A770,"mmmm")</f>
        <v>mayo</v>
      </c>
      <c r="C770" t="s">
        <v>105</v>
      </c>
      <c r="D770" t="s">
        <v>106</v>
      </c>
      <c r="E770" t="s">
        <v>128</v>
      </c>
      <c r="F770" t="s">
        <v>129</v>
      </c>
      <c r="G770" t="s">
        <v>125</v>
      </c>
      <c r="H770" t="s">
        <v>92</v>
      </c>
      <c r="I770" t="s">
        <v>123</v>
      </c>
      <c r="J770" s="2">
        <v>34</v>
      </c>
      <c r="K770" s="2">
        <v>212.5</v>
      </c>
      <c r="L770" s="16">
        <v>8</v>
      </c>
      <c r="M770" s="8">
        <v>8</v>
      </c>
      <c r="O770" s="20">
        <f t="shared" ref="O770:O833" si="38">(M770*60)+N770</f>
        <v>480</v>
      </c>
      <c r="P770" s="21">
        <f t="shared" si="36"/>
        <v>8</v>
      </c>
      <c r="U770" s="3"/>
    </row>
    <row r="771" spans="1:21">
      <c r="A771" s="1">
        <v>45413</v>
      </c>
      <c r="B771" s="1" t="str">
        <f t="shared" si="37"/>
        <v>mayo</v>
      </c>
      <c r="C771" t="s">
        <v>105</v>
      </c>
      <c r="D771" t="s">
        <v>106</v>
      </c>
      <c r="E771" t="s">
        <v>131</v>
      </c>
      <c r="F771" t="s">
        <v>133</v>
      </c>
      <c r="G771" t="s">
        <v>111</v>
      </c>
      <c r="H771" t="s">
        <v>92</v>
      </c>
      <c r="I771" t="s">
        <v>16</v>
      </c>
      <c r="J771" s="2">
        <v>34</v>
      </c>
      <c r="K771" s="2">
        <v>212.5</v>
      </c>
      <c r="L771" s="16">
        <v>8</v>
      </c>
      <c r="M771" s="8">
        <v>8</v>
      </c>
      <c r="O771" s="20">
        <f t="shared" si="38"/>
        <v>480</v>
      </c>
      <c r="P771" s="21">
        <f t="shared" ref="P771:P834" si="39">+O771/60</f>
        <v>8</v>
      </c>
      <c r="U771" s="3"/>
    </row>
    <row r="772" spans="1:21">
      <c r="A772" s="1">
        <v>45413</v>
      </c>
      <c r="B772" s="1" t="str">
        <f t="shared" si="37"/>
        <v>mayo</v>
      </c>
      <c r="C772" t="s">
        <v>105</v>
      </c>
      <c r="D772" t="s">
        <v>106</v>
      </c>
      <c r="E772" t="s">
        <v>141</v>
      </c>
      <c r="F772" t="s">
        <v>142</v>
      </c>
      <c r="G772" t="s">
        <v>110</v>
      </c>
      <c r="H772" t="s">
        <v>92</v>
      </c>
      <c r="I772" t="s">
        <v>16</v>
      </c>
      <c r="J772" s="2">
        <v>32</v>
      </c>
      <c r="K772" s="2">
        <v>200</v>
      </c>
      <c r="L772" s="16">
        <v>8</v>
      </c>
      <c r="M772" s="8">
        <v>8</v>
      </c>
      <c r="O772" s="20">
        <f t="shared" si="38"/>
        <v>480</v>
      </c>
      <c r="P772" s="21">
        <f t="shared" si="39"/>
        <v>8</v>
      </c>
      <c r="U772" s="3"/>
    </row>
    <row r="773" spans="1:21">
      <c r="A773" s="1">
        <v>45413</v>
      </c>
      <c r="B773" s="1" t="str">
        <f t="shared" si="37"/>
        <v>mayo</v>
      </c>
      <c r="C773" t="s">
        <v>105</v>
      </c>
      <c r="D773" t="s">
        <v>106</v>
      </c>
      <c r="E773" t="s">
        <v>149</v>
      </c>
      <c r="F773" t="s">
        <v>150</v>
      </c>
      <c r="G773" t="s">
        <v>111</v>
      </c>
      <c r="H773" t="s">
        <v>92</v>
      </c>
      <c r="I773" t="s">
        <v>123</v>
      </c>
      <c r="J773" s="2">
        <v>32</v>
      </c>
      <c r="K773" s="2">
        <v>200</v>
      </c>
      <c r="L773" s="16">
        <v>8</v>
      </c>
      <c r="M773" s="8">
        <v>8</v>
      </c>
      <c r="O773" s="20">
        <f t="shared" si="38"/>
        <v>480</v>
      </c>
      <c r="P773" s="21">
        <f t="shared" si="39"/>
        <v>8</v>
      </c>
      <c r="U773" s="3"/>
    </row>
    <row r="774" spans="1:21">
      <c r="A774" s="1">
        <v>45444</v>
      </c>
      <c r="B774" s="1" t="str">
        <f t="shared" si="37"/>
        <v>junio</v>
      </c>
      <c r="C774" t="s">
        <v>290</v>
      </c>
      <c r="D774" t="s">
        <v>291</v>
      </c>
      <c r="E774" t="s">
        <v>95</v>
      </c>
      <c r="F774" t="s">
        <v>297</v>
      </c>
      <c r="G774" t="s">
        <v>296</v>
      </c>
      <c r="H774" t="s">
        <v>295</v>
      </c>
      <c r="I774" t="s">
        <v>411</v>
      </c>
      <c r="J774" s="2">
        <v>13</v>
      </c>
      <c r="K774" s="2">
        <v>260</v>
      </c>
      <c r="L774" s="16">
        <v>7.61</v>
      </c>
      <c r="M774" s="8">
        <v>7</v>
      </c>
      <c r="N774" s="8">
        <v>61</v>
      </c>
      <c r="O774" s="20">
        <f t="shared" si="38"/>
        <v>481</v>
      </c>
      <c r="P774" s="21">
        <f t="shared" si="39"/>
        <v>8.0166666666666675</v>
      </c>
      <c r="U774" s="3"/>
    </row>
    <row r="775" spans="1:21">
      <c r="A775" s="1">
        <v>45352</v>
      </c>
      <c r="B775" s="1" t="str">
        <f t="shared" si="37"/>
        <v>marzo</v>
      </c>
      <c r="C775" t="s">
        <v>38</v>
      </c>
      <c r="D775" t="s">
        <v>39</v>
      </c>
      <c r="E775" t="s">
        <v>58</v>
      </c>
      <c r="F775" t="s">
        <v>59</v>
      </c>
      <c r="G775" t="s">
        <v>319</v>
      </c>
      <c r="H775" t="s">
        <v>43</v>
      </c>
      <c r="I775" t="s">
        <v>412</v>
      </c>
      <c r="J775" s="2">
        <v>6</v>
      </c>
      <c r="K775" s="2">
        <v>544</v>
      </c>
      <c r="L775" s="16">
        <v>7.2</v>
      </c>
      <c r="M775" s="8">
        <v>7</v>
      </c>
      <c r="N775" s="8">
        <v>2</v>
      </c>
      <c r="O775" s="20">
        <f t="shared" si="38"/>
        <v>422</v>
      </c>
      <c r="P775" s="21">
        <f t="shared" si="39"/>
        <v>7.0333333333333332</v>
      </c>
      <c r="U775" s="3"/>
    </row>
    <row r="776" spans="1:21">
      <c r="A776" s="1">
        <v>45292</v>
      </c>
      <c r="B776" s="1" t="str">
        <f t="shared" si="37"/>
        <v>enero</v>
      </c>
      <c r="C776" t="s">
        <v>229</v>
      </c>
      <c r="D776" t="s">
        <v>230</v>
      </c>
      <c r="E776" t="s">
        <v>78</v>
      </c>
      <c r="F776" t="s">
        <v>231</v>
      </c>
      <c r="G776" t="s">
        <v>232</v>
      </c>
      <c r="H776" t="s">
        <v>15</v>
      </c>
      <c r="I776" t="s">
        <v>16</v>
      </c>
      <c r="J776" s="2">
        <v>15</v>
      </c>
      <c r="K776" s="2">
        <v>234</v>
      </c>
      <c r="L776" s="16">
        <v>7</v>
      </c>
      <c r="M776" s="8">
        <v>7</v>
      </c>
      <c r="O776" s="20">
        <f t="shared" si="38"/>
        <v>420</v>
      </c>
      <c r="P776" s="21">
        <f t="shared" si="39"/>
        <v>7</v>
      </c>
      <c r="U776" s="3"/>
    </row>
    <row r="777" spans="1:21">
      <c r="A777" s="1">
        <v>45323</v>
      </c>
      <c r="B777" s="1" t="str">
        <f t="shared" si="37"/>
        <v>febrero</v>
      </c>
      <c r="C777" t="s">
        <v>10</v>
      </c>
      <c r="D777" t="s">
        <v>11</v>
      </c>
      <c r="E777" t="s">
        <v>17</v>
      </c>
      <c r="F777" t="s">
        <v>18</v>
      </c>
      <c r="G777" t="s">
        <v>14</v>
      </c>
      <c r="H777" t="s">
        <v>15</v>
      </c>
      <c r="I777" t="s">
        <v>16</v>
      </c>
      <c r="J777" s="2">
        <v>2</v>
      </c>
      <c r="K777" s="2">
        <v>420</v>
      </c>
      <c r="L777" s="16">
        <v>7</v>
      </c>
      <c r="M777" s="8">
        <v>7</v>
      </c>
      <c r="O777" s="20">
        <f t="shared" si="38"/>
        <v>420</v>
      </c>
      <c r="P777" s="21">
        <f t="shared" si="39"/>
        <v>7</v>
      </c>
      <c r="U777" s="3"/>
    </row>
    <row r="778" spans="1:21">
      <c r="A778" s="1">
        <v>45323</v>
      </c>
      <c r="B778" s="1" t="str">
        <f t="shared" si="37"/>
        <v>febrero</v>
      </c>
      <c r="C778" t="s">
        <v>38</v>
      </c>
      <c r="D778" t="s">
        <v>39</v>
      </c>
      <c r="E778" t="s">
        <v>58</v>
      </c>
      <c r="F778" t="s">
        <v>59</v>
      </c>
      <c r="G778" t="s">
        <v>47</v>
      </c>
      <c r="H778" t="s">
        <v>43</v>
      </c>
      <c r="I778" t="s">
        <v>27</v>
      </c>
      <c r="J778" s="2">
        <v>16</v>
      </c>
      <c r="K778" s="2">
        <v>1202</v>
      </c>
      <c r="L778" s="16">
        <v>7</v>
      </c>
      <c r="M778" s="8">
        <v>7</v>
      </c>
      <c r="O778" s="20">
        <f t="shared" si="38"/>
        <v>420</v>
      </c>
      <c r="P778" s="21">
        <f t="shared" si="39"/>
        <v>7</v>
      </c>
      <c r="U778" s="3"/>
    </row>
    <row r="779" spans="1:21">
      <c r="A779" s="1">
        <v>45323</v>
      </c>
      <c r="B779" s="1" t="str">
        <f t="shared" si="37"/>
        <v>febrero</v>
      </c>
      <c r="C779" t="s">
        <v>180</v>
      </c>
      <c r="D779" t="s">
        <v>181</v>
      </c>
      <c r="E779" t="s">
        <v>201</v>
      </c>
      <c r="F779" t="s">
        <v>285</v>
      </c>
      <c r="G779" t="s">
        <v>286</v>
      </c>
      <c r="H779" t="s">
        <v>92</v>
      </c>
      <c r="I779" t="s">
        <v>16</v>
      </c>
      <c r="J779" s="2">
        <v>18</v>
      </c>
      <c r="K779" s="2">
        <v>280</v>
      </c>
      <c r="L779" s="16">
        <v>7</v>
      </c>
      <c r="M779" s="8">
        <v>7</v>
      </c>
      <c r="O779" s="20">
        <f t="shared" si="38"/>
        <v>420</v>
      </c>
      <c r="P779" s="21">
        <f t="shared" si="39"/>
        <v>7</v>
      </c>
      <c r="U779" s="3"/>
    </row>
    <row r="780" spans="1:21">
      <c r="A780" s="1">
        <v>45352</v>
      </c>
      <c r="B780" s="1" t="str">
        <f t="shared" si="37"/>
        <v>marzo</v>
      </c>
      <c r="C780" t="s">
        <v>10</v>
      </c>
      <c r="D780" t="s">
        <v>11</v>
      </c>
      <c r="E780" t="s">
        <v>12</v>
      </c>
      <c r="F780" t="s">
        <v>13</v>
      </c>
      <c r="G780" t="s">
        <v>14</v>
      </c>
      <c r="H780" t="s">
        <v>15</v>
      </c>
      <c r="I780" t="s">
        <v>16</v>
      </c>
      <c r="J780" s="2">
        <v>7</v>
      </c>
      <c r="K780" s="2">
        <v>420</v>
      </c>
      <c r="L780" s="16">
        <v>7</v>
      </c>
      <c r="M780" s="8">
        <v>7</v>
      </c>
      <c r="O780" s="20">
        <f t="shared" si="38"/>
        <v>420</v>
      </c>
      <c r="P780" s="21">
        <f t="shared" si="39"/>
        <v>7</v>
      </c>
      <c r="U780" s="3"/>
    </row>
    <row r="781" spans="1:21">
      <c r="A781" s="1">
        <v>45383</v>
      </c>
      <c r="B781" s="1" t="str">
        <f t="shared" si="37"/>
        <v>abril</v>
      </c>
      <c r="C781" t="s">
        <v>10</v>
      </c>
      <c r="D781" t="s">
        <v>11</v>
      </c>
      <c r="E781" t="s">
        <v>153</v>
      </c>
      <c r="F781" t="s">
        <v>330</v>
      </c>
      <c r="G781" t="s">
        <v>21</v>
      </c>
      <c r="H781" t="s">
        <v>15</v>
      </c>
      <c r="I781" t="s">
        <v>16</v>
      </c>
      <c r="J781" s="2">
        <v>2</v>
      </c>
      <c r="K781" s="2">
        <v>420</v>
      </c>
      <c r="L781" s="16">
        <v>7</v>
      </c>
      <c r="M781" s="8">
        <v>7</v>
      </c>
      <c r="O781" s="20">
        <f t="shared" si="38"/>
        <v>420</v>
      </c>
      <c r="P781" s="21">
        <f t="shared" si="39"/>
        <v>7</v>
      </c>
      <c r="U781" s="3"/>
    </row>
    <row r="782" spans="1:21">
      <c r="A782" s="1">
        <v>45383</v>
      </c>
      <c r="B782" s="1" t="str">
        <f t="shared" si="37"/>
        <v>abril</v>
      </c>
      <c r="C782" t="s">
        <v>38</v>
      </c>
      <c r="D782" t="s">
        <v>39</v>
      </c>
      <c r="E782" t="s">
        <v>58</v>
      </c>
      <c r="F782" t="s">
        <v>59</v>
      </c>
      <c r="G782" t="s">
        <v>42</v>
      </c>
      <c r="H782" t="s">
        <v>43</v>
      </c>
      <c r="I782" t="s">
        <v>27</v>
      </c>
      <c r="J782" s="2">
        <v>14</v>
      </c>
      <c r="K782" s="2">
        <v>1111.7</v>
      </c>
      <c r="L782" s="16">
        <v>7</v>
      </c>
      <c r="M782" s="8">
        <v>7</v>
      </c>
      <c r="O782" s="20">
        <f t="shared" si="38"/>
        <v>420</v>
      </c>
      <c r="P782" s="21">
        <f t="shared" si="39"/>
        <v>7</v>
      </c>
      <c r="U782" s="3"/>
    </row>
    <row r="783" spans="1:21">
      <c r="A783" s="1">
        <v>45383</v>
      </c>
      <c r="B783" s="1" t="str">
        <f t="shared" si="37"/>
        <v>abril</v>
      </c>
      <c r="C783" t="s">
        <v>38</v>
      </c>
      <c r="D783" t="s">
        <v>39</v>
      </c>
      <c r="E783" t="s">
        <v>58</v>
      </c>
      <c r="F783" t="s">
        <v>59</v>
      </c>
      <c r="G783" t="s">
        <v>45</v>
      </c>
      <c r="H783" t="s">
        <v>43</v>
      </c>
      <c r="I783" t="s">
        <v>27</v>
      </c>
      <c r="J783" s="2">
        <v>14</v>
      </c>
      <c r="K783" s="2">
        <v>1048.3</v>
      </c>
      <c r="L783" s="16">
        <v>7</v>
      </c>
      <c r="M783" s="8">
        <v>7</v>
      </c>
      <c r="O783" s="20">
        <f t="shared" si="38"/>
        <v>420</v>
      </c>
      <c r="P783" s="21">
        <f t="shared" si="39"/>
        <v>7</v>
      </c>
      <c r="U783" s="3"/>
    </row>
    <row r="784" spans="1:21">
      <c r="A784" s="1">
        <v>45383</v>
      </c>
      <c r="B784" s="1" t="str">
        <f t="shared" si="37"/>
        <v>abril</v>
      </c>
      <c r="C784" t="s">
        <v>38</v>
      </c>
      <c r="D784" t="s">
        <v>39</v>
      </c>
      <c r="E784" t="s">
        <v>58</v>
      </c>
      <c r="F784" t="s">
        <v>59</v>
      </c>
      <c r="G784" t="s">
        <v>49</v>
      </c>
      <c r="H784" t="s">
        <v>43</v>
      </c>
      <c r="I784" t="s">
        <v>27</v>
      </c>
      <c r="J784" s="2">
        <v>15</v>
      </c>
      <c r="K784" s="2">
        <v>1160</v>
      </c>
      <c r="L784" s="16">
        <v>7</v>
      </c>
      <c r="M784" s="8">
        <v>7</v>
      </c>
      <c r="O784" s="20">
        <f t="shared" si="38"/>
        <v>420</v>
      </c>
      <c r="P784" s="21">
        <f t="shared" si="39"/>
        <v>7</v>
      </c>
      <c r="U784" s="3"/>
    </row>
    <row r="785" spans="1:21">
      <c r="A785" s="1">
        <v>45383</v>
      </c>
      <c r="B785" s="1" t="str">
        <f t="shared" si="37"/>
        <v>abril</v>
      </c>
      <c r="C785" t="s">
        <v>105</v>
      </c>
      <c r="D785" t="s">
        <v>106</v>
      </c>
      <c r="E785" t="s">
        <v>128</v>
      </c>
      <c r="F785" t="s">
        <v>129</v>
      </c>
      <c r="G785" t="s">
        <v>125</v>
      </c>
      <c r="H785" t="s">
        <v>92</v>
      </c>
      <c r="I785" t="s">
        <v>16</v>
      </c>
      <c r="J785" s="2">
        <v>28</v>
      </c>
      <c r="K785" s="2">
        <v>175</v>
      </c>
      <c r="L785" s="16">
        <v>7</v>
      </c>
      <c r="M785" s="8">
        <v>7</v>
      </c>
      <c r="O785" s="20">
        <f t="shared" si="38"/>
        <v>420</v>
      </c>
      <c r="P785" s="21">
        <f t="shared" si="39"/>
        <v>7</v>
      </c>
      <c r="U785" s="3"/>
    </row>
    <row r="786" spans="1:21">
      <c r="A786" s="1">
        <v>45413</v>
      </c>
      <c r="B786" s="1" t="str">
        <f t="shared" si="37"/>
        <v>mayo</v>
      </c>
      <c r="C786" t="s">
        <v>105</v>
      </c>
      <c r="D786" t="s">
        <v>106</v>
      </c>
      <c r="E786" t="s">
        <v>120</v>
      </c>
      <c r="F786" t="s">
        <v>121</v>
      </c>
      <c r="G786" t="s">
        <v>110</v>
      </c>
      <c r="H786" t="s">
        <v>92</v>
      </c>
      <c r="I786" t="s">
        <v>16</v>
      </c>
      <c r="J786" s="2">
        <v>28</v>
      </c>
      <c r="K786" s="2">
        <v>175</v>
      </c>
      <c r="L786" s="16">
        <v>7</v>
      </c>
      <c r="M786" s="8">
        <v>7</v>
      </c>
      <c r="O786" s="20">
        <f t="shared" si="38"/>
        <v>420</v>
      </c>
      <c r="P786" s="21">
        <f t="shared" si="39"/>
        <v>7</v>
      </c>
      <c r="U786" s="3"/>
    </row>
    <row r="787" spans="1:21">
      <c r="A787" s="1">
        <v>45413</v>
      </c>
      <c r="B787" s="1" t="str">
        <f t="shared" si="37"/>
        <v>mayo</v>
      </c>
      <c r="C787" t="s">
        <v>105</v>
      </c>
      <c r="D787" t="s">
        <v>106</v>
      </c>
      <c r="E787" t="s">
        <v>120</v>
      </c>
      <c r="F787" t="s">
        <v>126</v>
      </c>
      <c r="G787" t="s">
        <v>122</v>
      </c>
      <c r="H787" t="s">
        <v>92</v>
      </c>
      <c r="I787" t="s">
        <v>16</v>
      </c>
      <c r="J787" s="2">
        <v>30</v>
      </c>
      <c r="K787" s="2">
        <v>187.5</v>
      </c>
      <c r="L787" s="16">
        <v>7</v>
      </c>
      <c r="M787" s="8">
        <v>7</v>
      </c>
      <c r="O787" s="20">
        <f t="shared" si="38"/>
        <v>420</v>
      </c>
      <c r="P787" s="21">
        <f t="shared" si="39"/>
        <v>7</v>
      </c>
      <c r="U787" s="3"/>
    </row>
    <row r="788" spans="1:21">
      <c r="A788" s="1">
        <v>45413</v>
      </c>
      <c r="B788" s="1" t="str">
        <f t="shared" si="37"/>
        <v>mayo</v>
      </c>
      <c r="C788" t="s">
        <v>290</v>
      </c>
      <c r="D788" t="s">
        <v>291</v>
      </c>
      <c r="E788" t="s">
        <v>302</v>
      </c>
      <c r="F788" t="s">
        <v>297</v>
      </c>
      <c r="G788" t="s">
        <v>294</v>
      </c>
      <c r="H788" t="s">
        <v>295</v>
      </c>
      <c r="I788" t="s">
        <v>411</v>
      </c>
      <c r="J788" s="2">
        <v>18</v>
      </c>
      <c r="K788" s="2">
        <v>316</v>
      </c>
      <c r="L788" s="16">
        <v>6.94</v>
      </c>
      <c r="M788" s="8">
        <v>6</v>
      </c>
      <c r="N788" s="8">
        <v>94</v>
      </c>
      <c r="O788" s="20">
        <f t="shared" si="38"/>
        <v>454</v>
      </c>
      <c r="P788" s="21">
        <f t="shared" si="39"/>
        <v>7.5666666666666664</v>
      </c>
      <c r="U788" s="3"/>
    </row>
    <row r="789" spans="1:21">
      <c r="A789" s="1">
        <v>45383</v>
      </c>
      <c r="B789" s="1" t="str">
        <f t="shared" si="37"/>
        <v>abril</v>
      </c>
      <c r="C789" t="s">
        <v>253</v>
      </c>
      <c r="D789" t="s">
        <v>254</v>
      </c>
      <c r="E789" t="s">
        <v>12</v>
      </c>
      <c r="F789" t="s">
        <v>255</v>
      </c>
      <c r="G789" t="s">
        <v>256</v>
      </c>
      <c r="H789" t="s">
        <v>92</v>
      </c>
      <c r="I789" t="s">
        <v>16</v>
      </c>
      <c r="J789" s="2">
        <v>20</v>
      </c>
      <c r="K789" s="2">
        <v>250</v>
      </c>
      <c r="L789" s="16">
        <v>6.7</v>
      </c>
      <c r="M789" s="8">
        <v>6</v>
      </c>
      <c r="N789" s="8">
        <v>7</v>
      </c>
      <c r="O789" s="20">
        <f t="shared" si="38"/>
        <v>367</v>
      </c>
      <c r="P789" s="21">
        <f t="shared" si="39"/>
        <v>6.1166666666666663</v>
      </c>
      <c r="U789" s="3"/>
    </row>
    <row r="790" spans="1:21">
      <c r="A790" s="1">
        <v>45323</v>
      </c>
      <c r="B790" s="1" t="str">
        <f t="shared" si="37"/>
        <v>febrero</v>
      </c>
      <c r="C790" t="s">
        <v>290</v>
      </c>
      <c r="D790" t="s">
        <v>291</v>
      </c>
      <c r="E790" t="s">
        <v>227</v>
      </c>
      <c r="F790" t="s">
        <v>297</v>
      </c>
      <c r="G790" t="s">
        <v>296</v>
      </c>
      <c r="H790" t="s">
        <v>295</v>
      </c>
      <c r="I790" t="s">
        <v>411</v>
      </c>
      <c r="J790" s="2">
        <v>8</v>
      </c>
      <c r="K790" s="2">
        <v>146</v>
      </c>
      <c r="L790" s="16">
        <v>6.49</v>
      </c>
      <c r="M790" s="8">
        <v>6</v>
      </c>
      <c r="N790" s="8">
        <v>49</v>
      </c>
      <c r="O790" s="20">
        <f t="shared" si="38"/>
        <v>409</v>
      </c>
      <c r="P790" s="21">
        <f t="shared" si="39"/>
        <v>6.8166666666666664</v>
      </c>
      <c r="U790" s="3"/>
    </row>
    <row r="791" spans="1:21">
      <c r="A791" s="1">
        <v>45323</v>
      </c>
      <c r="B791" s="1" t="str">
        <f t="shared" si="37"/>
        <v>febrero</v>
      </c>
      <c r="C791" t="s">
        <v>290</v>
      </c>
      <c r="D791" t="s">
        <v>291</v>
      </c>
      <c r="E791" t="s">
        <v>95</v>
      </c>
      <c r="F791" t="s">
        <v>297</v>
      </c>
      <c r="G791" t="s">
        <v>296</v>
      </c>
      <c r="H791" t="s">
        <v>295</v>
      </c>
      <c r="I791" t="s">
        <v>411</v>
      </c>
      <c r="J791" s="2">
        <v>13</v>
      </c>
      <c r="K791" s="2">
        <v>338</v>
      </c>
      <c r="L791" s="16">
        <v>6.35</v>
      </c>
      <c r="M791" s="8">
        <v>6</v>
      </c>
      <c r="N791" s="8">
        <v>35</v>
      </c>
      <c r="O791" s="20">
        <f t="shared" si="38"/>
        <v>395</v>
      </c>
      <c r="P791" s="21">
        <f t="shared" si="39"/>
        <v>6.583333333333333</v>
      </c>
      <c r="U791" s="3"/>
    </row>
    <row r="792" spans="1:21">
      <c r="A792" s="1">
        <v>45444</v>
      </c>
      <c r="B792" s="1" t="str">
        <f t="shared" si="37"/>
        <v>junio</v>
      </c>
      <c r="C792" t="s">
        <v>290</v>
      </c>
      <c r="D792" t="s">
        <v>291</v>
      </c>
      <c r="E792" t="s">
        <v>390</v>
      </c>
      <c r="F792" t="s">
        <v>297</v>
      </c>
      <c r="G792" t="s">
        <v>294</v>
      </c>
      <c r="H792" t="s">
        <v>295</v>
      </c>
      <c r="I792" t="s">
        <v>123</v>
      </c>
      <c r="J792" s="2">
        <v>7</v>
      </c>
      <c r="K792" s="2">
        <v>123</v>
      </c>
      <c r="L792" s="16">
        <v>6.35</v>
      </c>
      <c r="M792" s="8">
        <v>6</v>
      </c>
      <c r="N792" s="8">
        <v>35</v>
      </c>
      <c r="O792" s="20">
        <f t="shared" si="38"/>
        <v>395</v>
      </c>
      <c r="P792" s="21">
        <f t="shared" si="39"/>
        <v>6.583333333333333</v>
      </c>
      <c r="U792" s="3"/>
    </row>
    <row r="793" spans="1:21">
      <c r="A793" s="1">
        <v>45352</v>
      </c>
      <c r="B793" s="1" t="str">
        <f t="shared" si="37"/>
        <v>marzo</v>
      </c>
      <c r="C793" t="s">
        <v>38</v>
      </c>
      <c r="D793" t="s">
        <v>39</v>
      </c>
      <c r="E793" t="s">
        <v>58</v>
      </c>
      <c r="F793" t="s">
        <v>59</v>
      </c>
      <c r="G793" t="s">
        <v>49</v>
      </c>
      <c r="H793" t="s">
        <v>43</v>
      </c>
      <c r="I793" t="s">
        <v>27</v>
      </c>
      <c r="J793" s="2">
        <v>13</v>
      </c>
      <c r="K793" s="2">
        <v>996.7</v>
      </c>
      <c r="L793" s="16">
        <v>6.2</v>
      </c>
      <c r="M793" s="8">
        <v>6</v>
      </c>
      <c r="N793" s="8">
        <v>2</v>
      </c>
      <c r="O793" s="20">
        <f t="shared" si="38"/>
        <v>362</v>
      </c>
      <c r="P793" s="21">
        <f t="shared" si="39"/>
        <v>6.0333333333333332</v>
      </c>
      <c r="U793" s="3"/>
    </row>
    <row r="794" spans="1:21">
      <c r="A794" s="1">
        <v>45352</v>
      </c>
      <c r="B794" s="1" t="str">
        <f t="shared" si="37"/>
        <v>marzo</v>
      </c>
      <c r="C794" t="s">
        <v>10</v>
      </c>
      <c r="D794" t="s">
        <v>11</v>
      </c>
      <c r="E794" t="s">
        <v>19</v>
      </c>
      <c r="F794" t="s">
        <v>20</v>
      </c>
      <c r="G794" t="s">
        <v>317</v>
      </c>
      <c r="H794" t="s">
        <v>15</v>
      </c>
      <c r="I794" t="s">
        <v>16</v>
      </c>
      <c r="J794" s="2">
        <v>2</v>
      </c>
      <c r="K794" s="2">
        <v>360</v>
      </c>
      <c r="L794" s="16">
        <v>6</v>
      </c>
      <c r="M794" s="8">
        <v>6</v>
      </c>
      <c r="O794" s="20">
        <f t="shared" si="38"/>
        <v>360</v>
      </c>
      <c r="P794" s="21">
        <f t="shared" si="39"/>
        <v>6</v>
      </c>
      <c r="U794" s="3"/>
    </row>
    <row r="795" spans="1:21">
      <c r="A795" s="1">
        <v>45352</v>
      </c>
      <c r="B795" s="1" t="str">
        <f t="shared" si="37"/>
        <v>marzo</v>
      </c>
      <c r="C795" t="s">
        <v>82</v>
      </c>
      <c r="D795" t="s">
        <v>83</v>
      </c>
      <c r="E795" t="s">
        <v>84</v>
      </c>
      <c r="F795" t="s">
        <v>85</v>
      </c>
      <c r="G795" t="s">
        <v>258</v>
      </c>
      <c r="H795" t="s">
        <v>15</v>
      </c>
      <c r="I795" t="s">
        <v>16</v>
      </c>
      <c r="J795" s="2">
        <v>2</v>
      </c>
      <c r="K795" s="2">
        <v>180</v>
      </c>
      <c r="L795" s="16">
        <v>6</v>
      </c>
      <c r="M795" s="8">
        <v>6</v>
      </c>
      <c r="O795" s="20">
        <f t="shared" si="38"/>
        <v>360</v>
      </c>
      <c r="P795" s="21">
        <f t="shared" si="39"/>
        <v>6</v>
      </c>
      <c r="U795" s="3"/>
    </row>
    <row r="796" spans="1:21">
      <c r="A796" s="1">
        <v>45383</v>
      </c>
      <c r="B796" s="1" t="str">
        <f t="shared" si="37"/>
        <v>abril</v>
      </c>
      <c r="C796" t="s">
        <v>105</v>
      </c>
      <c r="D796" t="s">
        <v>106</v>
      </c>
      <c r="E796" t="s">
        <v>120</v>
      </c>
      <c r="F796" t="s">
        <v>126</v>
      </c>
      <c r="G796" t="s">
        <v>122</v>
      </c>
      <c r="H796" t="s">
        <v>92</v>
      </c>
      <c r="I796" t="s">
        <v>16</v>
      </c>
      <c r="J796" s="2">
        <v>24</v>
      </c>
      <c r="K796" s="2">
        <v>150</v>
      </c>
      <c r="L796" s="16">
        <v>6</v>
      </c>
      <c r="M796" s="8">
        <v>6</v>
      </c>
      <c r="O796" s="20">
        <f t="shared" si="38"/>
        <v>360</v>
      </c>
      <c r="P796" s="21">
        <f t="shared" si="39"/>
        <v>6</v>
      </c>
      <c r="U796" s="3"/>
    </row>
    <row r="797" spans="1:21">
      <c r="A797" s="1">
        <v>45383</v>
      </c>
      <c r="B797" s="1" t="str">
        <f t="shared" si="37"/>
        <v>abril</v>
      </c>
      <c r="C797" t="s">
        <v>151</v>
      </c>
      <c r="D797" t="s">
        <v>152</v>
      </c>
      <c r="E797" t="s">
        <v>153</v>
      </c>
      <c r="F797" t="s">
        <v>154</v>
      </c>
      <c r="G797" t="s">
        <v>351</v>
      </c>
      <c r="H797" t="s">
        <v>157</v>
      </c>
      <c r="I797" t="s">
        <v>16</v>
      </c>
      <c r="J797" s="2">
        <v>3</v>
      </c>
      <c r="K797" s="2">
        <v>360</v>
      </c>
      <c r="L797" s="16">
        <v>6</v>
      </c>
      <c r="M797" s="8">
        <v>6</v>
      </c>
      <c r="O797" s="20">
        <f t="shared" si="38"/>
        <v>360</v>
      </c>
      <c r="P797" s="21">
        <f t="shared" si="39"/>
        <v>6</v>
      </c>
      <c r="U797" s="3"/>
    </row>
    <row r="798" spans="1:21">
      <c r="A798" s="1">
        <v>45413</v>
      </c>
      <c r="B798" s="1" t="str">
        <f t="shared" si="37"/>
        <v>mayo</v>
      </c>
      <c r="C798" t="s">
        <v>105</v>
      </c>
      <c r="D798" t="s">
        <v>106</v>
      </c>
      <c r="E798" t="s">
        <v>115</v>
      </c>
      <c r="F798" t="s">
        <v>119</v>
      </c>
      <c r="G798" t="s">
        <v>117</v>
      </c>
      <c r="H798" t="s">
        <v>92</v>
      </c>
      <c r="I798" t="s">
        <v>16</v>
      </c>
      <c r="J798" s="2">
        <v>24</v>
      </c>
      <c r="K798" s="2">
        <v>150</v>
      </c>
      <c r="L798" s="16">
        <v>6</v>
      </c>
      <c r="M798" s="8">
        <v>6</v>
      </c>
      <c r="O798" s="20">
        <f t="shared" si="38"/>
        <v>360</v>
      </c>
      <c r="P798" s="21">
        <f t="shared" si="39"/>
        <v>6</v>
      </c>
      <c r="U798" s="3"/>
    </row>
    <row r="799" spans="1:21">
      <c r="A799" s="1">
        <v>45413</v>
      </c>
      <c r="B799" s="1" t="str">
        <f t="shared" si="37"/>
        <v>mayo</v>
      </c>
      <c r="C799" t="s">
        <v>105</v>
      </c>
      <c r="D799" t="s">
        <v>106</v>
      </c>
      <c r="E799" t="s">
        <v>120</v>
      </c>
      <c r="F799" t="s">
        <v>108</v>
      </c>
      <c r="G799" t="s">
        <v>345</v>
      </c>
      <c r="H799" t="s">
        <v>92</v>
      </c>
      <c r="I799" t="s">
        <v>16</v>
      </c>
      <c r="J799" s="2">
        <v>24</v>
      </c>
      <c r="K799" s="2">
        <v>150</v>
      </c>
      <c r="L799" s="16">
        <v>6</v>
      </c>
      <c r="M799" s="8">
        <v>6</v>
      </c>
      <c r="O799" s="20">
        <f t="shared" si="38"/>
        <v>360</v>
      </c>
      <c r="P799" s="21">
        <f t="shared" si="39"/>
        <v>6</v>
      </c>
      <c r="U799" s="3"/>
    </row>
    <row r="800" spans="1:21">
      <c r="A800" s="1">
        <v>45413</v>
      </c>
      <c r="B800" s="1" t="str">
        <f t="shared" si="37"/>
        <v>mayo</v>
      </c>
      <c r="C800" t="s">
        <v>105</v>
      </c>
      <c r="D800" t="s">
        <v>106</v>
      </c>
      <c r="E800" t="s">
        <v>120</v>
      </c>
      <c r="F800" t="s">
        <v>126</v>
      </c>
      <c r="G800" t="s">
        <v>118</v>
      </c>
      <c r="H800" t="s">
        <v>92</v>
      </c>
      <c r="I800" t="s">
        <v>16</v>
      </c>
      <c r="J800" s="2">
        <v>24</v>
      </c>
      <c r="K800" s="2">
        <v>150</v>
      </c>
      <c r="L800" s="16">
        <v>6</v>
      </c>
      <c r="M800" s="8">
        <v>6</v>
      </c>
      <c r="O800" s="20">
        <f t="shared" si="38"/>
        <v>360</v>
      </c>
      <c r="P800" s="21">
        <f t="shared" si="39"/>
        <v>6</v>
      </c>
      <c r="U800" s="3"/>
    </row>
    <row r="801" spans="1:21">
      <c r="A801" s="1">
        <v>45413</v>
      </c>
      <c r="B801" s="1" t="str">
        <f t="shared" si="37"/>
        <v>mayo</v>
      </c>
      <c r="C801" t="s">
        <v>105</v>
      </c>
      <c r="D801" t="s">
        <v>106</v>
      </c>
      <c r="E801" t="s">
        <v>128</v>
      </c>
      <c r="F801" t="s">
        <v>129</v>
      </c>
      <c r="G801" t="s">
        <v>345</v>
      </c>
      <c r="H801" t="s">
        <v>92</v>
      </c>
      <c r="I801" t="s">
        <v>123</v>
      </c>
      <c r="J801" s="2">
        <v>24</v>
      </c>
      <c r="K801" s="2">
        <v>150</v>
      </c>
      <c r="L801" s="16">
        <v>6</v>
      </c>
      <c r="M801" s="8">
        <v>6</v>
      </c>
      <c r="O801" s="20">
        <f t="shared" si="38"/>
        <v>360</v>
      </c>
      <c r="P801" s="21">
        <f t="shared" si="39"/>
        <v>6</v>
      </c>
      <c r="U801" s="3"/>
    </row>
    <row r="802" spans="1:21">
      <c r="A802" s="1">
        <v>45413</v>
      </c>
      <c r="B802" s="1" t="str">
        <f t="shared" si="37"/>
        <v>mayo</v>
      </c>
      <c r="C802" t="s">
        <v>105</v>
      </c>
      <c r="D802" t="s">
        <v>106</v>
      </c>
      <c r="E802" t="s">
        <v>131</v>
      </c>
      <c r="F802" t="s">
        <v>133</v>
      </c>
      <c r="G802" t="s">
        <v>110</v>
      </c>
      <c r="H802" t="s">
        <v>92</v>
      </c>
      <c r="I802" t="s">
        <v>16</v>
      </c>
      <c r="J802" s="2">
        <v>24</v>
      </c>
      <c r="K802" s="2">
        <v>150</v>
      </c>
      <c r="L802" s="16">
        <v>6</v>
      </c>
      <c r="M802" s="8">
        <v>6</v>
      </c>
      <c r="O802" s="20">
        <f t="shared" si="38"/>
        <v>360</v>
      </c>
      <c r="P802" s="21">
        <f t="shared" si="39"/>
        <v>6</v>
      </c>
      <c r="U802" s="3"/>
    </row>
    <row r="803" spans="1:21">
      <c r="A803" s="1">
        <v>45413</v>
      </c>
      <c r="B803" s="1" t="str">
        <f t="shared" si="37"/>
        <v>mayo</v>
      </c>
      <c r="C803" t="s">
        <v>105</v>
      </c>
      <c r="D803" t="s">
        <v>106</v>
      </c>
      <c r="E803" t="s">
        <v>131</v>
      </c>
      <c r="F803" t="s">
        <v>136</v>
      </c>
      <c r="G803" t="s">
        <v>110</v>
      </c>
      <c r="H803" t="s">
        <v>92</v>
      </c>
      <c r="I803" t="s">
        <v>16</v>
      </c>
      <c r="J803" s="2">
        <v>24</v>
      </c>
      <c r="K803" s="2">
        <v>150</v>
      </c>
      <c r="L803" s="16">
        <v>6</v>
      </c>
      <c r="M803" s="8">
        <v>6</v>
      </c>
      <c r="O803" s="20">
        <f t="shared" si="38"/>
        <v>360</v>
      </c>
      <c r="P803" s="21">
        <f t="shared" si="39"/>
        <v>6</v>
      </c>
      <c r="U803" s="3"/>
    </row>
    <row r="804" spans="1:21">
      <c r="A804" s="1">
        <v>45413</v>
      </c>
      <c r="B804" s="1" t="str">
        <f t="shared" si="37"/>
        <v>mayo</v>
      </c>
      <c r="C804" t="s">
        <v>105</v>
      </c>
      <c r="D804" t="s">
        <v>106</v>
      </c>
      <c r="E804" t="s">
        <v>138</v>
      </c>
      <c r="F804" t="s">
        <v>139</v>
      </c>
      <c r="G804" t="s">
        <v>117</v>
      </c>
      <c r="H804" t="s">
        <v>92</v>
      </c>
      <c r="I804" t="s">
        <v>16</v>
      </c>
      <c r="J804" s="2">
        <v>24</v>
      </c>
      <c r="K804" s="2">
        <v>150</v>
      </c>
      <c r="L804" s="16">
        <v>6</v>
      </c>
      <c r="M804" s="8">
        <v>6</v>
      </c>
      <c r="O804" s="20">
        <f t="shared" si="38"/>
        <v>360</v>
      </c>
      <c r="P804" s="21">
        <f t="shared" si="39"/>
        <v>6</v>
      </c>
      <c r="U804" s="3"/>
    </row>
    <row r="805" spans="1:21">
      <c r="A805" s="1">
        <v>45413</v>
      </c>
      <c r="B805" s="1" t="str">
        <f t="shared" si="37"/>
        <v>mayo</v>
      </c>
      <c r="C805" t="s">
        <v>105</v>
      </c>
      <c r="D805" t="s">
        <v>106</v>
      </c>
      <c r="E805" t="s">
        <v>149</v>
      </c>
      <c r="F805" t="s">
        <v>150</v>
      </c>
      <c r="G805" t="s">
        <v>111</v>
      </c>
      <c r="H805" t="s">
        <v>92</v>
      </c>
      <c r="I805" t="s">
        <v>16</v>
      </c>
      <c r="J805" s="2">
        <v>24</v>
      </c>
      <c r="K805" s="2">
        <v>150</v>
      </c>
      <c r="L805" s="16">
        <v>6</v>
      </c>
      <c r="M805" s="8">
        <v>6</v>
      </c>
      <c r="O805" s="20">
        <f t="shared" si="38"/>
        <v>360</v>
      </c>
      <c r="P805" s="21">
        <f t="shared" si="39"/>
        <v>6</v>
      </c>
      <c r="U805" s="3"/>
    </row>
    <row r="806" spans="1:21">
      <c r="A806" s="1">
        <v>45444</v>
      </c>
      <c r="B806" s="1" t="str">
        <f t="shared" si="37"/>
        <v>junio</v>
      </c>
      <c r="C806" t="s">
        <v>10</v>
      </c>
      <c r="D806" t="s">
        <v>11</v>
      </c>
      <c r="E806" t="s">
        <v>19</v>
      </c>
      <c r="F806" t="s">
        <v>333</v>
      </c>
      <c r="G806" t="s">
        <v>317</v>
      </c>
      <c r="H806" t="s">
        <v>15</v>
      </c>
      <c r="I806" t="s">
        <v>16</v>
      </c>
      <c r="J806" s="2">
        <v>2</v>
      </c>
      <c r="K806" s="2">
        <v>420</v>
      </c>
      <c r="L806" s="16">
        <v>6</v>
      </c>
      <c r="M806" s="8">
        <v>6</v>
      </c>
      <c r="O806" s="20">
        <f t="shared" si="38"/>
        <v>360</v>
      </c>
      <c r="P806" s="21">
        <f t="shared" si="39"/>
        <v>6</v>
      </c>
      <c r="U806" s="3"/>
    </row>
    <row r="807" spans="1:21">
      <c r="A807" s="1">
        <v>45444</v>
      </c>
      <c r="B807" s="1" t="str">
        <f t="shared" si="37"/>
        <v>junio</v>
      </c>
      <c r="C807" t="s">
        <v>93</v>
      </c>
      <c r="D807" t="s">
        <v>94</v>
      </c>
      <c r="E807" t="s">
        <v>95</v>
      </c>
      <c r="F807" t="s">
        <v>96</v>
      </c>
      <c r="G807" t="s">
        <v>97</v>
      </c>
      <c r="H807" t="s">
        <v>92</v>
      </c>
      <c r="I807" t="s">
        <v>98</v>
      </c>
      <c r="J807" s="2">
        <v>12</v>
      </c>
      <c r="K807" s="2">
        <v>997.86</v>
      </c>
      <c r="L807" s="16">
        <v>6</v>
      </c>
      <c r="M807" s="8">
        <v>6</v>
      </c>
      <c r="O807" s="20">
        <f t="shared" si="38"/>
        <v>360</v>
      </c>
      <c r="P807" s="21">
        <f t="shared" si="39"/>
        <v>6</v>
      </c>
      <c r="U807" s="3"/>
    </row>
    <row r="808" spans="1:21">
      <c r="A808" s="1">
        <v>45413</v>
      </c>
      <c r="B808" s="1" t="str">
        <f t="shared" si="37"/>
        <v>mayo</v>
      </c>
      <c r="C808" t="s">
        <v>290</v>
      </c>
      <c r="D808" t="s">
        <v>291</v>
      </c>
      <c r="E808" t="s">
        <v>227</v>
      </c>
      <c r="F808" t="s">
        <v>297</v>
      </c>
      <c r="G808" t="s">
        <v>296</v>
      </c>
      <c r="H808" t="s">
        <v>295</v>
      </c>
      <c r="I808" t="s">
        <v>411</v>
      </c>
      <c r="J808" s="2">
        <v>7</v>
      </c>
      <c r="K808" s="2">
        <v>142</v>
      </c>
      <c r="L808" s="16">
        <v>5.84</v>
      </c>
      <c r="M808" s="8">
        <v>5</v>
      </c>
      <c r="N808" s="8">
        <v>84</v>
      </c>
      <c r="O808" s="20">
        <f t="shared" si="38"/>
        <v>384</v>
      </c>
      <c r="P808" s="21">
        <f t="shared" si="39"/>
        <v>6.4</v>
      </c>
      <c r="U808" s="3"/>
    </row>
    <row r="809" spans="1:21">
      <c r="A809" s="1">
        <v>45444</v>
      </c>
      <c r="B809" s="1" t="str">
        <f t="shared" si="37"/>
        <v>junio</v>
      </c>
      <c r="C809" t="s">
        <v>38</v>
      </c>
      <c r="D809" t="s">
        <v>39</v>
      </c>
      <c r="E809" t="s">
        <v>53</v>
      </c>
      <c r="F809" t="s">
        <v>341</v>
      </c>
      <c r="G809" t="s">
        <v>55</v>
      </c>
      <c r="H809" t="s">
        <v>15</v>
      </c>
      <c r="I809" t="s">
        <v>27</v>
      </c>
      <c r="J809" s="2">
        <v>12</v>
      </c>
      <c r="K809" s="2">
        <v>302.8</v>
      </c>
      <c r="L809" s="16">
        <v>5.8</v>
      </c>
      <c r="M809" s="8">
        <v>5</v>
      </c>
      <c r="N809" s="8">
        <v>8</v>
      </c>
      <c r="O809" s="20">
        <f t="shared" si="38"/>
        <v>308</v>
      </c>
      <c r="P809" s="21">
        <f t="shared" si="39"/>
        <v>5.1333333333333337</v>
      </c>
      <c r="U809" s="3"/>
    </row>
    <row r="810" spans="1:21">
      <c r="A810" s="1">
        <v>45444</v>
      </c>
      <c r="B810" s="1" t="str">
        <f t="shared" si="37"/>
        <v>junio</v>
      </c>
      <c r="C810" t="s">
        <v>290</v>
      </c>
      <c r="D810" t="s">
        <v>291</v>
      </c>
      <c r="E810" t="s">
        <v>302</v>
      </c>
      <c r="F810" t="s">
        <v>297</v>
      </c>
      <c r="G810" t="s">
        <v>296</v>
      </c>
      <c r="H810" t="s">
        <v>295</v>
      </c>
      <c r="I810" t="s">
        <v>123</v>
      </c>
      <c r="J810" s="2">
        <v>12</v>
      </c>
      <c r="K810" s="2">
        <v>230</v>
      </c>
      <c r="L810" s="16">
        <v>5.59</v>
      </c>
      <c r="M810" s="8">
        <v>5</v>
      </c>
      <c r="N810" s="8">
        <v>59</v>
      </c>
      <c r="O810" s="20">
        <f t="shared" si="38"/>
        <v>359</v>
      </c>
      <c r="P810" s="21">
        <f t="shared" si="39"/>
        <v>5.9833333333333334</v>
      </c>
      <c r="U810" s="3"/>
    </row>
    <row r="811" spans="1:21">
      <c r="A811" s="1">
        <v>45413</v>
      </c>
      <c r="B811" s="1" t="str">
        <f t="shared" si="37"/>
        <v>mayo</v>
      </c>
      <c r="C811" t="s">
        <v>290</v>
      </c>
      <c r="D811" t="s">
        <v>291</v>
      </c>
      <c r="E811" t="s">
        <v>95</v>
      </c>
      <c r="F811" t="s">
        <v>297</v>
      </c>
      <c r="G811" t="s">
        <v>296</v>
      </c>
      <c r="H811" t="s">
        <v>295</v>
      </c>
      <c r="I811" t="s">
        <v>411</v>
      </c>
      <c r="J811" s="2">
        <v>8</v>
      </c>
      <c r="K811" s="2">
        <v>144</v>
      </c>
      <c r="L811" s="16">
        <v>5.56</v>
      </c>
      <c r="M811" s="8">
        <v>5</v>
      </c>
      <c r="N811" s="8">
        <v>56</v>
      </c>
      <c r="O811" s="20">
        <f t="shared" si="38"/>
        <v>356</v>
      </c>
      <c r="P811" s="21">
        <f t="shared" si="39"/>
        <v>5.9333333333333336</v>
      </c>
      <c r="U811" s="3"/>
    </row>
    <row r="812" spans="1:21">
      <c r="A812" s="1">
        <v>45292</v>
      </c>
      <c r="B812" s="1" t="str">
        <f t="shared" si="37"/>
        <v>enero</v>
      </c>
      <c r="C812" t="s">
        <v>38</v>
      </c>
      <c r="D812" t="s">
        <v>39</v>
      </c>
      <c r="E812" t="s">
        <v>58</v>
      </c>
      <c r="F812" t="s">
        <v>59</v>
      </c>
      <c r="G812" t="s">
        <v>42</v>
      </c>
      <c r="H812" t="s">
        <v>43</v>
      </c>
      <c r="I812" t="s">
        <v>27</v>
      </c>
      <c r="J812" s="2">
        <v>12</v>
      </c>
      <c r="K812" s="2">
        <v>913.4</v>
      </c>
      <c r="L812" s="16">
        <v>5.4</v>
      </c>
      <c r="M812" s="8">
        <v>5</v>
      </c>
      <c r="N812" s="8">
        <v>4</v>
      </c>
      <c r="O812" s="20">
        <f t="shared" si="38"/>
        <v>304</v>
      </c>
      <c r="P812" s="21">
        <f t="shared" si="39"/>
        <v>5.0666666666666664</v>
      </c>
      <c r="U812" s="3"/>
    </row>
    <row r="813" spans="1:21">
      <c r="A813" s="1">
        <v>45383</v>
      </c>
      <c r="B813" s="1" t="str">
        <f t="shared" si="37"/>
        <v>abril</v>
      </c>
      <c r="C813" t="s">
        <v>253</v>
      </c>
      <c r="D813" t="s">
        <v>254</v>
      </c>
      <c r="E813" t="s">
        <v>12</v>
      </c>
      <c r="F813" t="s">
        <v>255</v>
      </c>
      <c r="G813" t="s">
        <v>336</v>
      </c>
      <c r="H813" t="s">
        <v>15</v>
      </c>
      <c r="I813" t="s">
        <v>16</v>
      </c>
      <c r="J813" s="2">
        <v>16</v>
      </c>
      <c r="K813" s="2">
        <v>200</v>
      </c>
      <c r="L813" s="16">
        <v>5.4</v>
      </c>
      <c r="M813" s="8">
        <v>5</v>
      </c>
      <c r="N813" s="8">
        <v>4</v>
      </c>
      <c r="O813" s="20">
        <f t="shared" si="38"/>
        <v>304</v>
      </c>
      <c r="P813" s="21">
        <f t="shared" si="39"/>
        <v>5.0666666666666664</v>
      </c>
      <c r="U813" s="3"/>
    </row>
    <row r="814" spans="1:21">
      <c r="A814" s="1">
        <v>45323</v>
      </c>
      <c r="B814" s="1" t="str">
        <f t="shared" si="37"/>
        <v>febrero</v>
      </c>
      <c r="C814" t="s">
        <v>290</v>
      </c>
      <c r="D814" t="s">
        <v>291</v>
      </c>
      <c r="E814" t="s">
        <v>95</v>
      </c>
      <c r="F814" t="s">
        <v>297</v>
      </c>
      <c r="G814" t="s">
        <v>294</v>
      </c>
      <c r="H814" t="s">
        <v>295</v>
      </c>
      <c r="I814" t="s">
        <v>411</v>
      </c>
      <c r="J814" s="2">
        <v>7</v>
      </c>
      <c r="K814" s="2">
        <v>282</v>
      </c>
      <c r="L814" s="16">
        <v>5.32</v>
      </c>
      <c r="M814" s="8">
        <v>5</v>
      </c>
      <c r="N814" s="8">
        <v>32</v>
      </c>
      <c r="O814" s="20">
        <f t="shared" si="38"/>
        <v>332</v>
      </c>
      <c r="P814" s="21">
        <f t="shared" si="39"/>
        <v>5.5333333333333332</v>
      </c>
      <c r="U814" s="3"/>
    </row>
    <row r="815" spans="1:21">
      <c r="A815" s="1">
        <v>45352</v>
      </c>
      <c r="B815" s="1" t="str">
        <f t="shared" si="37"/>
        <v>marzo</v>
      </c>
      <c r="C815" t="s">
        <v>290</v>
      </c>
      <c r="D815" t="s">
        <v>291</v>
      </c>
      <c r="E815" t="s">
        <v>302</v>
      </c>
      <c r="F815" t="s">
        <v>297</v>
      </c>
      <c r="G815" t="s">
        <v>296</v>
      </c>
      <c r="H815" t="s">
        <v>295</v>
      </c>
      <c r="I815" t="s">
        <v>411</v>
      </c>
      <c r="J815" s="2">
        <v>11</v>
      </c>
      <c r="K815" s="2">
        <v>309.36</v>
      </c>
      <c r="L815" s="16">
        <v>5.32</v>
      </c>
      <c r="M815" s="8">
        <v>5</v>
      </c>
      <c r="N815" s="8">
        <v>32</v>
      </c>
      <c r="O815" s="20">
        <f t="shared" si="38"/>
        <v>332</v>
      </c>
      <c r="P815" s="21">
        <f t="shared" si="39"/>
        <v>5.5333333333333332</v>
      </c>
      <c r="U815" s="3"/>
    </row>
    <row r="816" spans="1:21">
      <c r="A816" s="1">
        <v>45413</v>
      </c>
      <c r="B816" s="1" t="str">
        <f t="shared" si="37"/>
        <v>mayo</v>
      </c>
      <c r="C816" t="s">
        <v>290</v>
      </c>
      <c r="D816" t="s">
        <v>291</v>
      </c>
      <c r="E816" t="s">
        <v>302</v>
      </c>
      <c r="F816" t="s">
        <v>297</v>
      </c>
      <c r="G816" t="s">
        <v>296</v>
      </c>
      <c r="H816" t="s">
        <v>295</v>
      </c>
      <c r="I816" t="s">
        <v>411</v>
      </c>
      <c r="J816" s="2">
        <v>13</v>
      </c>
      <c r="K816" s="2">
        <v>254</v>
      </c>
      <c r="L816" s="16">
        <v>5.31</v>
      </c>
      <c r="M816" s="8">
        <v>5</v>
      </c>
      <c r="N816" s="8">
        <v>31</v>
      </c>
      <c r="O816" s="20">
        <f t="shared" si="38"/>
        <v>331</v>
      </c>
      <c r="P816" s="21">
        <f t="shared" si="39"/>
        <v>5.5166666666666666</v>
      </c>
      <c r="U816" s="3"/>
    </row>
    <row r="817" spans="1:21">
      <c r="A817" s="1">
        <v>45352</v>
      </c>
      <c r="B817" s="1" t="str">
        <f t="shared" si="37"/>
        <v>marzo</v>
      </c>
      <c r="C817" t="s">
        <v>38</v>
      </c>
      <c r="D817" t="s">
        <v>39</v>
      </c>
      <c r="E817" t="s">
        <v>58</v>
      </c>
      <c r="F817" t="s">
        <v>59</v>
      </c>
      <c r="G817" t="s">
        <v>44</v>
      </c>
      <c r="H817" t="s">
        <v>43</v>
      </c>
      <c r="I817" t="s">
        <v>27</v>
      </c>
      <c r="J817" s="2">
        <v>14</v>
      </c>
      <c r="K817" s="2">
        <v>1050</v>
      </c>
      <c r="L817" s="16">
        <v>5.3</v>
      </c>
      <c r="M817" s="8">
        <v>5</v>
      </c>
      <c r="N817" s="8">
        <v>3</v>
      </c>
      <c r="O817" s="20">
        <f t="shared" si="38"/>
        <v>303</v>
      </c>
      <c r="P817" s="21">
        <f t="shared" si="39"/>
        <v>5.05</v>
      </c>
      <c r="U817" s="3"/>
    </row>
    <row r="818" spans="1:21">
      <c r="A818" s="1">
        <v>45444</v>
      </c>
      <c r="B818" s="1" t="str">
        <f t="shared" si="37"/>
        <v>junio</v>
      </c>
      <c r="C818" t="s">
        <v>38</v>
      </c>
      <c r="D818" t="s">
        <v>39</v>
      </c>
      <c r="E818" t="s">
        <v>58</v>
      </c>
      <c r="F818" t="s">
        <v>59</v>
      </c>
      <c r="G818" t="s">
        <v>42</v>
      </c>
      <c r="H818" t="s">
        <v>43</v>
      </c>
      <c r="I818" t="s">
        <v>27</v>
      </c>
      <c r="J818" s="2">
        <v>11</v>
      </c>
      <c r="K818" s="2">
        <v>880</v>
      </c>
      <c r="L818" s="16">
        <v>5.3</v>
      </c>
      <c r="M818" s="8">
        <v>5</v>
      </c>
      <c r="N818" s="8">
        <v>3</v>
      </c>
      <c r="O818" s="20">
        <f t="shared" si="38"/>
        <v>303</v>
      </c>
      <c r="P818" s="21">
        <f t="shared" si="39"/>
        <v>5.05</v>
      </c>
      <c r="U818" s="3"/>
    </row>
    <row r="819" spans="1:21">
      <c r="A819" s="1">
        <v>45413</v>
      </c>
      <c r="B819" s="1" t="str">
        <f t="shared" si="37"/>
        <v>mayo</v>
      </c>
      <c r="C819" t="s">
        <v>290</v>
      </c>
      <c r="D819" t="s">
        <v>291</v>
      </c>
      <c r="E819" t="s">
        <v>95</v>
      </c>
      <c r="F819" t="s">
        <v>297</v>
      </c>
      <c r="G819" t="s">
        <v>299</v>
      </c>
      <c r="H819" t="s">
        <v>295</v>
      </c>
      <c r="I819" t="s">
        <v>411</v>
      </c>
      <c r="J819" s="2">
        <v>8</v>
      </c>
      <c r="K819" s="2">
        <v>202</v>
      </c>
      <c r="L819" s="16">
        <v>5.08</v>
      </c>
      <c r="M819" s="8">
        <v>5</v>
      </c>
      <c r="N819" s="8">
        <v>8</v>
      </c>
      <c r="O819" s="20">
        <f t="shared" si="38"/>
        <v>308</v>
      </c>
      <c r="P819" s="21">
        <f t="shared" si="39"/>
        <v>5.1333333333333337</v>
      </c>
      <c r="U819" s="3"/>
    </row>
    <row r="820" spans="1:21">
      <c r="A820" s="1">
        <v>45323</v>
      </c>
      <c r="B820" s="1" t="str">
        <f t="shared" si="37"/>
        <v>febrero</v>
      </c>
      <c r="C820" t="s">
        <v>38</v>
      </c>
      <c r="D820" t="s">
        <v>39</v>
      </c>
      <c r="E820" t="s">
        <v>58</v>
      </c>
      <c r="F820" t="s">
        <v>59</v>
      </c>
      <c r="G820" t="s">
        <v>42</v>
      </c>
      <c r="H820" t="s">
        <v>43</v>
      </c>
      <c r="I820" t="s">
        <v>27</v>
      </c>
      <c r="J820" s="2">
        <v>9</v>
      </c>
      <c r="K820" s="2">
        <v>720</v>
      </c>
      <c r="L820" s="16">
        <v>5</v>
      </c>
      <c r="M820" s="8">
        <v>5</v>
      </c>
      <c r="O820" s="20">
        <f t="shared" si="38"/>
        <v>300</v>
      </c>
      <c r="P820" s="21">
        <f t="shared" si="39"/>
        <v>5</v>
      </c>
      <c r="U820" s="3"/>
    </row>
    <row r="821" spans="1:21">
      <c r="A821" s="1">
        <v>45323</v>
      </c>
      <c r="B821" s="1" t="str">
        <f t="shared" si="37"/>
        <v>febrero</v>
      </c>
      <c r="C821" t="s">
        <v>38</v>
      </c>
      <c r="D821" t="s">
        <v>39</v>
      </c>
      <c r="E821" t="s">
        <v>58</v>
      </c>
      <c r="F821" t="s">
        <v>59</v>
      </c>
      <c r="G821" t="s">
        <v>44</v>
      </c>
      <c r="H821" t="s">
        <v>43</v>
      </c>
      <c r="I821" t="s">
        <v>412</v>
      </c>
      <c r="J821" s="2">
        <v>5</v>
      </c>
      <c r="K821" s="2">
        <v>406</v>
      </c>
      <c r="L821" s="16">
        <v>5</v>
      </c>
      <c r="M821" s="8">
        <v>5</v>
      </c>
      <c r="O821" s="20">
        <f t="shared" si="38"/>
        <v>300</v>
      </c>
      <c r="P821" s="21">
        <f t="shared" si="39"/>
        <v>5</v>
      </c>
      <c r="U821" s="3"/>
    </row>
    <row r="822" spans="1:21">
      <c r="A822" s="1">
        <v>45323</v>
      </c>
      <c r="B822" s="1" t="str">
        <f t="shared" si="37"/>
        <v>febrero</v>
      </c>
      <c r="C822" t="s">
        <v>290</v>
      </c>
      <c r="D822" t="s">
        <v>291</v>
      </c>
      <c r="E822" t="s">
        <v>300</v>
      </c>
      <c r="F822" t="s">
        <v>297</v>
      </c>
      <c r="G822" t="s">
        <v>296</v>
      </c>
      <c r="H822" t="s">
        <v>295</v>
      </c>
      <c r="I822" t="s">
        <v>411</v>
      </c>
      <c r="J822" s="2">
        <v>4</v>
      </c>
      <c r="K822" s="2">
        <v>72</v>
      </c>
      <c r="L822" s="16">
        <v>5</v>
      </c>
      <c r="M822" s="8">
        <v>5</v>
      </c>
      <c r="O822" s="20">
        <f t="shared" si="38"/>
        <v>300</v>
      </c>
      <c r="P822" s="21">
        <f t="shared" si="39"/>
        <v>5</v>
      </c>
      <c r="U822" s="3"/>
    </row>
    <row r="823" spans="1:21">
      <c r="A823" s="1">
        <v>45352</v>
      </c>
      <c r="B823" s="1" t="str">
        <f t="shared" si="37"/>
        <v>marzo</v>
      </c>
      <c r="C823" t="s">
        <v>10</v>
      </c>
      <c r="D823" t="s">
        <v>11</v>
      </c>
      <c r="E823" t="s">
        <v>19</v>
      </c>
      <c r="F823" t="s">
        <v>20</v>
      </c>
      <c r="G823" t="s">
        <v>318</v>
      </c>
      <c r="H823" t="s">
        <v>15</v>
      </c>
      <c r="I823" t="s">
        <v>16</v>
      </c>
      <c r="J823" s="2">
        <v>2</v>
      </c>
      <c r="K823" s="2">
        <v>300</v>
      </c>
      <c r="L823" s="16">
        <v>5</v>
      </c>
      <c r="M823" s="8">
        <v>5</v>
      </c>
      <c r="O823" s="20">
        <f t="shared" si="38"/>
        <v>300</v>
      </c>
      <c r="P823" s="21">
        <f t="shared" si="39"/>
        <v>5</v>
      </c>
      <c r="U823" s="3"/>
    </row>
    <row r="824" spans="1:21">
      <c r="A824" s="1">
        <v>45352</v>
      </c>
      <c r="B824" s="1" t="str">
        <f t="shared" si="37"/>
        <v>marzo</v>
      </c>
      <c r="C824" t="s">
        <v>82</v>
      </c>
      <c r="D824" t="s">
        <v>83</v>
      </c>
      <c r="E824" t="s">
        <v>84</v>
      </c>
      <c r="F824" t="s">
        <v>85</v>
      </c>
      <c r="G824" t="s">
        <v>86</v>
      </c>
      <c r="H824" t="s">
        <v>15</v>
      </c>
      <c r="I824" t="s">
        <v>16</v>
      </c>
      <c r="J824" s="2">
        <v>1</v>
      </c>
      <c r="K824" s="2">
        <v>150</v>
      </c>
      <c r="L824" s="16">
        <v>5</v>
      </c>
      <c r="M824" s="8">
        <v>5</v>
      </c>
      <c r="O824" s="20">
        <f t="shared" si="38"/>
        <v>300</v>
      </c>
      <c r="P824" s="21">
        <f t="shared" si="39"/>
        <v>5</v>
      </c>
      <c r="U824" s="3"/>
    </row>
    <row r="825" spans="1:21">
      <c r="A825" s="1">
        <v>45383</v>
      </c>
      <c r="B825" s="1" t="str">
        <f t="shared" si="37"/>
        <v>abril</v>
      </c>
      <c r="C825" t="s">
        <v>10</v>
      </c>
      <c r="D825" t="s">
        <v>11</v>
      </c>
      <c r="E825" t="s">
        <v>19</v>
      </c>
      <c r="F825" t="s">
        <v>333</v>
      </c>
      <c r="G825" t="s">
        <v>318</v>
      </c>
      <c r="H825" t="s">
        <v>15</v>
      </c>
      <c r="I825" t="s">
        <v>16</v>
      </c>
      <c r="J825" s="2">
        <v>1</v>
      </c>
      <c r="K825" s="2">
        <v>300</v>
      </c>
      <c r="L825" s="16">
        <v>5</v>
      </c>
      <c r="M825" s="8">
        <v>5</v>
      </c>
      <c r="O825" s="20">
        <f t="shared" si="38"/>
        <v>300</v>
      </c>
      <c r="P825" s="21">
        <f t="shared" si="39"/>
        <v>5</v>
      </c>
      <c r="U825" s="3"/>
    </row>
    <row r="826" spans="1:21">
      <c r="A826" s="1">
        <v>45383</v>
      </c>
      <c r="B826" s="1" t="str">
        <f t="shared" si="37"/>
        <v>abril</v>
      </c>
      <c r="C826" t="s">
        <v>82</v>
      </c>
      <c r="D826" t="s">
        <v>83</v>
      </c>
      <c r="E826" t="s">
        <v>84</v>
      </c>
      <c r="F826" t="s">
        <v>85</v>
      </c>
      <c r="G826" t="s">
        <v>344</v>
      </c>
      <c r="H826" t="s">
        <v>15</v>
      </c>
      <c r="I826" t="s">
        <v>16</v>
      </c>
      <c r="J826" s="2">
        <v>1</v>
      </c>
      <c r="K826" s="2">
        <v>150</v>
      </c>
      <c r="L826" s="16">
        <v>5</v>
      </c>
      <c r="M826" s="8">
        <v>5</v>
      </c>
      <c r="O826" s="20">
        <f t="shared" si="38"/>
        <v>300</v>
      </c>
      <c r="P826" s="21">
        <f t="shared" si="39"/>
        <v>5</v>
      </c>
      <c r="U826" s="3"/>
    </row>
    <row r="827" spans="1:21">
      <c r="A827" s="1">
        <v>45383</v>
      </c>
      <c r="B827" s="1" t="str">
        <f t="shared" si="37"/>
        <v>abril</v>
      </c>
      <c r="C827" t="s">
        <v>346</v>
      </c>
      <c r="D827" t="s">
        <v>347</v>
      </c>
      <c r="E827" t="s">
        <v>19</v>
      </c>
      <c r="F827" t="s">
        <v>348</v>
      </c>
      <c r="G827" t="s">
        <v>349</v>
      </c>
      <c r="H827" t="s">
        <v>15</v>
      </c>
      <c r="I827" t="s">
        <v>16</v>
      </c>
      <c r="J827" s="2">
        <v>3</v>
      </c>
      <c r="K827" s="2">
        <v>300</v>
      </c>
      <c r="L827" s="16">
        <v>5</v>
      </c>
      <c r="M827" s="8">
        <v>5</v>
      </c>
      <c r="O827" s="20">
        <f t="shared" si="38"/>
        <v>300</v>
      </c>
      <c r="P827" s="21">
        <f t="shared" si="39"/>
        <v>5</v>
      </c>
      <c r="U827" s="3"/>
    </row>
    <row r="828" spans="1:21">
      <c r="A828" s="1">
        <v>45413</v>
      </c>
      <c r="B828" s="1" t="str">
        <f t="shared" si="37"/>
        <v>mayo</v>
      </c>
      <c r="C828" t="s">
        <v>281</v>
      </c>
      <c r="D828" t="s">
        <v>282</v>
      </c>
      <c r="E828" t="s">
        <v>102</v>
      </c>
      <c r="F828" t="s">
        <v>379</v>
      </c>
      <c r="G828" t="s">
        <v>380</v>
      </c>
      <c r="H828" t="s">
        <v>15</v>
      </c>
      <c r="I828" t="s">
        <v>16</v>
      </c>
      <c r="J828" s="2">
        <v>7</v>
      </c>
      <c r="K828" s="2">
        <v>200</v>
      </c>
      <c r="L828" s="16">
        <v>5</v>
      </c>
      <c r="M828" s="8">
        <v>5</v>
      </c>
      <c r="O828" s="20">
        <f t="shared" si="38"/>
        <v>300</v>
      </c>
      <c r="P828" s="21">
        <f t="shared" si="39"/>
        <v>5</v>
      </c>
      <c r="U828" s="3"/>
    </row>
    <row r="829" spans="1:21">
      <c r="A829" s="1">
        <v>45444</v>
      </c>
      <c r="B829" s="1" t="str">
        <f t="shared" si="37"/>
        <v>junio</v>
      </c>
      <c r="C829" t="s">
        <v>10</v>
      </c>
      <c r="D829" t="s">
        <v>11</v>
      </c>
      <c r="E829" t="s">
        <v>12</v>
      </c>
      <c r="F829" t="s">
        <v>13</v>
      </c>
      <c r="G829" t="s">
        <v>21</v>
      </c>
      <c r="H829" t="s">
        <v>15</v>
      </c>
      <c r="I829" t="s">
        <v>16</v>
      </c>
      <c r="J829" s="2">
        <v>1</v>
      </c>
      <c r="K829" s="2">
        <v>350</v>
      </c>
      <c r="L829" s="16">
        <v>5</v>
      </c>
      <c r="M829" s="8">
        <v>5</v>
      </c>
      <c r="O829" s="20">
        <f t="shared" si="38"/>
        <v>300</v>
      </c>
      <c r="P829" s="21">
        <f t="shared" si="39"/>
        <v>5</v>
      </c>
      <c r="U829" s="3"/>
    </row>
    <row r="830" spans="1:21">
      <c r="A830" s="1">
        <v>45444</v>
      </c>
      <c r="B830" s="1" t="str">
        <f t="shared" si="37"/>
        <v>junio</v>
      </c>
      <c r="C830" t="s">
        <v>93</v>
      </c>
      <c r="D830" t="s">
        <v>94</v>
      </c>
      <c r="E830" t="s">
        <v>95</v>
      </c>
      <c r="F830" t="s">
        <v>96</v>
      </c>
      <c r="G830" t="s">
        <v>97</v>
      </c>
      <c r="H830" t="s">
        <v>92</v>
      </c>
      <c r="I830" t="s">
        <v>123</v>
      </c>
      <c r="J830" s="2">
        <v>10</v>
      </c>
      <c r="K830" s="2">
        <v>228</v>
      </c>
      <c r="L830" s="16">
        <v>5</v>
      </c>
      <c r="M830" s="8">
        <v>5</v>
      </c>
      <c r="O830" s="20">
        <f t="shared" si="38"/>
        <v>300</v>
      </c>
      <c r="P830" s="21">
        <f t="shared" si="39"/>
        <v>5</v>
      </c>
      <c r="U830" s="3"/>
    </row>
    <row r="831" spans="1:21">
      <c r="A831" s="1">
        <v>45444</v>
      </c>
      <c r="B831" s="1" t="str">
        <f t="shared" si="37"/>
        <v>junio</v>
      </c>
      <c r="C831" t="s">
        <v>281</v>
      </c>
      <c r="D831" t="s">
        <v>282</v>
      </c>
      <c r="E831" t="s">
        <v>385</v>
      </c>
      <c r="F831" t="s">
        <v>407</v>
      </c>
      <c r="G831" t="s">
        <v>284</v>
      </c>
      <c r="H831" t="s">
        <v>15</v>
      </c>
      <c r="I831" t="s">
        <v>16</v>
      </c>
      <c r="J831" s="2">
        <v>7</v>
      </c>
      <c r="K831" s="2">
        <v>200</v>
      </c>
      <c r="L831" s="16">
        <v>5</v>
      </c>
      <c r="M831" s="8">
        <v>5</v>
      </c>
      <c r="O831" s="20">
        <f t="shared" si="38"/>
        <v>300</v>
      </c>
      <c r="P831" s="21">
        <f t="shared" si="39"/>
        <v>5</v>
      </c>
      <c r="U831" s="3"/>
    </row>
    <row r="832" spans="1:21">
      <c r="A832" s="1">
        <v>45444</v>
      </c>
      <c r="B832" s="1" t="str">
        <f t="shared" si="37"/>
        <v>junio</v>
      </c>
      <c r="C832" t="s">
        <v>281</v>
      </c>
      <c r="D832" t="s">
        <v>282</v>
      </c>
      <c r="E832" t="s">
        <v>84</v>
      </c>
      <c r="F832" t="s">
        <v>382</v>
      </c>
      <c r="G832" t="s">
        <v>284</v>
      </c>
      <c r="H832" t="s">
        <v>15</v>
      </c>
      <c r="I832" t="s">
        <v>16</v>
      </c>
      <c r="J832" s="2">
        <v>7</v>
      </c>
      <c r="K832" s="2">
        <v>200</v>
      </c>
      <c r="L832" s="16">
        <v>5</v>
      </c>
      <c r="M832" s="8">
        <v>5</v>
      </c>
      <c r="O832" s="20">
        <f t="shared" si="38"/>
        <v>300</v>
      </c>
      <c r="P832" s="21">
        <f t="shared" si="39"/>
        <v>5</v>
      </c>
      <c r="U832" s="3"/>
    </row>
    <row r="833" spans="1:21">
      <c r="A833" s="1">
        <v>45444</v>
      </c>
      <c r="B833" s="1" t="str">
        <f t="shared" si="37"/>
        <v>junio</v>
      </c>
      <c r="C833" t="s">
        <v>290</v>
      </c>
      <c r="D833" t="s">
        <v>291</v>
      </c>
      <c r="E833" t="s">
        <v>302</v>
      </c>
      <c r="F833" t="s">
        <v>297</v>
      </c>
      <c r="G833" t="s">
        <v>294</v>
      </c>
      <c r="H833" t="s">
        <v>295</v>
      </c>
      <c r="I833" t="s">
        <v>123</v>
      </c>
      <c r="J833" s="2">
        <v>12</v>
      </c>
      <c r="K833" s="2">
        <v>218</v>
      </c>
      <c r="L833" s="16">
        <v>4.7699999999999996</v>
      </c>
      <c r="M833" s="8">
        <v>4</v>
      </c>
      <c r="N833" s="8">
        <v>77</v>
      </c>
      <c r="O833" s="20">
        <f t="shared" si="38"/>
        <v>317</v>
      </c>
      <c r="P833" s="21">
        <f t="shared" si="39"/>
        <v>5.2833333333333332</v>
      </c>
      <c r="U833" s="3"/>
    </row>
    <row r="834" spans="1:21">
      <c r="A834" s="1">
        <v>45444</v>
      </c>
      <c r="B834" s="1" t="str">
        <f t="shared" ref="B834:B897" si="40">TEXT(A834,"mmmm")</f>
        <v>junio</v>
      </c>
      <c r="C834" t="s">
        <v>38</v>
      </c>
      <c r="D834" t="s">
        <v>39</v>
      </c>
      <c r="E834" t="s">
        <v>53</v>
      </c>
      <c r="F834" t="s">
        <v>341</v>
      </c>
      <c r="G834" t="s">
        <v>56</v>
      </c>
      <c r="H834" t="s">
        <v>15</v>
      </c>
      <c r="I834" t="s">
        <v>27</v>
      </c>
      <c r="J834" s="2">
        <v>12</v>
      </c>
      <c r="K834" s="2">
        <v>337.3</v>
      </c>
      <c r="L834" s="16">
        <v>4.5999999999999996</v>
      </c>
      <c r="M834" s="8">
        <v>4</v>
      </c>
      <c r="N834" s="8">
        <v>6</v>
      </c>
      <c r="O834" s="20">
        <f t="shared" ref="O834:O897" si="41">(M834*60)+N834</f>
        <v>246</v>
      </c>
      <c r="P834" s="21">
        <f t="shared" si="39"/>
        <v>4.0999999999999996</v>
      </c>
      <c r="U834" s="3"/>
    </row>
    <row r="835" spans="1:21">
      <c r="A835" s="1">
        <v>45444</v>
      </c>
      <c r="B835" s="1" t="str">
        <f t="shared" si="40"/>
        <v>junio</v>
      </c>
      <c r="C835" t="s">
        <v>290</v>
      </c>
      <c r="D835" t="s">
        <v>291</v>
      </c>
      <c r="E835" t="s">
        <v>393</v>
      </c>
      <c r="F835" t="s">
        <v>297</v>
      </c>
      <c r="G835" t="s">
        <v>294</v>
      </c>
      <c r="H835" t="s">
        <v>295</v>
      </c>
      <c r="I835" t="s">
        <v>123</v>
      </c>
      <c r="J835" s="2">
        <v>6</v>
      </c>
      <c r="K835" s="2">
        <v>92</v>
      </c>
      <c r="L835" s="16">
        <v>4.58</v>
      </c>
      <c r="M835" s="8">
        <v>4</v>
      </c>
      <c r="N835" s="8">
        <v>58</v>
      </c>
      <c r="O835" s="20">
        <f t="shared" si="41"/>
        <v>298</v>
      </c>
      <c r="P835" s="21">
        <f t="shared" ref="P835:P898" si="42">+O835/60</f>
        <v>4.9666666666666668</v>
      </c>
      <c r="U835" s="3"/>
    </row>
    <row r="836" spans="1:21">
      <c r="A836" s="1">
        <v>45352</v>
      </c>
      <c r="B836" s="1" t="str">
        <f t="shared" si="40"/>
        <v>marzo</v>
      </c>
      <c r="C836" t="s">
        <v>290</v>
      </c>
      <c r="D836" t="s">
        <v>291</v>
      </c>
      <c r="E836" t="s">
        <v>302</v>
      </c>
      <c r="F836" t="s">
        <v>297</v>
      </c>
      <c r="G836" t="s">
        <v>294</v>
      </c>
      <c r="H836" t="s">
        <v>295</v>
      </c>
      <c r="I836" t="s">
        <v>411</v>
      </c>
      <c r="J836" s="2">
        <v>7</v>
      </c>
      <c r="K836" s="2">
        <v>131.4</v>
      </c>
      <c r="L836" s="16">
        <v>4.5199999999999996</v>
      </c>
      <c r="M836" s="8">
        <v>4</v>
      </c>
      <c r="N836" s="8">
        <v>52</v>
      </c>
      <c r="O836" s="20">
        <f t="shared" si="41"/>
        <v>292</v>
      </c>
      <c r="P836" s="21">
        <f t="shared" si="42"/>
        <v>4.8666666666666663</v>
      </c>
      <c r="U836" s="3"/>
    </row>
    <row r="837" spans="1:21">
      <c r="A837" s="1">
        <v>45444</v>
      </c>
      <c r="B837" s="1" t="str">
        <f t="shared" si="40"/>
        <v>junio</v>
      </c>
      <c r="C837" t="s">
        <v>290</v>
      </c>
      <c r="D837" t="s">
        <v>291</v>
      </c>
      <c r="E837" t="s">
        <v>95</v>
      </c>
      <c r="F837" t="s">
        <v>297</v>
      </c>
      <c r="G837" t="s">
        <v>294</v>
      </c>
      <c r="H837" t="s">
        <v>295</v>
      </c>
      <c r="I837" t="s">
        <v>411</v>
      </c>
      <c r="J837" s="2">
        <v>7</v>
      </c>
      <c r="K837" s="2">
        <v>169</v>
      </c>
      <c r="L837" s="16">
        <v>4.42</v>
      </c>
      <c r="M837" s="8">
        <v>4</v>
      </c>
      <c r="N837" s="8">
        <v>42</v>
      </c>
      <c r="O837" s="20">
        <f t="shared" si="41"/>
        <v>282</v>
      </c>
      <c r="P837" s="21">
        <f t="shared" si="42"/>
        <v>4.7</v>
      </c>
      <c r="U837" s="3"/>
    </row>
    <row r="838" spans="1:21">
      <c r="A838" s="1">
        <v>45323</v>
      </c>
      <c r="B838" s="1" t="str">
        <f t="shared" si="40"/>
        <v>febrero</v>
      </c>
      <c r="C838" t="s">
        <v>180</v>
      </c>
      <c r="D838" t="s">
        <v>181</v>
      </c>
      <c r="E838" t="s">
        <v>185</v>
      </c>
      <c r="F838" t="s">
        <v>186</v>
      </c>
      <c r="G838" t="s">
        <v>187</v>
      </c>
      <c r="H838" t="s">
        <v>92</v>
      </c>
      <c r="I838" t="s">
        <v>16</v>
      </c>
      <c r="J838" s="2">
        <v>12</v>
      </c>
      <c r="K838" s="2">
        <v>172</v>
      </c>
      <c r="L838" s="16">
        <v>4.3</v>
      </c>
      <c r="M838" s="8">
        <v>4</v>
      </c>
      <c r="N838" s="8">
        <v>3</v>
      </c>
      <c r="O838" s="20">
        <f t="shared" si="41"/>
        <v>243</v>
      </c>
      <c r="P838" s="21">
        <f t="shared" si="42"/>
        <v>4.05</v>
      </c>
      <c r="U838" s="3"/>
    </row>
    <row r="839" spans="1:21">
      <c r="A839" s="1">
        <v>45444</v>
      </c>
      <c r="B839" s="1" t="str">
        <f t="shared" si="40"/>
        <v>junio</v>
      </c>
      <c r="C839" t="s">
        <v>290</v>
      </c>
      <c r="D839" t="s">
        <v>291</v>
      </c>
      <c r="E839" t="s">
        <v>307</v>
      </c>
      <c r="F839" t="s">
        <v>293</v>
      </c>
      <c r="G839" t="s">
        <v>294</v>
      </c>
      <c r="H839" t="s">
        <v>295</v>
      </c>
      <c r="I839" t="s">
        <v>411</v>
      </c>
      <c r="J839" s="2">
        <v>7</v>
      </c>
      <c r="K839" s="2">
        <v>149</v>
      </c>
      <c r="L839" s="16">
        <v>4.24</v>
      </c>
      <c r="M839" s="8">
        <v>4</v>
      </c>
      <c r="N839" s="8">
        <v>24</v>
      </c>
      <c r="O839" s="20">
        <f t="shared" si="41"/>
        <v>264</v>
      </c>
      <c r="P839" s="21">
        <f t="shared" si="42"/>
        <v>4.4000000000000004</v>
      </c>
      <c r="U839" s="3"/>
    </row>
    <row r="840" spans="1:21">
      <c r="A840" s="1">
        <v>45444</v>
      </c>
      <c r="B840" s="1" t="str">
        <f t="shared" si="40"/>
        <v>junio</v>
      </c>
      <c r="C840" t="s">
        <v>253</v>
      </c>
      <c r="D840" t="s">
        <v>254</v>
      </c>
      <c r="E840" t="s">
        <v>338</v>
      </c>
      <c r="F840" t="s">
        <v>340</v>
      </c>
      <c r="G840" t="s">
        <v>256</v>
      </c>
      <c r="H840" t="s">
        <v>92</v>
      </c>
      <c r="I840" t="s">
        <v>16</v>
      </c>
      <c r="J840" s="2">
        <v>13</v>
      </c>
      <c r="K840" s="2">
        <v>163</v>
      </c>
      <c r="L840" s="16">
        <v>4.2</v>
      </c>
      <c r="M840" s="8">
        <v>4</v>
      </c>
      <c r="N840" s="8">
        <v>2</v>
      </c>
      <c r="O840" s="20">
        <f t="shared" si="41"/>
        <v>242</v>
      </c>
      <c r="P840" s="21">
        <f t="shared" si="42"/>
        <v>4.0333333333333332</v>
      </c>
      <c r="U840" s="3"/>
    </row>
    <row r="841" spans="1:21">
      <c r="A841" s="1">
        <v>45292</v>
      </c>
      <c r="B841" s="1" t="str">
        <f t="shared" si="40"/>
        <v>enero</v>
      </c>
      <c r="C841" t="s">
        <v>38</v>
      </c>
      <c r="D841" t="s">
        <v>39</v>
      </c>
      <c r="E841" t="s">
        <v>58</v>
      </c>
      <c r="F841" t="s">
        <v>59</v>
      </c>
      <c r="G841" t="s">
        <v>44</v>
      </c>
      <c r="H841" t="s">
        <v>43</v>
      </c>
      <c r="I841" t="s">
        <v>412</v>
      </c>
      <c r="J841" s="2">
        <v>4</v>
      </c>
      <c r="K841" s="2">
        <v>320</v>
      </c>
      <c r="L841" s="16">
        <v>4.0999999999999996</v>
      </c>
      <c r="M841" s="8">
        <v>4</v>
      </c>
      <c r="N841" s="8">
        <v>1</v>
      </c>
      <c r="O841" s="20">
        <f t="shared" si="41"/>
        <v>241</v>
      </c>
      <c r="P841" s="21">
        <f t="shared" si="42"/>
        <v>4.0166666666666666</v>
      </c>
      <c r="U841" s="3"/>
    </row>
    <row r="842" spans="1:21">
      <c r="A842" s="1">
        <v>45323</v>
      </c>
      <c r="B842" s="1" t="str">
        <f t="shared" si="40"/>
        <v>febrero</v>
      </c>
      <c r="C842" t="s">
        <v>290</v>
      </c>
      <c r="D842" t="s">
        <v>291</v>
      </c>
      <c r="E842" t="s">
        <v>307</v>
      </c>
      <c r="F842" t="s">
        <v>293</v>
      </c>
      <c r="G842" t="s">
        <v>296</v>
      </c>
      <c r="H842" t="s">
        <v>295</v>
      </c>
      <c r="I842" t="s">
        <v>411</v>
      </c>
      <c r="J842" s="2">
        <v>5</v>
      </c>
      <c r="K842" s="2">
        <v>156</v>
      </c>
      <c r="L842" s="16">
        <v>4.04</v>
      </c>
      <c r="M842" s="8">
        <v>4</v>
      </c>
      <c r="N842" s="8">
        <v>4</v>
      </c>
      <c r="O842" s="20">
        <f t="shared" si="41"/>
        <v>244</v>
      </c>
      <c r="P842" s="21">
        <f t="shared" si="42"/>
        <v>4.0666666666666664</v>
      </c>
      <c r="U842" s="3"/>
    </row>
    <row r="843" spans="1:21">
      <c r="A843" s="1">
        <v>45292</v>
      </c>
      <c r="B843" s="1" t="str">
        <f t="shared" si="40"/>
        <v>enero</v>
      </c>
      <c r="C843" t="s">
        <v>10</v>
      </c>
      <c r="D843" t="s">
        <v>11</v>
      </c>
      <c r="E843" t="s">
        <v>12</v>
      </c>
      <c r="F843" t="s">
        <v>13</v>
      </c>
      <c r="G843" t="s">
        <v>14</v>
      </c>
      <c r="H843" t="s">
        <v>15</v>
      </c>
      <c r="I843" t="s">
        <v>16</v>
      </c>
      <c r="J843" s="2">
        <v>2</v>
      </c>
      <c r="K843" s="2">
        <v>240</v>
      </c>
      <c r="L843" s="16">
        <v>4</v>
      </c>
      <c r="M843" s="8">
        <v>4</v>
      </c>
      <c r="O843" s="20">
        <f t="shared" si="41"/>
        <v>240</v>
      </c>
      <c r="P843" s="21">
        <f t="shared" si="42"/>
        <v>4</v>
      </c>
      <c r="U843" s="3"/>
    </row>
    <row r="844" spans="1:21">
      <c r="A844" s="1">
        <v>45292</v>
      </c>
      <c r="B844" s="1" t="str">
        <f t="shared" si="40"/>
        <v>enero</v>
      </c>
      <c r="C844" t="s">
        <v>195</v>
      </c>
      <c r="D844" t="s">
        <v>191</v>
      </c>
      <c r="E844" t="s">
        <v>196</v>
      </c>
      <c r="F844" t="s">
        <v>197</v>
      </c>
      <c r="G844" t="s">
        <v>198</v>
      </c>
      <c r="H844" t="s">
        <v>15</v>
      </c>
      <c r="I844" t="s">
        <v>16</v>
      </c>
      <c r="J844" s="2">
        <v>3</v>
      </c>
      <c r="K844" s="2">
        <v>90</v>
      </c>
      <c r="L844" s="16">
        <v>4</v>
      </c>
      <c r="M844" s="8">
        <v>4</v>
      </c>
      <c r="O844" s="20">
        <f t="shared" si="41"/>
        <v>240</v>
      </c>
      <c r="P844" s="21">
        <f t="shared" si="42"/>
        <v>4</v>
      </c>
      <c r="U844" s="3"/>
    </row>
    <row r="845" spans="1:21">
      <c r="A845" s="1">
        <v>45323</v>
      </c>
      <c r="B845" s="1" t="str">
        <f t="shared" si="40"/>
        <v>febrero</v>
      </c>
      <c r="C845" t="s">
        <v>10</v>
      </c>
      <c r="D845" t="s">
        <v>11</v>
      </c>
      <c r="E845" t="s">
        <v>12</v>
      </c>
      <c r="F845" t="s">
        <v>13</v>
      </c>
      <c r="G845" t="s">
        <v>14</v>
      </c>
      <c r="H845" t="s">
        <v>15</v>
      </c>
      <c r="I845" t="s">
        <v>16</v>
      </c>
      <c r="J845" s="2">
        <v>2</v>
      </c>
      <c r="K845" s="2">
        <v>240</v>
      </c>
      <c r="L845" s="16">
        <v>4</v>
      </c>
      <c r="M845" s="8">
        <v>4</v>
      </c>
      <c r="O845" s="20">
        <f t="shared" si="41"/>
        <v>240</v>
      </c>
      <c r="P845" s="21">
        <f t="shared" si="42"/>
        <v>4</v>
      </c>
      <c r="U845" s="3"/>
    </row>
    <row r="846" spans="1:21">
      <c r="A846" s="1">
        <v>45352</v>
      </c>
      <c r="B846" s="1" t="str">
        <f t="shared" si="40"/>
        <v>marzo</v>
      </c>
      <c r="C846" t="s">
        <v>10</v>
      </c>
      <c r="D846" t="s">
        <v>11</v>
      </c>
      <c r="E846" t="s">
        <v>153</v>
      </c>
      <c r="F846" t="s">
        <v>245</v>
      </c>
      <c r="G846" t="s">
        <v>14</v>
      </c>
      <c r="H846" t="s">
        <v>15</v>
      </c>
      <c r="I846" t="s">
        <v>16</v>
      </c>
      <c r="J846" s="2">
        <v>2</v>
      </c>
      <c r="K846" s="2">
        <v>240</v>
      </c>
      <c r="L846" s="16">
        <v>4</v>
      </c>
      <c r="M846" s="8">
        <v>4</v>
      </c>
      <c r="O846" s="20">
        <f t="shared" si="41"/>
        <v>240</v>
      </c>
      <c r="P846" s="21">
        <f t="shared" si="42"/>
        <v>4</v>
      </c>
      <c r="U846" s="3"/>
    </row>
    <row r="847" spans="1:21">
      <c r="A847" s="1">
        <v>45383</v>
      </c>
      <c r="B847" s="1" t="str">
        <f t="shared" si="40"/>
        <v>abril</v>
      </c>
      <c r="C847" t="s">
        <v>22</v>
      </c>
      <c r="D847" t="s">
        <v>23</v>
      </c>
      <c r="E847" t="s">
        <v>24</v>
      </c>
      <c r="F847" t="s">
        <v>25</v>
      </c>
      <c r="G847" t="s">
        <v>30</v>
      </c>
      <c r="H847" t="s">
        <v>15</v>
      </c>
      <c r="I847" t="s">
        <v>27</v>
      </c>
      <c r="J847" s="2">
        <v>10</v>
      </c>
      <c r="K847" s="2">
        <v>351</v>
      </c>
      <c r="L847" s="16">
        <v>4</v>
      </c>
      <c r="M847" s="8">
        <v>4</v>
      </c>
      <c r="O847" s="20">
        <f t="shared" si="41"/>
        <v>240</v>
      </c>
      <c r="P847" s="21">
        <f t="shared" si="42"/>
        <v>4</v>
      </c>
      <c r="U847" s="3"/>
    </row>
    <row r="848" spans="1:21">
      <c r="A848" s="1">
        <v>45383</v>
      </c>
      <c r="B848" s="1" t="str">
        <f t="shared" si="40"/>
        <v>abril</v>
      </c>
      <c r="C848" t="s">
        <v>38</v>
      </c>
      <c r="D848" t="s">
        <v>39</v>
      </c>
      <c r="E848" t="s">
        <v>58</v>
      </c>
      <c r="F848" t="s">
        <v>59</v>
      </c>
      <c r="G848" t="s">
        <v>46</v>
      </c>
      <c r="H848" t="s">
        <v>43</v>
      </c>
      <c r="I848" t="s">
        <v>27</v>
      </c>
      <c r="J848" s="2">
        <v>7</v>
      </c>
      <c r="K848" s="2">
        <v>560</v>
      </c>
      <c r="L848" s="16">
        <v>4</v>
      </c>
      <c r="M848" s="8">
        <v>4</v>
      </c>
      <c r="O848" s="20">
        <f t="shared" si="41"/>
        <v>240</v>
      </c>
      <c r="P848" s="21">
        <f t="shared" si="42"/>
        <v>4</v>
      </c>
      <c r="U848" s="3"/>
    </row>
    <row r="849" spans="1:21">
      <c r="A849" s="1">
        <v>45383</v>
      </c>
      <c r="B849" s="1" t="str">
        <f t="shared" si="40"/>
        <v>abril</v>
      </c>
      <c r="C849" t="s">
        <v>105</v>
      </c>
      <c r="D849" t="s">
        <v>106</v>
      </c>
      <c r="E849" t="s">
        <v>115</v>
      </c>
      <c r="F849" t="s">
        <v>119</v>
      </c>
      <c r="G849" t="s">
        <v>117</v>
      </c>
      <c r="H849" t="s">
        <v>92</v>
      </c>
      <c r="I849" t="s">
        <v>16</v>
      </c>
      <c r="J849" s="2">
        <v>16</v>
      </c>
      <c r="K849" s="2">
        <v>100</v>
      </c>
      <c r="L849" s="16">
        <v>4</v>
      </c>
      <c r="M849" s="8">
        <v>4</v>
      </c>
      <c r="O849" s="20">
        <f t="shared" si="41"/>
        <v>240</v>
      </c>
      <c r="P849" s="21">
        <f t="shared" si="42"/>
        <v>4</v>
      </c>
      <c r="U849" s="3"/>
    </row>
    <row r="850" spans="1:21">
      <c r="A850" s="1">
        <v>45383</v>
      </c>
      <c r="B850" s="1" t="str">
        <f t="shared" si="40"/>
        <v>abril</v>
      </c>
      <c r="C850" t="s">
        <v>105</v>
      </c>
      <c r="D850" t="s">
        <v>106</v>
      </c>
      <c r="E850" t="s">
        <v>120</v>
      </c>
      <c r="F850" t="s">
        <v>121</v>
      </c>
      <c r="G850" t="s">
        <v>109</v>
      </c>
      <c r="H850" t="s">
        <v>92</v>
      </c>
      <c r="I850" t="s">
        <v>16</v>
      </c>
      <c r="J850" s="2">
        <v>16</v>
      </c>
      <c r="K850" s="2">
        <v>100</v>
      </c>
      <c r="L850" s="16">
        <v>4</v>
      </c>
      <c r="M850" s="8">
        <v>4</v>
      </c>
      <c r="O850" s="20">
        <f t="shared" si="41"/>
        <v>240</v>
      </c>
      <c r="P850" s="21">
        <f t="shared" si="42"/>
        <v>4</v>
      </c>
      <c r="U850" s="3"/>
    </row>
    <row r="851" spans="1:21">
      <c r="A851" s="1">
        <v>45383</v>
      </c>
      <c r="B851" s="1" t="str">
        <f t="shared" si="40"/>
        <v>abril</v>
      </c>
      <c r="C851" t="s">
        <v>105</v>
      </c>
      <c r="D851" t="s">
        <v>106</v>
      </c>
      <c r="E851" t="s">
        <v>120</v>
      </c>
      <c r="F851" t="s">
        <v>121</v>
      </c>
      <c r="G851" t="s">
        <v>110</v>
      </c>
      <c r="H851" t="s">
        <v>92</v>
      </c>
      <c r="I851" t="s">
        <v>16</v>
      </c>
      <c r="J851" s="2">
        <v>16</v>
      </c>
      <c r="K851" s="2">
        <v>100</v>
      </c>
      <c r="L851" s="16">
        <v>4</v>
      </c>
      <c r="M851" s="8">
        <v>4</v>
      </c>
      <c r="O851" s="20">
        <f t="shared" si="41"/>
        <v>240</v>
      </c>
      <c r="P851" s="21">
        <f t="shared" si="42"/>
        <v>4</v>
      </c>
      <c r="U851" s="3"/>
    </row>
    <row r="852" spans="1:21">
      <c r="A852" s="1">
        <v>45383</v>
      </c>
      <c r="B852" s="1" t="str">
        <f t="shared" si="40"/>
        <v>abril</v>
      </c>
      <c r="C852" t="s">
        <v>105</v>
      </c>
      <c r="D852" t="s">
        <v>106</v>
      </c>
      <c r="E852" t="s">
        <v>131</v>
      </c>
      <c r="F852" t="s">
        <v>133</v>
      </c>
      <c r="G852" t="s">
        <v>109</v>
      </c>
      <c r="H852" t="s">
        <v>92</v>
      </c>
      <c r="I852" t="s">
        <v>16</v>
      </c>
      <c r="J852" s="2">
        <v>16</v>
      </c>
      <c r="K852" s="2">
        <v>100</v>
      </c>
      <c r="L852" s="16">
        <v>4</v>
      </c>
      <c r="M852" s="8">
        <v>4</v>
      </c>
      <c r="O852" s="20">
        <f t="shared" si="41"/>
        <v>240</v>
      </c>
      <c r="P852" s="21">
        <f t="shared" si="42"/>
        <v>4</v>
      </c>
      <c r="U852" s="3"/>
    </row>
    <row r="853" spans="1:21">
      <c r="A853" s="1">
        <v>45383</v>
      </c>
      <c r="B853" s="1" t="str">
        <f t="shared" si="40"/>
        <v>abril</v>
      </c>
      <c r="C853" t="s">
        <v>105</v>
      </c>
      <c r="D853" t="s">
        <v>106</v>
      </c>
      <c r="E853" t="s">
        <v>131</v>
      </c>
      <c r="F853" t="s">
        <v>137</v>
      </c>
      <c r="G853" t="s">
        <v>111</v>
      </c>
      <c r="H853" t="s">
        <v>92</v>
      </c>
      <c r="I853" t="s">
        <v>16</v>
      </c>
      <c r="J853" s="2">
        <v>16</v>
      </c>
      <c r="K853" s="2">
        <v>100</v>
      </c>
      <c r="L853" s="16">
        <v>4</v>
      </c>
      <c r="M853" s="8">
        <v>4</v>
      </c>
      <c r="O853" s="20">
        <f t="shared" si="41"/>
        <v>240</v>
      </c>
      <c r="P853" s="21">
        <f t="shared" si="42"/>
        <v>4</v>
      </c>
      <c r="U853" s="3"/>
    </row>
    <row r="854" spans="1:21">
      <c r="A854" s="1">
        <v>45413</v>
      </c>
      <c r="B854" s="1" t="str">
        <f t="shared" si="40"/>
        <v>mayo</v>
      </c>
      <c r="C854" t="s">
        <v>105</v>
      </c>
      <c r="D854" t="s">
        <v>106</v>
      </c>
      <c r="E854" t="s">
        <v>115</v>
      </c>
      <c r="F854" t="s">
        <v>116</v>
      </c>
      <c r="G854" t="s">
        <v>117</v>
      </c>
      <c r="H854" t="s">
        <v>92</v>
      </c>
      <c r="I854" t="s">
        <v>16</v>
      </c>
      <c r="J854" s="2">
        <v>16</v>
      </c>
      <c r="K854" s="2">
        <v>100</v>
      </c>
      <c r="L854" s="16">
        <v>4</v>
      </c>
      <c r="M854" s="8">
        <v>4</v>
      </c>
      <c r="O854" s="20">
        <f t="shared" si="41"/>
        <v>240</v>
      </c>
      <c r="P854" s="21">
        <f t="shared" si="42"/>
        <v>4</v>
      </c>
      <c r="U854" s="3"/>
    </row>
    <row r="855" spans="1:21">
      <c r="A855" s="1">
        <v>45413</v>
      </c>
      <c r="B855" s="1" t="str">
        <f t="shared" si="40"/>
        <v>mayo</v>
      </c>
      <c r="C855" t="s">
        <v>105</v>
      </c>
      <c r="D855" t="s">
        <v>106</v>
      </c>
      <c r="E855" t="s">
        <v>120</v>
      </c>
      <c r="F855" t="s">
        <v>121</v>
      </c>
      <c r="G855" t="s">
        <v>109</v>
      </c>
      <c r="H855" t="s">
        <v>92</v>
      </c>
      <c r="I855" t="s">
        <v>16</v>
      </c>
      <c r="J855" s="2">
        <v>16</v>
      </c>
      <c r="K855" s="2">
        <v>100</v>
      </c>
      <c r="L855" s="16">
        <v>4</v>
      </c>
      <c r="M855" s="8">
        <v>4</v>
      </c>
      <c r="O855" s="20">
        <f t="shared" si="41"/>
        <v>240</v>
      </c>
      <c r="P855" s="21">
        <f t="shared" si="42"/>
        <v>4</v>
      </c>
      <c r="U855" s="3"/>
    </row>
    <row r="856" spans="1:21">
      <c r="A856" s="1">
        <v>45413</v>
      </c>
      <c r="B856" s="1" t="str">
        <f t="shared" si="40"/>
        <v>mayo</v>
      </c>
      <c r="C856" t="s">
        <v>105</v>
      </c>
      <c r="D856" t="s">
        <v>106</v>
      </c>
      <c r="E856" t="s">
        <v>120</v>
      </c>
      <c r="F856" t="s">
        <v>108</v>
      </c>
      <c r="G856" t="s">
        <v>345</v>
      </c>
      <c r="H856" t="s">
        <v>92</v>
      </c>
      <c r="I856" t="s">
        <v>123</v>
      </c>
      <c r="J856" s="2">
        <v>16</v>
      </c>
      <c r="K856" s="2">
        <v>100</v>
      </c>
      <c r="L856" s="16">
        <v>4</v>
      </c>
      <c r="M856" s="8">
        <v>4</v>
      </c>
      <c r="O856" s="20">
        <f t="shared" si="41"/>
        <v>240</v>
      </c>
      <c r="P856" s="21">
        <f t="shared" si="42"/>
        <v>4</v>
      </c>
      <c r="U856" s="3"/>
    </row>
    <row r="857" spans="1:21">
      <c r="A857" s="1">
        <v>45413</v>
      </c>
      <c r="B857" s="1" t="str">
        <f t="shared" si="40"/>
        <v>mayo</v>
      </c>
      <c r="C857" t="s">
        <v>105</v>
      </c>
      <c r="D857" t="s">
        <v>106</v>
      </c>
      <c r="E857" t="s">
        <v>120</v>
      </c>
      <c r="F857" t="s">
        <v>108</v>
      </c>
      <c r="G857" t="s">
        <v>122</v>
      </c>
      <c r="H857" t="s">
        <v>92</v>
      </c>
      <c r="I857" t="s">
        <v>16</v>
      </c>
      <c r="J857" s="2">
        <v>16</v>
      </c>
      <c r="K857" s="2">
        <v>100</v>
      </c>
      <c r="L857" s="16">
        <v>4</v>
      </c>
      <c r="M857" s="8">
        <v>4</v>
      </c>
      <c r="O857" s="20">
        <f t="shared" si="41"/>
        <v>240</v>
      </c>
      <c r="P857" s="21">
        <f t="shared" si="42"/>
        <v>4</v>
      </c>
      <c r="U857" s="3"/>
    </row>
    <row r="858" spans="1:21">
      <c r="A858" s="1">
        <v>45413</v>
      </c>
      <c r="B858" s="1" t="str">
        <f t="shared" si="40"/>
        <v>mayo</v>
      </c>
      <c r="C858" t="s">
        <v>105</v>
      </c>
      <c r="D858" t="s">
        <v>106</v>
      </c>
      <c r="E858" t="s">
        <v>120</v>
      </c>
      <c r="F858" t="s">
        <v>108</v>
      </c>
      <c r="G858" t="s">
        <v>118</v>
      </c>
      <c r="H858" t="s">
        <v>92</v>
      </c>
      <c r="I858" t="s">
        <v>233</v>
      </c>
      <c r="J858" s="2">
        <v>16</v>
      </c>
      <c r="K858" s="2">
        <v>100</v>
      </c>
      <c r="L858" s="16">
        <v>4</v>
      </c>
      <c r="M858" s="8">
        <v>4</v>
      </c>
      <c r="O858" s="20">
        <f t="shared" si="41"/>
        <v>240</v>
      </c>
      <c r="P858" s="21">
        <f t="shared" si="42"/>
        <v>4</v>
      </c>
      <c r="U858" s="3"/>
    </row>
    <row r="859" spans="1:21">
      <c r="A859" s="1">
        <v>45413</v>
      </c>
      <c r="B859" s="1" t="str">
        <f t="shared" si="40"/>
        <v>mayo</v>
      </c>
      <c r="C859" t="s">
        <v>105</v>
      </c>
      <c r="D859" t="s">
        <v>106</v>
      </c>
      <c r="E859" t="s">
        <v>120</v>
      </c>
      <c r="F859" t="s">
        <v>126</v>
      </c>
      <c r="G859" t="s">
        <v>125</v>
      </c>
      <c r="H859" t="s">
        <v>92</v>
      </c>
      <c r="I859" t="s">
        <v>123</v>
      </c>
      <c r="J859" s="2">
        <v>16</v>
      </c>
      <c r="K859" s="2">
        <v>100</v>
      </c>
      <c r="L859" s="16">
        <v>4</v>
      </c>
      <c r="M859" s="8">
        <v>4</v>
      </c>
      <c r="O859" s="20">
        <f t="shared" si="41"/>
        <v>240</v>
      </c>
      <c r="P859" s="21">
        <f t="shared" si="42"/>
        <v>4</v>
      </c>
      <c r="U859" s="3"/>
    </row>
    <row r="860" spans="1:21">
      <c r="A860" s="1">
        <v>45413</v>
      </c>
      <c r="B860" s="1" t="str">
        <f t="shared" si="40"/>
        <v>mayo</v>
      </c>
      <c r="C860" t="s">
        <v>105</v>
      </c>
      <c r="D860" t="s">
        <v>106</v>
      </c>
      <c r="E860" t="s">
        <v>128</v>
      </c>
      <c r="F860" t="s">
        <v>129</v>
      </c>
      <c r="G860" t="s">
        <v>118</v>
      </c>
      <c r="H860" t="s">
        <v>92</v>
      </c>
      <c r="I860" t="s">
        <v>233</v>
      </c>
      <c r="J860" s="2">
        <v>16</v>
      </c>
      <c r="K860" s="2">
        <v>100</v>
      </c>
      <c r="L860" s="16">
        <v>4</v>
      </c>
      <c r="M860" s="8">
        <v>4</v>
      </c>
      <c r="O860" s="20">
        <f t="shared" si="41"/>
        <v>240</v>
      </c>
      <c r="P860" s="21">
        <f t="shared" si="42"/>
        <v>4</v>
      </c>
      <c r="U860" s="3"/>
    </row>
    <row r="861" spans="1:21">
      <c r="A861" s="1">
        <v>45413</v>
      </c>
      <c r="B861" s="1" t="str">
        <f t="shared" si="40"/>
        <v>mayo</v>
      </c>
      <c r="C861" t="s">
        <v>105</v>
      </c>
      <c r="D861" t="s">
        <v>106</v>
      </c>
      <c r="E861" t="s">
        <v>131</v>
      </c>
      <c r="F861" t="s">
        <v>136</v>
      </c>
      <c r="G861" t="s">
        <v>111</v>
      </c>
      <c r="H861" t="s">
        <v>92</v>
      </c>
      <c r="I861" t="s">
        <v>16</v>
      </c>
      <c r="J861" s="2">
        <v>16</v>
      </c>
      <c r="K861" s="2">
        <v>100</v>
      </c>
      <c r="L861" s="16">
        <v>4</v>
      </c>
      <c r="M861" s="8">
        <v>4</v>
      </c>
      <c r="O861" s="20">
        <f t="shared" si="41"/>
        <v>240</v>
      </c>
      <c r="P861" s="21">
        <f t="shared" si="42"/>
        <v>4</v>
      </c>
      <c r="U861" s="3"/>
    </row>
    <row r="862" spans="1:21">
      <c r="A862" s="1">
        <v>45413</v>
      </c>
      <c r="B862" s="1" t="str">
        <f t="shared" si="40"/>
        <v>mayo</v>
      </c>
      <c r="C862" t="s">
        <v>105</v>
      </c>
      <c r="D862" t="s">
        <v>106</v>
      </c>
      <c r="E862" t="s">
        <v>131</v>
      </c>
      <c r="F862" t="s">
        <v>137</v>
      </c>
      <c r="G862" t="s">
        <v>111</v>
      </c>
      <c r="H862" t="s">
        <v>92</v>
      </c>
      <c r="I862" t="s">
        <v>16</v>
      </c>
      <c r="J862" s="2">
        <v>16</v>
      </c>
      <c r="K862" s="2">
        <v>100</v>
      </c>
      <c r="L862" s="16">
        <v>4</v>
      </c>
      <c r="M862" s="8">
        <v>4</v>
      </c>
      <c r="O862" s="20">
        <f t="shared" si="41"/>
        <v>240</v>
      </c>
      <c r="P862" s="21">
        <f t="shared" si="42"/>
        <v>4</v>
      </c>
      <c r="U862" s="3"/>
    </row>
    <row r="863" spans="1:21">
      <c r="A863" s="1">
        <v>45413</v>
      </c>
      <c r="B863" s="1" t="str">
        <f t="shared" si="40"/>
        <v>mayo</v>
      </c>
      <c r="C863" t="s">
        <v>229</v>
      </c>
      <c r="D863" t="s">
        <v>230</v>
      </c>
      <c r="E863" t="s">
        <v>78</v>
      </c>
      <c r="F863" t="s">
        <v>231</v>
      </c>
      <c r="G863" t="s">
        <v>232</v>
      </c>
      <c r="H863" t="s">
        <v>394</v>
      </c>
      <c r="I863" t="s">
        <v>81</v>
      </c>
      <c r="J863" s="2">
        <v>10</v>
      </c>
      <c r="K863" s="2">
        <v>135</v>
      </c>
      <c r="L863" s="16">
        <v>4</v>
      </c>
      <c r="M863" s="8">
        <v>4</v>
      </c>
      <c r="O863" s="20">
        <f t="shared" si="41"/>
        <v>240</v>
      </c>
      <c r="P863" s="21">
        <f t="shared" si="42"/>
        <v>4</v>
      </c>
      <c r="U863" s="3"/>
    </row>
    <row r="864" spans="1:21">
      <c r="A864" s="1">
        <v>45444</v>
      </c>
      <c r="B864" s="1" t="str">
        <f t="shared" si="40"/>
        <v>junio</v>
      </c>
      <c r="C864" t="s">
        <v>253</v>
      </c>
      <c r="D864" t="s">
        <v>254</v>
      </c>
      <c r="E864" t="s">
        <v>12</v>
      </c>
      <c r="F864" t="s">
        <v>255</v>
      </c>
      <c r="G864" t="s">
        <v>372</v>
      </c>
      <c r="H864" t="s">
        <v>92</v>
      </c>
      <c r="I864" t="s">
        <v>16</v>
      </c>
      <c r="J864" s="2">
        <v>12</v>
      </c>
      <c r="K864" s="2">
        <v>150</v>
      </c>
      <c r="L864" s="16">
        <v>4</v>
      </c>
      <c r="M864" s="8">
        <v>4</v>
      </c>
      <c r="O864" s="20">
        <f t="shared" si="41"/>
        <v>240</v>
      </c>
      <c r="P864" s="21">
        <f t="shared" si="42"/>
        <v>4</v>
      </c>
      <c r="U864" s="3"/>
    </row>
    <row r="865" spans="1:21">
      <c r="A865" s="1">
        <v>45444</v>
      </c>
      <c r="B865" s="1" t="str">
        <f t="shared" si="40"/>
        <v>junio</v>
      </c>
      <c r="C865" t="s">
        <v>281</v>
      </c>
      <c r="D865" t="s">
        <v>282</v>
      </c>
      <c r="E865" t="s">
        <v>12</v>
      </c>
      <c r="F865" t="s">
        <v>378</v>
      </c>
      <c r="G865" t="s">
        <v>284</v>
      </c>
      <c r="H865" t="s">
        <v>15</v>
      </c>
      <c r="I865" t="s">
        <v>16</v>
      </c>
      <c r="J865" s="2">
        <v>5</v>
      </c>
      <c r="K865" s="2">
        <v>160</v>
      </c>
      <c r="L865" s="16">
        <v>4</v>
      </c>
      <c r="M865" s="8">
        <v>4</v>
      </c>
      <c r="O865" s="20">
        <f t="shared" si="41"/>
        <v>240</v>
      </c>
      <c r="P865" s="21">
        <f t="shared" si="42"/>
        <v>4</v>
      </c>
      <c r="U865" s="3"/>
    </row>
    <row r="866" spans="1:21">
      <c r="A866" s="1">
        <v>45444</v>
      </c>
      <c r="B866" s="1" t="str">
        <f t="shared" si="40"/>
        <v>junio</v>
      </c>
      <c r="C866" t="s">
        <v>229</v>
      </c>
      <c r="D866" t="s">
        <v>230</v>
      </c>
      <c r="E866" t="s">
        <v>78</v>
      </c>
      <c r="F866" t="s">
        <v>231</v>
      </c>
      <c r="G866" t="s">
        <v>232</v>
      </c>
      <c r="H866" t="s">
        <v>394</v>
      </c>
      <c r="I866" t="s">
        <v>81</v>
      </c>
      <c r="J866" s="2">
        <v>10</v>
      </c>
      <c r="K866" s="2">
        <v>127</v>
      </c>
      <c r="L866" s="16">
        <v>4</v>
      </c>
      <c r="M866" s="8">
        <v>4</v>
      </c>
      <c r="O866" s="20">
        <f t="shared" si="41"/>
        <v>240</v>
      </c>
      <c r="P866" s="21">
        <f t="shared" si="42"/>
        <v>4</v>
      </c>
      <c r="U866" s="3"/>
    </row>
    <row r="867" spans="1:21">
      <c r="A867" s="1">
        <v>45383</v>
      </c>
      <c r="B867" s="1" t="str">
        <f t="shared" si="40"/>
        <v>abril</v>
      </c>
      <c r="C867" t="s">
        <v>253</v>
      </c>
      <c r="D867" t="s">
        <v>254</v>
      </c>
      <c r="E867" t="s">
        <v>12</v>
      </c>
      <c r="F867" t="s">
        <v>337</v>
      </c>
      <c r="G867" t="s">
        <v>336</v>
      </c>
      <c r="H867" t="s">
        <v>15</v>
      </c>
      <c r="I867" t="s">
        <v>16</v>
      </c>
      <c r="J867" s="2">
        <v>12</v>
      </c>
      <c r="K867" s="2">
        <v>150</v>
      </c>
      <c r="L867" s="16">
        <v>3.9</v>
      </c>
      <c r="M867" s="8">
        <v>3</v>
      </c>
      <c r="N867" s="8">
        <v>9</v>
      </c>
      <c r="O867" s="20">
        <f t="shared" si="41"/>
        <v>189</v>
      </c>
      <c r="P867" s="21">
        <f t="shared" si="42"/>
        <v>3.15</v>
      </c>
      <c r="U867" s="3"/>
    </row>
    <row r="868" spans="1:21">
      <c r="A868" s="1">
        <v>45413</v>
      </c>
      <c r="B868" s="1" t="str">
        <f t="shared" si="40"/>
        <v>mayo</v>
      </c>
      <c r="C868" t="s">
        <v>290</v>
      </c>
      <c r="D868" t="s">
        <v>291</v>
      </c>
      <c r="E868" t="s">
        <v>301</v>
      </c>
      <c r="F868" t="s">
        <v>297</v>
      </c>
      <c r="G868" t="s">
        <v>296</v>
      </c>
      <c r="H868" t="s">
        <v>295</v>
      </c>
      <c r="I868" t="s">
        <v>123</v>
      </c>
      <c r="J868" s="2">
        <v>4</v>
      </c>
      <c r="K868" s="2">
        <v>62</v>
      </c>
      <c r="L868" s="16">
        <v>3.87</v>
      </c>
      <c r="M868" s="8">
        <v>3</v>
      </c>
      <c r="N868" s="8">
        <v>87</v>
      </c>
      <c r="O868" s="20">
        <f t="shared" si="41"/>
        <v>267</v>
      </c>
      <c r="P868" s="21">
        <f t="shared" si="42"/>
        <v>4.45</v>
      </c>
      <c r="U868" s="3"/>
    </row>
    <row r="869" spans="1:21">
      <c r="A869" s="1">
        <v>45352</v>
      </c>
      <c r="B869" s="1" t="str">
        <f t="shared" si="40"/>
        <v>marzo</v>
      </c>
      <c r="C869" t="s">
        <v>38</v>
      </c>
      <c r="D869" t="s">
        <v>39</v>
      </c>
      <c r="E869" t="s">
        <v>40</v>
      </c>
      <c r="F869" t="s">
        <v>41</v>
      </c>
      <c r="G869" t="s">
        <v>319</v>
      </c>
      <c r="H869" t="s">
        <v>43</v>
      </c>
      <c r="I869" t="s">
        <v>412</v>
      </c>
      <c r="J869" s="2">
        <v>3</v>
      </c>
      <c r="K869" s="2">
        <v>240</v>
      </c>
      <c r="L869" s="16">
        <v>3.8</v>
      </c>
      <c r="M869" s="8">
        <v>3</v>
      </c>
      <c r="N869" s="8">
        <v>8</v>
      </c>
      <c r="O869" s="20">
        <f t="shared" si="41"/>
        <v>188</v>
      </c>
      <c r="P869" s="21">
        <f t="shared" si="42"/>
        <v>3.1333333333333333</v>
      </c>
      <c r="U869" s="3"/>
    </row>
    <row r="870" spans="1:21">
      <c r="A870" s="1">
        <v>45444</v>
      </c>
      <c r="B870" s="1" t="str">
        <f t="shared" si="40"/>
        <v>junio</v>
      </c>
      <c r="C870" t="s">
        <v>290</v>
      </c>
      <c r="D870" t="s">
        <v>291</v>
      </c>
      <c r="E870" t="s">
        <v>302</v>
      </c>
      <c r="F870" t="s">
        <v>297</v>
      </c>
      <c r="G870" t="s">
        <v>296</v>
      </c>
      <c r="H870" t="s">
        <v>295</v>
      </c>
      <c r="I870" t="s">
        <v>411</v>
      </c>
      <c r="J870" s="2">
        <v>11</v>
      </c>
      <c r="K870" s="2">
        <v>243</v>
      </c>
      <c r="L870" s="16">
        <v>3.8</v>
      </c>
      <c r="M870" s="8">
        <v>3</v>
      </c>
      <c r="N870" s="8">
        <v>8</v>
      </c>
      <c r="O870" s="20">
        <f t="shared" si="41"/>
        <v>188</v>
      </c>
      <c r="P870" s="21">
        <f t="shared" si="42"/>
        <v>3.1333333333333333</v>
      </c>
      <c r="U870" s="3"/>
    </row>
    <row r="871" spans="1:21">
      <c r="A871" s="1">
        <v>45444</v>
      </c>
      <c r="B871" s="1" t="str">
        <f t="shared" si="40"/>
        <v>junio</v>
      </c>
      <c r="C871" t="s">
        <v>290</v>
      </c>
      <c r="D871" t="s">
        <v>291</v>
      </c>
      <c r="E871" t="s">
        <v>306</v>
      </c>
      <c r="F871" t="s">
        <v>297</v>
      </c>
      <c r="G871" t="s">
        <v>296</v>
      </c>
      <c r="H871" t="s">
        <v>295</v>
      </c>
      <c r="I871" t="s">
        <v>411</v>
      </c>
      <c r="J871" s="2">
        <v>6</v>
      </c>
      <c r="K871" s="2">
        <v>134</v>
      </c>
      <c r="L871" s="16">
        <v>3.74</v>
      </c>
      <c r="M871" s="8">
        <v>3</v>
      </c>
      <c r="N871" s="8">
        <v>74</v>
      </c>
      <c r="O871" s="20">
        <f t="shared" si="41"/>
        <v>254</v>
      </c>
      <c r="P871" s="21">
        <f t="shared" si="42"/>
        <v>4.2333333333333334</v>
      </c>
      <c r="U871" s="3"/>
    </row>
    <row r="872" spans="1:21">
      <c r="A872" s="1">
        <v>45352</v>
      </c>
      <c r="B872" s="1" t="str">
        <f t="shared" si="40"/>
        <v>marzo</v>
      </c>
      <c r="C872" t="s">
        <v>290</v>
      </c>
      <c r="D872" t="s">
        <v>291</v>
      </c>
      <c r="E872" t="s">
        <v>307</v>
      </c>
      <c r="F872" t="s">
        <v>293</v>
      </c>
      <c r="G872" t="s">
        <v>296</v>
      </c>
      <c r="H872" t="s">
        <v>295</v>
      </c>
      <c r="I872" t="s">
        <v>411</v>
      </c>
      <c r="J872" s="2">
        <v>4</v>
      </c>
      <c r="K872" s="2">
        <v>118.47</v>
      </c>
      <c r="L872" s="16">
        <v>3.62</v>
      </c>
      <c r="M872" s="8">
        <v>3</v>
      </c>
      <c r="N872" s="8">
        <v>62</v>
      </c>
      <c r="O872" s="20">
        <f t="shared" si="41"/>
        <v>242</v>
      </c>
      <c r="P872" s="21">
        <f t="shared" si="42"/>
        <v>4.0333333333333332</v>
      </c>
      <c r="U872" s="3"/>
    </row>
    <row r="873" spans="1:21">
      <c r="A873" s="1">
        <v>45413</v>
      </c>
      <c r="B873" s="1" t="str">
        <f t="shared" si="40"/>
        <v>mayo</v>
      </c>
      <c r="C873" t="s">
        <v>290</v>
      </c>
      <c r="D873" t="s">
        <v>291</v>
      </c>
      <c r="E873" t="s">
        <v>393</v>
      </c>
      <c r="F873" t="s">
        <v>297</v>
      </c>
      <c r="G873" t="s">
        <v>296</v>
      </c>
      <c r="H873" t="s">
        <v>295</v>
      </c>
      <c r="I873" t="s">
        <v>123</v>
      </c>
      <c r="J873" s="2">
        <v>5</v>
      </c>
      <c r="K873" s="2">
        <v>70</v>
      </c>
      <c r="L873" s="16">
        <v>3.61</v>
      </c>
      <c r="M873" s="8">
        <v>3</v>
      </c>
      <c r="N873" s="8">
        <v>61</v>
      </c>
      <c r="O873" s="20">
        <f t="shared" si="41"/>
        <v>241</v>
      </c>
      <c r="P873" s="21">
        <f t="shared" si="42"/>
        <v>4.0166666666666666</v>
      </c>
      <c r="U873" s="3"/>
    </row>
    <row r="874" spans="1:21">
      <c r="A874" s="1">
        <v>45413</v>
      </c>
      <c r="B874" s="1" t="str">
        <f t="shared" si="40"/>
        <v>mayo</v>
      </c>
      <c r="C874" t="s">
        <v>290</v>
      </c>
      <c r="D874" t="s">
        <v>291</v>
      </c>
      <c r="E874" t="s">
        <v>391</v>
      </c>
      <c r="F874" t="s">
        <v>297</v>
      </c>
      <c r="G874" t="s">
        <v>299</v>
      </c>
      <c r="H874" t="s">
        <v>295</v>
      </c>
      <c r="I874" t="s">
        <v>123</v>
      </c>
      <c r="J874" s="2">
        <v>4</v>
      </c>
      <c r="K874" s="2">
        <v>55</v>
      </c>
      <c r="L874" s="16">
        <v>3.55</v>
      </c>
      <c r="M874" s="8">
        <v>3</v>
      </c>
      <c r="N874" s="8">
        <v>55</v>
      </c>
      <c r="O874" s="20">
        <f t="shared" si="41"/>
        <v>235</v>
      </c>
      <c r="P874" s="21">
        <f t="shared" si="42"/>
        <v>3.9166666666666665</v>
      </c>
      <c r="U874" s="3"/>
    </row>
    <row r="875" spans="1:21">
      <c r="A875" s="1">
        <v>45292</v>
      </c>
      <c r="B875" s="1" t="str">
        <f t="shared" si="40"/>
        <v>enero</v>
      </c>
      <c r="C875" t="s">
        <v>38</v>
      </c>
      <c r="D875" t="s">
        <v>39</v>
      </c>
      <c r="E875" t="s">
        <v>58</v>
      </c>
      <c r="F875" t="s">
        <v>59</v>
      </c>
      <c r="G875" t="s">
        <v>49</v>
      </c>
      <c r="H875" t="s">
        <v>43</v>
      </c>
      <c r="I875" t="s">
        <v>27</v>
      </c>
      <c r="J875" s="2">
        <v>8</v>
      </c>
      <c r="K875" s="2">
        <v>613.29999999999995</v>
      </c>
      <c r="L875" s="16">
        <v>3.5</v>
      </c>
      <c r="M875" s="8">
        <v>3</v>
      </c>
      <c r="N875" s="8">
        <v>5</v>
      </c>
      <c r="O875" s="20">
        <f t="shared" si="41"/>
        <v>185</v>
      </c>
      <c r="P875" s="21">
        <f t="shared" si="42"/>
        <v>3.0833333333333335</v>
      </c>
      <c r="U875" s="3"/>
    </row>
    <row r="876" spans="1:21">
      <c r="A876" s="1">
        <v>45444</v>
      </c>
      <c r="B876" s="1" t="str">
        <f t="shared" si="40"/>
        <v>junio</v>
      </c>
      <c r="C876" t="s">
        <v>38</v>
      </c>
      <c r="D876" t="s">
        <v>39</v>
      </c>
      <c r="E876" t="s">
        <v>58</v>
      </c>
      <c r="F876" t="s">
        <v>59</v>
      </c>
      <c r="G876" t="s">
        <v>319</v>
      </c>
      <c r="H876" t="s">
        <v>43</v>
      </c>
      <c r="I876" t="s">
        <v>412</v>
      </c>
      <c r="J876" s="2">
        <v>3</v>
      </c>
      <c r="K876" s="2">
        <v>272</v>
      </c>
      <c r="L876" s="16">
        <v>3.5</v>
      </c>
      <c r="M876" s="8">
        <v>3</v>
      </c>
      <c r="N876" s="8">
        <v>5</v>
      </c>
      <c r="O876" s="20">
        <f t="shared" si="41"/>
        <v>185</v>
      </c>
      <c r="P876" s="21">
        <f t="shared" si="42"/>
        <v>3.0833333333333335</v>
      </c>
      <c r="U876" s="3"/>
    </row>
    <row r="877" spans="1:21">
      <c r="A877" s="1">
        <v>45323</v>
      </c>
      <c r="B877" s="1" t="str">
        <f t="shared" si="40"/>
        <v>febrero</v>
      </c>
      <c r="C877" t="s">
        <v>290</v>
      </c>
      <c r="D877" t="s">
        <v>291</v>
      </c>
      <c r="E877" t="s">
        <v>302</v>
      </c>
      <c r="F877" t="s">
        <v>297</v>
      </c>
      <c r="G877" t="s">
        <v>296</v>
      </c>
      <c r="H877" t="s">
        <v>295</v>
      </c>
      <c r="I877" t="s">
        <v>411</v>
      </c>
      <c r="J877" s="2">
        <v>9</v>
      </c>
      <c r="K877" s="2">
        <v>154</v>
      </c>
      <c r="L877" s="16">
        <v>3.35</v>
      </c>
      <c r="M877" s="8">
        <v>3</v>
      </c>
      <c r="N877" s="8">
        <v>35</v>
      </c>
      <c r="O877" s="20">
        <f t="shared" si="41"/>
        <v>215</v>
      </c>
      <c r="P877" s="21">
        <f t="shared" si="42"/>
        <v>3.5833333333333335</v>
      </c>
      <c r="U877" s="3"/>
    </row>
    <row r="878" spans="1:21">
      <c r="A878" s="1">
        <v>45413</v>
      </c>
      <c r="B878" s="1" t="str">
        <f t="shared" si="40"/>
        <v>mayo</v>
      </c>
      <c r="C878" t="s">
        <v>290</v>
      </c>
      <c r="D878" t="s">
        <v>291</v>
      </c>
      <c r="E878" t="s">
        <v>303</v>
      </c>
      <c r="F878" t="s">
        <v>297</v>
      </c>
      <c r="G878" t="s">
        <v>299</v>
      </c>
      <c r="H878" t="s">
        <v>295</v>
      </c>
      <c r="I878" t="s">
        <v>123</v>
      </c>
      <c r="J878" s="2">
        <v>3</v>
      </c>
      <c r="K878" s="2">
        <v>45</v>
      </c>
      <c r="L878" s="16">
        <v>3.18</v>
      </c>
      <c r="M878" s="8">
        <v>3</v>
      </c>
      <c r="N878" s="8">
        <v>18</v>
      </c>
      <c r="O878" s="20">
        <f t="shared" si="41"/>
        <v>198</v>
      </c>
      <c r="P878" s="21">
        <f t="shared" si="42"/>
        <v>3.3</v>
      </c>
      <c r="U878" s="3"/>
    </row>
    <row r="879" spans="1:21">
      <c r="A879" s="1">
        <v>45444</v>
      </c>
      <c r="B879" s="1" t="str">
        <f t="shared" si="40"/>
        <v>junio</v>
      </c>
      <c r="C879" t="s">
        <v>290</v>
      </c>
      <c r="D879" t="s">
        <v>291</v>
      </c>
      <c r="E879" t="s">
        <v>390</v>
      </c>
      <c r="F879" t="s">
        <v>297</v>
      </c>
      <c r="G879" t="s">
        <v>296</v>
      </c>
      <c r="H879" t="s">
        <v>295</v>
      </c>
      <c r="I879" t="s">
        <v>98</v>
      </c>
      <c r="J879" s="2">
        <v>3</v>
      </c>
      <c r="K879" s="2">
        <v>62</v>
      </c>
      <c r="L879" s="16">
        <v>3.15</v>
      </c>
      <c r="M879" s="8">
        <v>3</v>
      </c>
      <c r="N879" s="8">
        <v>15</v>
      </c>
      <c r="O879" s="20">
        <f t="shared" si="41"/>
        <v>195</v>
      </c>
      <c r="P879" s="21">
        <f t="shared" si="42"/>
        <v>3.25</v>
      </c>
      <c r="U879" s="3"/>
    </row>
    <row r="880" spans="1:21">
      <c r="A880" s="1">
        <v>45383</v>
      </c>
      <c r="B880" s="1" t="str">
        <f t="shared" si="40"/>
        <v>abril</v>
      </c>
      <c r="C880" t="s">
        <v>253</v>
      </c>
      <c r="D880" t="s">
        <v>254</v>
      </c>
      <c r="E880" t="s">
        <v>338</v>
      </c>
      <c r="F880" t="s">
        <v>340</v>
      </c>
      <c r="G880" t="s">
        <v>256</v>
      </c>
      <c r="H880" t="s">
        <v>92</v>
      </c>
      <c r="I880" t="s">
        <v>16</v>
      </c>
      <c r="J880" s="2">
        <v>9</v>
      </c>
      <c r="K880" s="2">
        <v>112.5</v>
      </c>
      <c r="L880" s="16">
        <v>3.1</v>
      </c>
      <c r="M880" s="8">
        <v>3</v>
      </c>
      <c r="N880" s="8">
        <v>1</v>
      </c>
      <c r="O880" s="20">
        <f t="shared" si="41"/>
        <v>181</v>
      </c>
      <c r="P880" s="21">
        <f t="shared" si="42"/>
        <v>3.0166666666666666</v>
      </c>
      <c r="U880" s="3"/>
    </row>
    <row r="881" spans="1:21">
      <c r="A881" s="1">
        <v>45413</v>
      </c>
      <c r="B881" s="1" t="str">
        <f t="shared" si="40"/>
        <v>mayo</v>
      </c>
      <c r="C881" t="s">
        <v>290</v>
      </c>
      <c r="D881" t="s">
        <v>291</v>
      </c>
      <c r="E881" t="s">
        <v>390</v>
      </c>
      <c r="F881" t="s">
        <v>297</v>
      </c>
      <c r="G881" t="s">
        <v>296</v>
      </c>
      <c r="H881" t="s">
        <v>295</v>
      </c>
      <c r="I881" t="s">
        <v>98</v>
      </c>
      <c r="J881" s="2">
        <v>3</v>
      </c>
      <c r="K881" s="2">
        <v>50</v>
      </c>
      <c r="L881" s="16">
        <v>3.1</v>
      </c>
      <c r="M881" s="8">
        <v>3</v>
      </c>
      <c r="N881" s="8">
        <v>1</v>
      </c>
      <c r="O881" s="20">
        <f t="shared" si="41"/>
        <v>181</v>
      </c>
      <c r="P881" s="21">
        <f t="shared" si="42"/>
        <v>3.0166666666666666</v>
      </c>
      <c r="U881" s="3"/>
    </row>
    <row r="882" spans="1:21">
      <c r="A882" s="1">
        <v>45413</v>
      </c>
      <c r="B882" s="1" t="str">
        <f t="shared" si="40"/>
        <v>mayo</v>
      </c>
      <c r="C882" t="s">
        <v>290</v>
      </c>
      <c r="D882" t="s">
        <v>291</v>
      </c>
      <c r="E882" t="s">
        <v>227</v>
      </c>
      <c r="F882" t="s">
        <v>297</v>
      </c>
      <c r="G882" t="s">
        <v>299</v>
      </c>
      <c r="H882" t="s">
        <v>295</v>
      </c>
      <c r="I882" t="s">
        <v>411</v>
      </c>
      <c r="J882" s="2">
        <v>4</v>
      </c>
      <c r="K882" s="2">
        <v>74</v>
      </c>
      <c r="L882" s="16">
        <v>3.05</v>
      </c>
      <c r="M882" s="8">
        <v>3</v>
      </c>
      <c r="N882" s="8">
        <v>5</v>
      </c>
      <c r="O882" s="20">
        <f t="shared" si="41"/>
        <v>185</v>
      </c>
      <c r="P882" s="21">
        <f t="shared" si="42"/>
        <v>3.0833333333333335</v>
      </c>
      <c r="U882" s="3"/>
    </row>
    <row r="883" spans="1:21">
      <c r="A883" s="1">
        <v>45292</v>
      </c>
      <c r="B883" s="1" t="str">
        <f t="shared" si="40"/>
        <v>enero</v>
      </c>
      <c r="C883" t="s">
        <v>229</v>
      </c>
      <c r="D883" t="s">
        <v>230</v>
      </c>
      <c r="E883" t="s">
        <v>78</v>
      </c>
      <c r="F883" t="s">
        <v>231</v>
      </c>
      <c r="G883" t="s">
        <v>232</v>
      </c>
      <c r="H883" t="s">
        <v>15</v>
      </c>
      <c r="I883" t="s">
        <v>81</v>
      </c>
      <c r="J883" s="2">
        <v>8</v>
      </c>
      <c r="K883" s="2">
        <v>112</v>
      </c>
      <c r="L883" s="16">
        <v>3</v>
      </c>
      <c r="M883" s="8">
        <v>3</v>
      </c>
      <c r="O883" s="20">
        <f t="shared" si="41"/>
        <v>180</v>
      </c>
      <c r="P883" s="21">
        <f t="shared" si="42"/>
        <v>3</v>
      </c>
      <c r="U883" s="3"/>
    </row>
    <row r="884" spans="1:21">
      <c r="A884" s="1">
        <v>45323</v>
      </c>
      <c r="B884" s="1" t="str">
        <f t="shared" si="40"/>
        <v>febrero</v>
      </c>
      <c r="C884" t="s">
        <v>248</v>
      </c>
      <c r="D884" t="s">
        <v>249</v>
      </c>
      <c r="E884" t="s">
        <v>185</v>
      </c>
      <c r="F884" t="s">
        <v>250</v>
      </c>
      <c r="G884" t="s">
        <v>252</v>
      </c>
      <c r="H884" t="s">
        <v>15</v>
      </c>
      <c r="I884" t="s">
        <v>16</v>
      </c>
      <c r="J884" s="2">
        <v>9</v>
      </c>
      <c r="K884" s="2">
        <v>100</v>
      </c>
      <c r="L884" s="16">
        <v>3</v>
      </c>
      <c r="M884" s="8">
        <v>3</v>
      </c>
      <c r="O884" s="20">
        <f t="shared" si="41"/>
        <v>180</v>
      </c>
      <c r="P884" s="21">
        <f t="shared" si="42"/>
        <v>3</v>
      </c>
      <c r="U884" s="3"/>
    </row>
    <row r="885" spans="1:21">
      <c r="A885" s="1">
        <v>45323</v>
      </c>
      <c r="B885" s="1" t="str">
        <f t="shared" si="40"/>
        <v>febrero</v>
      </c>
      <c r="C885" t="s">
        <v>253</v>
      </c>
      <c r="D885" t="s">
        <v>254</v>
      </c>
      <c r="E885" t="s">
        <v>12</v>
      </c>
      <c r="F885" t="s">
        <v>255</v>
      </c>
      <c r="G885" t="s">
        <v>256</v>
      </c>
      <c r="H885" t="s">
        <v>92</v>
      </c>
      <c r="I885" t="s">
        <v>16</v>
      </c>
      <c r="J885" s="2">
        <v>10</v>
      </c>
      <c r="K885" s="2">
        <v>120</v>
      </c>
      <c r="L885" s="16">
        <v>3</v>
      </c>
      <c r="M885" s="8">
        <v>3</v>
      </c>
      <c r="O885" s="20">
        <f t="shared" si="41"/>
        <v>180</v>
      </c>
      <c r="P885" s="21">
        <f t="shared" si="42"/>
        <v>3</v>
      </c>
      <c r="U885" s="3"/>
    </row>
    <row r="886" spans="1:21">
      <c r="A886" s="1">
        <v>45323</v>
      </c>
      <c r="B886" s="1" t="str">
        <f t="shared" si="40"/>
        <v>febrero</v>
      </c>
      <c r="C886" t="s">
        <v>38</v>
      </c>
      <c r="D886" t="s">
        <v>39</v>
      </c>
      <c r="E886" t="s">
        <v>58</v>
      </c>
      <c r="F886" t="s">
        <v>59</v>
      </c>
      <c r="G886" t="s">
        <v>45</v>
      </c>
      <c r="H886" t="s">
        <v>43</v>
      </c>
      <c r="I886" t="s">
        <v>27</v>
      </c>
      <c r="J886" s="2">
        <v>6</v>
      </c>
      <c r="K886" s="2">
        <v>480</v>
      </c>
      <c r="L886" s="16">
        <v>3</v>
      </c>
      <c r="M886" s="8">
        <v>3</v>
      </c>
      <c r="O886" s="20">
        <f t="shared" si="41"/>
        <v>180</v>
      </c>
      <c r="P886" s="21">
        <f t="shared" si="42"/>
        <v>3</v>
      </c>
      <c r="U886" s="3"/>
    </row>
    <row r="887" spans="1:21">
      <c r="A887" s="1">
        <v>45323</v>
      </c>
      <c r="B887" s="1" t="str">
        <f t="shared" si="40"/>
        <v>febrero</v>
      </c>
      <c r="C887" t="s">
        <v>82</v>
      </c>
      <c r="D887" t="s">
        <v>83</v>
      </c>
      <c r="E887" t="s">
        <v>84</v>
      </c>
      <c r="F887" t="s">
        <v>85</v>
      </c>
      <c r="G887" t="s">
        <v>259</v>
      </c>
      <c r="H887" t="s">
        <v>15</v>
      </c>
      <c r="I887" t="s">
        <v>16</v>
      </c>
      <c r="J887" s="2">
        <v>2</v>
      </c>
      <c r="K887" s="2">
        <v>90</v>
      </c>
      <c r="L887" s="16">
        <v>3</v>
      </c>
      <c r="M887" s="8">
        <v>3</v>
      </c>
      <c r="O887" s="20">
        <f t="shared" si="41"/>
        <v>180</v>
      </c>
      <c r="P887" s="21">
        <f t="shared" si="42"/>
        <v>3</v>
      </c>
      <c r="U887" s="3"/>
    </row>
    <row r="888" spans="1:21">
      <c r="A888" s="1">
        <v>45383</v>
      </c>
      <c r="B888" s="1" t="str">
        <f t="shared" si="40"/>
        <v>abril</v>
      </c>
      <c r="C888" t="s">
        <v>10</v>
      </c>
      <c r="D888" t="s">
        <v>11</v>
      </c>
      <c r="E888" t="s">
        <v>19</v>
      </c>
      <c r="F888" t="s">
        <v>332</v>
      </c>
      <c r="G888" t="s">
        <v>317</v>
      </c>
      <c r="H888" t="s">
        <v>15</v>
      </c>
      <c r="I888" t="s">
        <v>16</v>
      </c>
      <c r="J888" s="2">
        <v>1</v>
      </c>
      <c r="K888" s="2">
        <v>180</v>
      </c>
      <c r="L888" s="16">
        <v>3</v>
      </c>
      <c r="M888" s="8">
        <v>3</v>
      </c>
      <c r="O888" s="20">
        <f t="shared" si="41"/>
        <v>180</v>
      </c>
      <c r="P888" s="21">
        <f t="shared" si="42"/>
        <v>3</v>
      </c>
      <c r="U888" s="3"/>
    </row>
    <row r="889" spans="1:21">
      <c r="A889" s="1">
        <v>45383</v>
      </c>
      <c r="B889" s="1" t="str">
        <f t="shared" si="40"/>
        <v>abril</v>
      </c>
      <c r="C889" t="s">
        <v>10</v>
      </c>
      <c r="D889" t="s">
        <v>11</v>
      </c>
      <c r="E889" t="s">
        <v>19</v>
      </c>
      <c r="F889" t="s">
        <v>332</v>
      </c>
      <c r="G889" t="s">
        <v>318</v>
      </c>
      <c r="H889" t="s">
        <v>15</v>
      </c>
      <c r="I889" t="s">
        <v>16</v>
      </c>
      <c r="J889" s="2">
        <v>1</v>
      </c>
      <c r="K889" s="2">
        <v>180</v>
      </c>
      <c r="L889" s="16">
        <v>3</v>
      </c>
      <c r="M889" s="8">
        <v>3</v>
      </c>
      <c r="O889" s="20">
        <f t="shared" si="41"/>
        <v>180</v>
      </c>
      <c r="P889" s="21">
        <f t="shared" si="42"/>
        <v>3</v>
      </c>
      <c r="U889" s="3"/>
    </row>
    <row r="890" spans="1:21">
      <c r="A890" s="1">
        <v>45383</v>
      </c>
      <c r="B890" s="1" t="str">
        <f t="shared" si="40"/>
        <v>abril</v>
      </c>
      <c r="C890" t="s">
        <v>38</v>
      </c>
      <c r="D890" t="s">
        <v>39</v>
      </c>
      <c r="E890" t="s">
        <v>58</v>
      </c>
      <c r="F890" t="s">
        <v>59</v>
      </c>
      <c r="G890" t="s">
        <v>50</v>
      </c>
      <c r="H890" t="s">
        <v>43</v>
      </c>
      <c r="I890" t="s">
        <v>27</v>
      </c>
      <c r="J890" s="2">
        <v>6</v>
      </c>
      <c r="K890" s="2">
        <v>480</v>
      </c>
      <c r="L890" s="16">
        <v>3</v>
      </c>
      <c r="M890" s="8">
        <v>3</v>
      </c>
      <c r="O890" s="20">
        <f t="shared" si="41"/>
        <v>180</v>
      </c>
      <c r="P890" s="21">
        <f t="shared" si="42"/>
        <v>3</v>
      </c>
      <c r="U890" s="3"/>
    </row>
    <row r="891" spans="1:21">
      <c r="A891" s="1">
        <v>45383</v>
      </c>
      <c r="B891" s="1" t="str">
        <f t="shared" si="40"/>
        <v>abril</v>
      </c>
      <c r="C891" t="s">
        <v>105</v>
      </c>
      <c r="D891" t="s">
        <v>106</v>
      </c>
      <c r="E891" t="s">
        <v>131</v>
      </c>
      <c r="F891" t="s">
        <v>136</v>
      </c>
      <c r="G891" t="s">
        <v>110</v>
      </c>
      <c r="H891" t="s">
        <v>92</v>
      </c>
      <c r="I891" t="s">
        <v>16</v>
      </c>
      <c r="J891" s="2">
        <v>12</v>
      </c>
      <c r="K891" s="2">
        <v>75</v>
      </c>
      <c r="L891" s="16">
        <v>3</v>
      </c>
      <c r="M891" s="8">
        <v>3</v>
      </c>
      <c r="O891" s="20">
        <f t="shared" si="41"/>
        <v>180</v>
      </c>
      <c r="P891" s="21">
        <f t="shared" si="42"/>
        <v>3</v>
      </c>
      <c r="U891" s="3"/>
    </row>
    <row r="892" spans="1:21">
      <c r="A892" s="1">
        <v>45383</v>
      </c>
      <c r="B892" s="1" t="str">
        <f t="shared" si="40"/>
        <v>abril</v>
      </c>
      <c r="C892" t="s">
        <v>105</v>
      </c>
      <c r="D892" t="s">
        <v>106</v>
      </c>
      <c r="E892" t="s">
        <v>141</v>
      </c>
      <c r="F892" t="s">
        <v>142</v>
      </c>
      <c r="G892" t="s">
        <v>110</v>
      </c>
      <c r="H892" t="s">
        <v>92</v>
      </c>
      <c r="I892" t="s">
        <v>16</v>
      </c>
      <c r="J892" s="2">
        <v>12</v>
      </c>
      <c r="K892" s="2">
        <v>75</v>
      </c>
      <c r="L892" s="16">
        <v>3</v>
      </c>
      <c r="M892" s="8">
        <v>3</v>
      </c>
      <c r="O892" s="20">
        <f t="shared" si="41"/>
        <v>180</v>
      </c>
      <c r="P892" s="21">
        <f t="shared" si="42"/>
        <v>3</v>
      </c>
      <c r="U892" s="3"/>
    </row>
    <row r="893" spans="1:21">
      <c r="A893" s="1">
        <v>45383</v>
      </c>
      <c r="B893" s="1" t="str">
        <f t="shared" si="40"/>
        <v>abril</v>
      </c>
      <c r="C893" t="s">
        <v>167</v>
      </c>
      <c r="D893" t="s">
        <v>168</v>
      </c>
      <c r="E893" t="s">
        <v>169</v>
      </c>
      <c r="F893" t="s">
        <v>170</v>
      </c>
      <c r="G893" t="s">
        <v>171</v>
      </c>
      <c r="H893" t="s">
        <v>92</v>
      </c>
      <c r="I893" t="s">
        <v>16</v>
      </c>
      <c r="J893" s="2">
        <v>11</v>
      </c>
      <c r="K893" s="2">
        <v>142</v>
      </c>
      <c r="L893" s="16">
        <v>3</v>
      </c>
      <c r="M893" s="8">
        <v>3</v>
      </c>
      <c r="O893" s="20">
        <f t="shared" si="41"/>
        <v>180</v>
      </c>
      <c r="P893" s="21">
        <f t="shared" si="42"/>
        <v>3</v>
      </c>
      <c r="U893" s="3"/>
    </row>
    <row r="894" spans="1:21">
      <c r="A894" s="1">
        <v>45413</v>
      </c>
      <c r="B894" s="1" t="str">
        <f t="shared" si="40"/>
        <v>mayo</v>
      </c>
      <c r="C894" t="s">
        <v>93</v>
      </c>
      <c r="D894" t="s">
        <v>94</v>
      </c>
      <c r="E894" t="s">
        <v>95</v>
      </c>
      <c r="F894" t="s">
        <v>96</v>
      </c>
      <c r="G894" t="s">
        <v>97</v>
      </c>
      <c r="H894" t="s">
        <v>92</v>
      </c>
      <c r="I894" t="s">
        <v>98</v>
      </c>
      <c r="J894" s="2">
        <v>65</v>
      </c>
      <c r="K894" s="2">
        <v>85</v>
      </c>
      <c r="L894" s="16">
        <v>3</v>
      </c>
      <c r="M894" s="8">
        <v>3</v>
      </c>
      <c r="O894" s="20">
        <f t="shared" si="41"/>
        <v>180</v>
      </c>
      <c r="P894" s="21">
        <f t="shared" si="42"/>
        <v>3</v>
      </c>
      <c r="U894" s="3"/>
    </row>
    <row r="895" spans="1:21">
      <c r="A895" s="1">
        <v>45413</v>
      </c>
      <c r="B895" s="1" t="str">
        <f t="shared" si="40"/>
        <v>mayo</v>
      </c>
      <c r="C895" t="s">
        <v>105</v>
      </c>
      <c r="D895" t="s">
        <v>106</v>
      </c>
      <c r="E895" t="s">
        <v>107</v>
      </c>
      <c r="F895" t="s">
        <v>108</v>
      </c>
      <c r="G895" t="s">
        <v>109</v>
      </c>
      <c r="H895" t="s">
        <v>92</v>
      </c>
      <c r="I895" t="s">
        <v>16</v>
      </c>
      <c r="J895" s="2">
        <v>12</v>
      </c>
      <c r="K895" s="2">
        <v>75</v>
      </c>
      <c r="L895" s="16">
        <v>3</v>
      </c>
      <c r="M895" s="8">
        <v>3</v>
      </c>
      <c r="O895" s="20">
        <f t="shared" si="41"/>
        <v>180</v>
      </c>
      <c r="P895" s="21">
        <f t="shared" si="42"/>
        <v>3</v>
      </c>
      <c r="U895" s="3"/>
    </row>
    <row r="896" spans="1:21">
      <c r="A896" s="1">
        <v>45413</v>
      </c>
      <c r="B896" s="1" t="str">
        <f t="shared" si="40"/>
        <v>mayo</v>
      </c>
      <c r="C896" t="s">
        <v>105</v>
      </c>
      <c r="D896" t="s">
        <v>106</v>
      </c>
      <c r="E896" t="s">
        <v>107</v>
      </c>
      <c r="F896" t="s">
        <v>112</v>
      </c>
      <c r="G896" t="s">
        <v>111</v>
      </c>
      <c r="H896" t="s">
        <v>92</v>
      </c>
      <c r="I896" t="s">
        <v>16</v>
      </c>
      <c r="J896" s="2">
        <v>12</v>
      </c>
      <c r="K896" s="2">
        <v>75</v>
      </c>
      <c r="L896" s="16">
        <v>3</v>
      </c>
      <c r="M896" s="8">
        <v>3</v>
      </c>
      <c r="O896" s="20">
        <f t="shared" si="41"/>
        <v>180</v>
      </c>
      <c r="P896" s="21">
        <f t="shared" si="42"/>
        <v>3</v>
      </c>
      <c r="U896" s="3"/>
    </row>
    <row r="897" spans="1:21">
      <c r="A897" s="1">
        <v>45413</v>
      </c>
      <c r="B897" s="1" t="str">
        <f t="shared" si="40"/>
        <v>mayo</v>
      </c>
      <c r="C897" t="s">
        <v>105</v>
      </c>
      <c r="D897" t="s">
        <v>106</v>
      </c>
      <c r="E897" t="s">
        <v>120</v>
      </c>
      <c r="F897" t="s">
        <v>126</v>
      </c>
      <c r="G897" t="s">
        <v>345</v>
      </c>
      <c r="H897" t="s">
        <v>92</v>
      </c>
      <c r="I897" t="s">
        <v>123</v>
      </c>
      <c r="J897" s="2">
        <v>12</v>
      </c>
      <c r="K897" s="2">
        <v>75</v>
      </c>
      <c r="L897" s="16">
        <v>3</v>
      </c>
      <c r="M897" s="8">
        <v>3</v>
      </c>
      <c r="O897" s="20">
        <f t="shared" si="41"/>
        <v>180</v>
      </c>
      <c r="P897" s="21">
        <f t="shared" si="42"/>
        <v>3</v>
      </c>
      <c r="U897" s="3"/>
    </row>
    <row r="898" spans="1:21">
      <c r="A898" s="1">
        <v>45413</v>
      </c>
      <c r="B898" s="1" t="str">
        <f t="shared" ref="B898:B961" si="43">TEXT(A898,"mmmm")</f>
        <v>mayo</v>
      </c>
      <c r="C898" t="s">
        <v>105</v>
      </c>
      <c r="D898" t="s">
        <v>106</v>
      </c>
      <c r="E898" t="s">
        <v>120</v>
      </c>
      <c r="F898" t="s">
        <v>126</v>
      </c>
      <c r="G898" t="s">
        <v>125</v>
      </c>
      <c r="H898" t="s">
        <v>92</v>
      </c>
      <c r="I898" t="s">
        <v>16</v>
      </c>
      <c r="J898" s="2">
        <v>12</v>
      </c>
      <c r="K898" s="2">
        <v>75</v>
      </c>
      <c r="L898" s="16">
        <v>3</v>
      </c>
      <c r="M898" s="8">
        <v>3</v>
      </c>
      <c r="O898" s="20">
        <f t="shared" ref="O898:O961" si="44">(M898*60)+N898</f>
        <v>180</v>
      </c>
      <c r="P898" s="21">
        <f t="shared" si="42"/>
        <v>3</v>
      </c>
      <c r="U898" s="3"/>
    </row>
    <row r="899" spans="1:21">
      <c r="A899" s="1">
        <v>45413</v>
      </c>
      <c r="B899" s="1" t="str">
        <f t="shared" si="43"/>
        <v>mayo</v>
      </c>
      <c r="C899" t="s">
        <v>105</v>
      </c>
      <c r="D899" t="s">
        <v>106</v>
      </c>
      <c r="E899" t="s">
        <v>128</v>
      </c>
      <c r="F899" t="s">
        <v>129</v>
      </c>
      <c r="G899" t="s">
        <v>122</v>
      </c>
      <c r="H899" t="s">
        <v>92</v>
      </c>
      <c r="I899" t="s">
        <v>16</v>
      </c>
      <c r="J899" s="2">
        <v>12</v>
      </c>
      <c r="K899" s="2">
        <v>75</v>
      </c>
      <c r="L899" s="16">
        <v>3</v>
      </c>
      <c r="M899" s="8">
        <v>3</v>
      </c>
      <c r="O899" s="20">
        <f t="shared" si="44"/>
        <v>180</v>
      </c>
      <c r="P899" s="21">
        <f t="shared" ref="P899:P962" si="45">+O899/60</f>
        <v>3</v>
      </c>
      <c r="U899" s="3"/>
    </row>
    <row r="900" spans="1:21">
      <c r="A900" s="1">
        <v>45413</v>
      </c>
      <c r="B900" s="1" t="str">
        <f t="shared" si="43"/>
        <v>mayo</v>
      </c>
      <c r="C900" t="s">
        <v>105</v>
      </c>
      <c r="D900" t="s">
        <v>106</v>
      </c>
      <c r="E900" t="s">
        <v>131</v>
      </c>
      <c r="F900" t="s">
        <v>134</v>
      </c>
      <c r="G900" t="s">
        <v>109</v>
      </c>
      <c r="H900" t="s">
        <v>92</v>
      </c>
      <c r="I900" t="s">
        <v>16</v>
      </c>
      <c r="J900" s="2">
        <v>12</v>
      </c>
      <c r="K900" s="2">
        <v>75</v>
      </c>
      <c r="L900" s="16">
        <v>3</v>
      </c>
      <c r="M900" s="8">
        <v>3</v>
      </c>
      <c r="O900" s="20">
        <f t="shared" si="44"/>
        <v>180</v>
      </c>
      <c r="P900" s="21">
        <f t="shared" si="45"/>
        <v>3</v>
      </c>
      <c r="U900" s="3"/>
    </row>
    <row r="901" spans="1:21">
      <c r="A901" s="1">
        <v>45413</v>
      </c>
      <c r="B901" s="1" t="str">
        <f t="shared" si="43"/>
        <v>mayo</v>
      </c>
      <c r="C901" t="s">
        <v>281</v>
      </c>
      <c r="D901" t="s">
        <v>282</v>
      </c>
      <c r="E901" t="s">
        <v>84</v>
      </c>
      <c r="F901" t="s">
        <v>382</v>
      </c>
      <c r="G901" t="s">
        <v>284</v>
      </c>
      <c r="H901" t="s">
        <v>15</v>
      </c>
      <c r="I901" t="s">
        <v>16</v>
      </c>
      <c r="J901" s="2">
        <v>4</v>
      </c>
      <c r="K901" s="2">
        <v>120</v>
      </c>
      <c r="L901" s="16">
        <v>3</v>
      </c>
      <c r="M901" s="8">
        <v>3</v>
      </c>
      <c r="O901" s="20">
        <f t="shared" si="44"/>
        <v>180</v>
      </c>
      <c r="P901" s="21">
        <f t="shared" si="45"/>
        <v>3</v>
      </c>
      <c r="U901" s="3"/>
    </row>
    <row r="902" spans="1:21">
      <c r="A902" s="1">
        <v>45413</v>
      </c>
      <c r="B902" s="1" t="str">
        <f t="shared" si="43"/>
        <v>mayo</v>
      </c>
      <c r="C902" t="s">
        <v>190</v>
      </c>
      <c r="D902" t="s">
        <v>191</v>
      </c>
      <c r="E902" t="s">
        <v>192</v>
      </c>
      <c r="F902" t="s">
        <v>193</v>
      </c>
      <c r="G902" t="s">
        <v>194</v>
      </c>
      <c r="H902" t="s">
        <v>92</v>
      </c>
      <c r="I902" t="s">
        <v>16</v>
      </c>
      <c r="J902" s="2">
        <v>2</v>
      </c>
      <c r="K902" s="2">
        <v>0</v>
      </c>
      <c r="L902" s="16">
        <v>3</v>
      </c>
      <c r="M902" s="8">
        <v>3</v>
      </c>
      <c r="O902" s="20">
        <f t="shared" si="44"/>
        <v>180</v>
      </c>
      <c r="P902" s="21">
        <f t="shared" si="45"/>
        <v>3</v>
      </c>
      <c r="U902" s="3"/>
    </row>
    <row r="903" spans="1:21">
      <c r="A903" s="1">
        <v>45444</v>
      </c>
      <c r="B903" s="1" t="str">
        <f t="shared" si="43"/>
        <v>junio</v>
      </c>
      <c r="C903" t="s">
        <v>10</v>
      </c>
      <c r="D903" t="s">
        <v>11</v>
      </c>
      <c r="E903" t="s">
        <v>19</v>
      </c>
      <c r="F903" t="s">
        <v>331</v>
      </c>
      <c r="G903" t="s">
        <v>317</v>
      </c>
      <c r="H903" t="s">
        <v>15</v>
      </c>
      <c r="I903" t="s">
        <v>16</v>
      </c>
      <c r="J903" s="2">
        <v>1</v>
      </c>
      <c r="K903" s="2">
        <v>210</v>
      </c>
      <c r="L903" s="16">
        <v>3</v>
      </c>
      <c r="M903" s="8">
        <v>3</v>
      </c>
      <c r="O903" s="20">
        <f t="shared" si="44"/>
        <v>180</v>
      </c>
      <c r="P903" s="21">
        <f t="shared" si="45"/>
        <v>3</v>
      </c>
      <c r="U903" s="3"/>
    </row>
    <row r="904" spans="1:21">
      <c r="A904" s="1">
        <v>45413</v>
      </c>
      <c r="B904" s="1" t="str">
        <f t="shared" si="43"/>
        <v>mayo</v>
      </c>
      <c r="C904" t="s">
        <v>290</v>
      </c>
      <c r="D904" t="s">
        <v>291</v>
      </c>
      <c r="E904" t="s">
        <v>307</v>
      </c>
      <c r="F904" t="s">
        <v>293</v>
      </c>
      <c r="G904" t="s">
        <v>294</v>
      </c>
      <c r="H904" t="s">
        <v>295</v>
      </c>
      <c r="I904" t="s">
        <v>411</v>
      </c>
      <c r="J904" s="2">
        <v>4</v>
      </c>
      <c r="K904" s="2">
        <v>83</v>
      </c>
      <c r="L904" s="16">
        <v>2.83</v>
      </c>
      <c r="M904" s="8">
        <v>2</v>
      </c>
      <c r="N904" s="8">
        <v>83</v>
      </c>
      <c r="O904" s="20">
        <f t="shared" si="44"/>
        <v>203</v>
      </c>
      <c r="P904" s="21">
        <f t="shared" si="45"/>
        <v>3.3833333333333333</v>
      </c>
      <c r="U904" s="3"/>
    </row>
    <row r="905" spans="1:21">
      <c r="A905" s="1">
        <v>45323</v>
      </c>
      <c r="B905" s="1" t="str">
        <f t="shared" si="43"/>
        <v>febrero</v>
      </c>
      <c r="C905" t="s">
        <v>290</v>
      </c>
      <c r="D905" t="s">
        <v>291</v>
      </c>
      <c r="E905" t="s">
        <v>307</v>
      </c>
      <c r="F905" t="s">
        <v>293</v>
      </c>
      <c r="G905" t="s">
        <v>294</v>
      </c>
      <c r="H905" t="s">
        <v>295</v>
      </c>
      <c r="I905" t="s">
        <v>411</v>
      </c>
      <c r="J905" s="2">
        <v>5</v>
      </c>
      <c r="K905" s="2">
        <v>93</v>
      </c>
      <c r="L905" s="16">
        <v>2.82</v>
      </c>
      <c r="M905" s="8">
        <v>2</v>
      </c>
      <c r="N905" s="8">
        <v>82</v>
      </c>
      <c r="O905" s="20">
        <f t="shared" si="44"/>
        <v>202</v>
      </c>
      <c r="P905" s="21">
        <f t="shared" si="45"/>
        <v>3.3666666666666667</v>
      </c>
      <c r="U905" s="3"/>
    </row>
    <row r="906" spans="1:21">
      <c r="A906" s="1">
        <v>45352</v>
      </c>
      <c r="B906" s="1" t="str">
        <f t="shared" si="43"/>
        <v>marzo</v>
      </c>
      <c r="C906" t="s">
        <v>290</v>
      </c>
      <c r="D906" t="s">
        <v>291</v>
      </c>
      <c r="E906" t="s">
        <v>300</v>
      </c>
      <c r="F906" t="s">
        <v>297</v>
      </c>
      <c r="G906" t="s">
        <v>296</v>
      </c>
      <c r="H906" t="s">
        <v>295</v>
      </c>
      <c r="I906" t="s">
        <v>411</v>
      </c>
      <c r="J906" s="2">
        <v>3</v>
      </c>
      <c r="K906" s="2">
        <v>61.5</v>
      </c>
      <c r="L906" s="16">
        <v>2.54</v>
      </c>
      <c r="M906" s="8">
        <v>2</v>
      </c>
      <c r="N906" s="8">
        <v>54</v>
      </c>
      <c r="O906" s="20">
        <f t="shared" si="44"/>
        <v>174</v>
      </c>
      <c r="P906" s="21">
        <f t="shared" si="45"/>
        <v>2.9</v>
      </c>
      <c r="U906" s="3"/>
    </row>
    <row r="907" spans="1:21">
      <c r="A907" s="1">
        <v>45444</v>
      </c>
      <c r="B907" s="1" t="str">
        <f t="shared" si="43"/>
        <v>junio</v>
      </c>
      <c r="C907" t="s">
        <v>290</v>
      </c>
      <c r="D907" t="s">
        <v>291</v>
      </c>
      <c r="E907" t="s">
        <v>390</v>
      </c>
      <c r="F907" t="s">
        <v>297</v>
      </c>
      <c r="G907" t="s">
        <v>294</v>
      </c>
      <c r="H907" t="s">
        <v>295</v>
      </c>
      <c r="I907" t="s">
        <v>98</v>
      </c>
      <c r="J907" s="2">
        <v>3</v>
      </c>
      <c r="K907" s="2">
        <v>44</v>
      </c>
      <c r="L907" s="16">
        <v>2.5299999999999998</v>
      </c>
      <c r="M907" s="8">
        <v>2</v>
      </c>
      <c r="N907" s="8">
        <v>53</v>
      </c>
      <c r="O907" s="20">
        <f t="shared" si="44"/>
        <v>173</v>
      </c>
      <c r="P907" s="21">
        <f t="shared" si="45"/>
        <v>2.8833333333333333</v>
      </c>
      <c r="U907" s="3"/>
    </row>
    <row r="908" spans="1:21">
      <c r="A908" s="1">
        <v>45323</v>
      </c>
      <c r="B908" s="1" t="str">
        <f t="shared" si="43"/>
        <v>febrero</v>
      </c>
      <c r="C908" t="s">
        <v>290</v>
      </c>
      <c r="D908" t="s">
        <v>291</v>
      </c>
      <c r="E908" t="s">
        <v>298</v>
      </c>
      <c r="F908" t="s">
        <v>293</v>
      </c>
      <c r="G908" t="s">
        <v>294</v>
      </c>
      <c r="H908" t="s">
        <v>295</v>
      </c>
      <c r="I908" t="s">
        <v>411</v>
      </c>
      <c r="J908" s="2">
        <v>7</v>
      </c>
      <c r="K908" s="2">
        <v>129</v>
      </c>
      <c r="L908" s="16">
        <v>2.5099999999999998</v>
      </c>
      <c r="M908" s="8">
        <v>2</v>
      </c>
      <c r="N908" s="8">
        <v>51</v>
      </c>
      <c r="O908" s="20">
        <f t="shared" si="44"/>
        <v>171</v>
      </c>
      <c r="P908" s="21">
        <f t="shared" si="45"/>
        <v>2.85</v>
      </c>
      <c r="U908" s="3"/>
    </row>
    <row r="909" spans="1:21">
      <c r="A909" s="1">
        <v>45444</v>
      </c>
      <c r="B909" s="1" t="str">
        <f t="shared" si="43"/>
        <v>junio</v>
      </c>
      <c r="C909" t="s">
        <v>38</v>
      </c>
      <c r="D909" t="s">
        <v>39</v>
      </c>
      <c r="E909" t="s">
        <v>58</v>
      </c>
      <c r="F909" t="s">
        <v>59</v>
      </c>
      <c r="G909" t="s">
        <v>48</v>
      </c>
      <c r="H909" t="s">
        <v>43</v>
      </c>
      <c r="I909" t="s">
        <v>27</v>
      </c>
      <c r="J909" s="2">
        <v>6</v>
      </c>
      <c r="K909" s="2">
        <v>410</v>
      </c>
      <c r="L909" s="16">
        <v>2.4</v>
      </c>
      <c r="M909" s="8">
        <v>2</v>
      </c>
      <c r="N909" s="8">
        <v>4</v>
      </c>
      <c r="O909" s="20">
        <f t="shared" si="44"/>
        <v>124</v>
      </c>
      <c r="P909" s="21">
        <f t="shared" si="45"/>
        <v>2.0666666666666669</v>
      </c>
      <c r="U909" s="3"/>
    </row>
    <row r="910" spans="1:21">
      <c r="A910" s="1">
        <v>45413</v>
      </c>
      <c r="B910" s="1" t="str">
        <f t="shared" si="43"/>
        <v>mayo</v>
      </c>
      <c r="C910" t="s">
        <v>290</v>
      </c>
      <c r="D910" t="s">
        <v>291</v>
      </c>
      <c r="E910" t="s">
        <v>393</v>
      </c>
      <c r="F910" t="s">
        <v>297</v>
      </c>
      <c r="G910" t="s">
        <v>299</v>
      </c>
      <c r="H910" t="s">
        <v>295</v>
      </c>
      <c r="I910" t="s">
        <v>123</v>
      </c>
      <c r="J910" s="2">
        <v>3</v>
      </c>
      <c r="K910" s="2">
        <v>47</v>
      </c>
      <c r="L910" s="16">
        <v>2.31</v>
      </c>
      <c r="M910" s="8">
        <v>2</v>
      </c>
      <c r="N910" s="8">
        <v>31</v>
      </c>
      <c r="O910" s="20">
        <f t="shared" si="44"/>
        <v>151</v>
      </c>
      <c r="P910" s="21">
        <f t="shared" si="45"/>
        <v>2.5166666666666666</v>
      </c>
      <c r="U910" s="3"/>
    </row>
    <row r="911" spans="1:21">
      <c r="A911" s="1">
        <v>45413</v>
      </c>
      <c r="B911" s="1" t="str">
        <f t="shared" si="43"/>
        <v>mayo</v>
      </c>
      <c r="C911" t="s">
        <v>290</v>
      </c>
      <c r="D911" t="s">
        <v>291</v>
      </c>
      <c r="E911" t="s">
        <v>304</v>
      </c>
      <c r="F911" t="s">
        <v>297</v>
      </c>
      <c r="G911" t="s">
        <v>294</v>
      </c>
      <c r="H911" t="s">
        <v>295</v>
      </c>
      <c r="I911" t="s">
        <v>411</v>
      </c>
      <c r="J911" s="2">
        <v>3</v>
      </c>
      <c r="K911" s="2">
        <v>63</v>
      </c>
      <c r="L911" s="16">
        <v>2.31</v>
      </c>
      <c r="M911" s="8">
        <v>2</v>
      </c>
      <c r="N911" s="8">
        <v>31</v>
      </c>
      <c r="O911" s="20">
        <f t="shared" si="44"/>
        <v>151</v>
      </c>
      <c r="P911" s="21">
        <f t="shared" si="45"/>
        <v>2.5166666666666666</v>
      </c>
      <c r="U911" s="3"/>
    </row>
    <row r="912" spans="1:21">
      <c r="A912" s="1">
        <v>45444</v>
      </c>
      <c r="B912" s="1" t="str">
        <f t="shared" si="43"/>
        <v>junio</v>
      </c>
      <c r="C912" t="s">
        <v>290</v>
      </c>
      <c r="D912" t="s">
        <v>291</v>
      </c>
      <c r="E912" t="s">
        <v>95</v>
      </c>
      <c r="F912" t="s">
        <v>297</v>
      </c>
      <c r="G912" t="s">
        <v>294</v>
      </c>
      <c r="H912" t="s">
        <v>295</v>
      </c>
      <c r="I912" t="s">
        <v>98</v>
      </c>
      <c r="J912" s="2">
        <v>6</v>
      </c>
      <c r="K912" s="2">
        <v>114</v>
      </c>
      <c r="L912" s="16">
        <v>2.2999999999999998</v>
      </c>
      <c r="M912" s="8">
        <v>2</v>
      </c>
      <c r="N912" s="8">
        <v>3</v>
      </c>
      <c r="O912" s="20">
        <f t="shared" si="44"/>
        <v>123</v>
      </c>
      <c r="P912" s="21">
        <f t="shared" si="45"/>
        <v>2.0499999999999998</v>
      </c>
      <c r="U912" s="3"/>
    </row>
    <row r="913" spans="1:21">
      <c r="A913" s="1">
        <v>45413</v>
      </c>
      <c r="B913" s="1" t="str">
        <f t="shared" si="43"/>
        <v>mayo</v>
      </c>
      <c r="C913" t="s">
        <v>290</v>
      </c>
      <c r="D913" t="s">
        <v>291</v>
      </c>
      <c r="E913" t="s">
        <v>302</v>
      </c>
      <c r="F913" t="s">
        <v>297</v>
      </c>
      <c r="G913" t="s">
        <v>299</v>
      </c>
      <c r="H913" t="s">
        <v>295</v>
      </c>
      <c r="I913" t="s">
        <v>123</v>
      </c>
      <c r="J913" s="2">
        <v>6</v>
      </c>
      <c r="K913" s="2">
        <v>90</v>
      </c>
      <c r="L913" s="16">
        <v>2.29</v>
      </c>
      <c r="M913" s="8">
        <v>2</v>
      </c>
      <c r="N913" s="8">
        <v>29</v>
      </c>
      <c r="O913" s="20">
        <f t="shared" si="44"/>
        <v>149</v>
      </c>
      <c r="P913" s="21">
        <f t="shared" si="45"/>
        <v>2.4833333333333334</v>
      </c>
      <c r="U913" s="3"/>
    </row>
    <row r="914" spans="1:21">
      <c r="A914" s="1">
        <v>45323</v>
      </c>
      <c r="B914" s="1" t="str">
        <f t="shared" si="43"/>
        <v>febrero</v>
      </c>
      <c r="C914" t="s">
        <v>290</v>
      </c>
      <c r="D914" t="s">
        <v>291</v>
      </c>
      <c r="E914" t="s">
        <v>304</v>
      </c>
      <c r="F914" t="s">
        <v>297</v>
      </c>
      <c r="G914" t="s">
        <v>296</v>
      </c>
      <c r="H914" t="s">
        <v>295</v>
      </c>
      <c r="I914" t="s">
        <v>411</v>
      </c>
      <c r="J914" s="2">
        <v>3</v>
      </c>
      <c r="K914" s="2">
        <v>47</v>
      </c>
      <c r="L914" s="16">
        <v>2.2799999999999998</v>
      </c>
      <c r="M914" s="8">
        <v>2</v>
      </c>
      <c r="N914" s="8">
        <v>28</v>
      </c>
      <c r="O914" s="20">
        <f t="shared" si="44"/>
        <v>148</v>
      </c>
      <c r="P914" s="21">
        <f t="shared" si="45"/>
        <v>2.4666666666666668</v>
      </c>
      <c r="U914" s="3"/>
    </row>
    <row r="915" spans="1:21">
      <c r="A915" s="1">
        <v>45413</v>
      </c>
      <c r="B915" s="1" t="str">
        <f t="shared" si="43"/>
        <v>mayo</v>
      </c>
      <c r="C915" t="s">
        <v>290</v>
      </c>
      <c r="D915" t="s">
        <v>291</v>
      </c>
      <c r="E915" t="s">
        <v>306</v>
      </c>
      <c r="F915" t="s">
        <v>297</v>
      </c>
      <c r="G915" t="s">
        <v>299</v>
      </c>
      <c r="H915" t="s">
        <v>295</v>
      </c>
      <c r="I915" t="s">
        <v>411</v>
      </c>
      <c r="J915" s="2">
        <v>4</v>
      </c>
      <c r="K915" s="2">
        <v>131</v>
      </c>
      <c r="L915" s="16">
        <v>2.2799999999999998</v>
      </c>
      <c r="M915" s="8">
        <v>2</v>
      </c>
      <c r="N915" s="8">
        <v>28</v>
      </c>
      <c r="O915" s="20">
        <f t="shared" si="44"/>
        <v>148</v>
      </c>
      <c r="P915" s="21">
        <f t="shared" si="45"/>
        <v>2.4666666666666668</v>
      </c>
      <c r="U915" s="3"/>
    </row>
    <row r="916" spans="1:21">
      <c r="A916" s="1">
        <v>45444</v>
      </c>
      <c r="B916" s="1" t="str">
        <f t="shared" si="43"/>
        <v>junio</v>
      </c>
      <c r="C916" t="s">
        <v>290</v>
      </c>
      <c r="D916" t="s">
        <v>291</v>
      </c>
      <c r="E916" t="s">
        <v>302</v>
      </c>
      <c r="F916" t="s">
        <v>297</v>
      </c>
      <c r="G916" t="s">
        <v>294</v>
      </c>
      <c r="H916" t="s">
        <v>295</v>
      </c>
      <c r="I916" t="s">
        <v>411</v>
      </c>
      <c r="J916" s="2">
        <v>5</v>
      </c>
      <c r="K916" s="2">
        <v>140</v>
      </c>
      <c r="L916" s="16">
        <v>2.2799999999999998</v>
      </c>
      <c r="M916" s="8">
        <v>2</v>
      </c>
      <c r="N916" s="8">
        <v>28</v>
      </c>
      <c r="O916" s="20">
        <f t="shared" si="44"/>
        <v>148</v>
      </c>
      <c r="P916" s="21">
        <f t="shared" si="45"/>
        <v>2.4666666666666668</v>
      </c>
      <c r="U916" s="3"/>
    </row>
    <row r="917" spans="1:21">
      <c r="A917" s="1">
        <v>45413</v>
      </c>
      <c r="B917" s="1" t="str">
        <f t="shared" si="43"/>
        <v>mayo</v>
      </c>
      <c r="C917" t="s">
        <v>290</v>
      </c>
      <c r="D917" t="s">
        <v>291</v>
      </c>
      <c r="E917" t="s">
        <v>327</v>
      </c>
      <c r="F917" t="s">
        <v>297</v>
      </c>
      <c r="G917" t="s">
        <v>296</v>
      </c>
      <c r="H917" t="s">
        <v>295</v>
      </c>
      <c r="I917" t="s">
        <v>411</v>
      </c>
      <c r="J917" s="2">
        <v>4</v>
      </c>
      <c r="K917" s="2">
        <v>70</v>
      </c>
      <c r="L917" s="16">
        <v>2.2599999999999998</v>
      </c>
      <c r="M917" s="8">
        <v>2</v>
      </c>
      <c r="N917" s="8">
        <v>26</v>
      </c>
      <c r="O917" s="20">
        <f t="shared" si="44"/>
        <v>146</v>
      </c>
      <c r="P917" s="21">
        <f t="shared" si="45"/>
        <v>2.4333333333333331</v>
      </c>
      <c r="U917" s="3"/>
    </row>
    <row r="918" spans="1:21">
      <c r="A918" s="1">
        <v>45444</v>
      </c>
      <c r="B918" s="1" t="str">
        <f t="shared" si="43"/>
        <v>junio</v>
      </c>
      <c r="C918" t="s">
        <v>290</v>
      </c>
      <c r="D918" t="s">
        <v>291</v>
      </c>
      <c r="E918" t="s">
        <v>95</v>
      </c>
      <c r="F918" t="s">
        <v>297</v>
      </c>
      <c r="G918" t="s">
        <v>299</v>
      </c>
      <c r="H918" t="s">
        <v>295</v>
      </c>
      <c r="I918" t="s">
        <v>411</v>
      </c>
      <c r="J918" s="2">
        <v>4</v>
      </c>
      <c r="K918" s="2">
        <v>75</v>
      </c>
      <c r="L918" s="16">
        <v>2.25</v>
      </c>
      <c r="M918" s="8">
        <v>2</v>
      </c>
      <c r="N918" s="8">
        <v>25</v>
      </c>
      <c r="O918" s="20">
        <f t="shared" si="44"/>
        <v>145</v>
      </c>
      <c r="P918" s="21">
        <f t="shared" si="45"/>
        <v>2.4166666666666665</v>
      </c>
      <c r="U918" s="3"/>
    </row>
    <row r="919" spans="1:21">
      <c r="A919" s="1">
        <v>45352</v>
      </c>
      <c r="B919" s="1" t="str">
        <f t="shared" si="43"/>
        <v>marzo</v>
      </c>
      <c r="C919" t="s">
        <v>38</v>
      </c>
      <c r="D919" t="s">
        <v>39</v>
      </c>
      <c r="E919" t="s">
        <v>40</v>
      </c>
      <c r="F919" t="s">
        <v>41</v>
      </c>
      <c r="G919" t="s">
        <v>44</v>
      </c>
      <c r="H919" t="s">
        <v>43</v>
      </c>
      <c r="I919" t="s">
        <v>412</v>
      </c>
      <c r="J919" s="2">
        <v>2</v>
      </c>
      <c r="K919" s="2">
        <v>176</v>
      </c>
      <c r="L919" s="16">
        <v>2.2000000000000002</v>
      </c>
      <c r="M919" s="8">
        <v>2</v>
      </c>
      <c r="N919" s="8">
        <v>2</v>
      </c>
      <c r="O919" s="20">
        <f t="shared" si="44"/>
        <v>122</v>
      </c>
      <c r="P919" s="21">
        <f t="shared" si="45"/>
        <v>2.0333333333333332</v>
      </c>
      <c r="U919" s="3"/>
    </row>
    <row r="920" spans="1:21">
      <c r="A920" s="1">
        <v>45352</v>
      </c>
      <c r="B920" s="1" t="str">
        <f t="shared" si="43"/>
        <v>marzo</v>
      </c>
      <c r="C920" t="s">
        <v>38</v>
      </c>
      <c r="D920" t="s">
        <v>39</v>
      </c>
      <c r="E920" t="s">
        <v>58</v>
      </c>
      <c r="F920" t="s">
        <v>59</v>
      </c>
      <c r="G920" t="s">
        <v>45</v>
      </c>
      <c r="H920" t="s">
        <v>43</v>
      </c>
      <c r="I920" t="s">
        <v>27</v>
      </c>
      <c r="J920" s="2">
        <v>5</v>
      </c>
      <c r="K920" s="2">
        <v>323.3</v>
      </c>
      <c r="L920" s="16">
        <v>2.2000000000000002</v>
      </c>
      <c r="M920" s="8">
        <v>2</v>
      </c>
      <c r="N920" s="8">
        <v>2</v>
      </c>
      <c r="O920" s="20">
        <f t="shared" si="44"/>
        <v>122</v>
      </c>
      <c r="P920" s="21">
        <f t="shared" si="45"/>
        <v>2.0333333333333332</v>
      </c>
      <c r="U920" s="3"/>
    </row>
    <row r="921" spans="1:21">
      <c r="A921" s="1">
        <v>45352</v>
      </c>
      <c r="B921" s="1" t="str">
        <f t="shared" si="43"/>
        <v>marzo</v>
      </c>
      <c r="C921" t="s">
        <v>38</v>
      </c>
      <c r="D921" t="s">
        <v>39</v>
      </c>
      <c r="E921" t="s">
        <v>58</v>
      </c>
      <c r="F921" t="s">
        <v>59</v>
      </c>
      <c r="G921" t="s">
        <v>319</v>
      </c>
      <c r="H921" t="s">
        <v>43</v>
      </c>
      <c r="I921" t="s">
        <v>27</v>
      </c>
      <c r="J921" s="2">
        <v>5</v>
      </c>
      <c r="K921" s="2">
        <v>396.7</v>
      </c>
      <c r="L921" s="16">
        <v>2.2000000000000002</v>
      </c>
      <c r="M921" s="8">
        <v>2</v>
      </c>
      <c r="N921" s="8">
        <v>2</v>
      </c>
      <c r="O921" s="20">
        <f t="shared" si="44"/>
        <v>122</v>
      </c>
      <c r="P921" s="21">
        <f t="shared" si="45"/>
        <v>2.0333333333333332</v>
      </c>
      <c r="U921" s="3"/>
    </row>
    <row r="922" spans="1:21">
      <c r="A922" s="1">
        <v>45323</v>
      </c>
      <c r="B922" s="1" t="str">
        <f t="shared" si="43"/>
        <v>febrero</v>
      </c>
      <c r="C922" t="s">
        <v>290</v>
      </c>
      <c r="D922" t="s">
        <v>291</v>
      </c>
      <c r="E922" t="s">
        <v>302</v>
      </c>
      <c r="F922" t="s">
        <v>297</v>
      </c>
      <c r="G922" t="s">
        <v>299</v>
      </c>
      <c r="H922" t="s">
        <v>295</v>
      </c>
      <c r="I922" t="s">
        <v>411</v>
      </c>
      <c r="J922" s="2">
        <v>3</v>
      </c>
      <c r="K922" s="2">
        <v>130</v>
      </c>
      <c r="L922" s="16">
        <v>2.19</v>
      </c>
      <c r="M922" s="8">
        <v>2</v>
      </c>
      <c r="N922" s="8">
        <v>19</v>
      </c>
      <c r="O922" s="20">
        <f t="shared" si="44"/>
        <v>139</v>
      </c>
      <c r="P922" s="21">
        <f t="shared" si="45"/>
        <v>2.3166666666666669</v>
      </c>
      <c r="U922" s="3"/>
    </row>
    <row r="923" spans="1:21">
      <c r="A923" s="1">
        <v>45413</v>
      </c>
      <c r="B923" s="1" t="str">
        <f t="shared" si="43"/>
        <v>mayo</v>
      </c>
      <c r="C923" t="s">
        <v>290</v>
      </c>
      <c r="D923" t="s">
        <v>291</v>
      </c>
      <c r="E923" t="s">
        <v>301</v>
      </c>
      <c r="F923" t="s">
        <v>297</v>
      </c>
      <c r="G923" t="s">
        <v>299</v>
      </c>
      <c r="H923" t="s">
        <v>295</v>
      </c>
      <c r="I923" t="s">
        <v>411</v>
      </c>
      <c r="J923" s="2">
        <v>1</v>
      </c>
      <c r="K923" s="2">
        <v>31</v>
      </c>
      <c r="L923" s="16">
        <v>2.19</v>
      </c>
      <c r="M923" s="8">
        <v>2</v>
      </c>
      <c r="N923" s="8">
        <v>19</v>
      </c>
      <c r="O923" s="20">
        <f t="shared" si="44"/>
        <v>139</v>
      </c>
      <c r="P923" s="21">
        <f t="shared" si="45"/>
        <v>2.3166666666666669</v>
      </c>
      <c r="U923" s="3"/>
    </row>
    <row r="924" spans="1:21">
      <c r="A924" s="1">
        <v>45413</v>
      </c>
      <c r="B924" s="1" t="str">
        <f t="shared" si="43"/>
        <v>mayo</v>
      </c>
      <c r="C924" t="s">
        <v>290</v>
      </c>
      <c r="D924" t="s">
        <v>291</v>
      </c>
      <c r="E924" t="s">
        <v>392</v>
      </c>
      <c r="F924" t="s">
        <v>297</v>
      </c>
      <c r="G924" t="s">
        <v>294</v>
      </c>
      <c r="H924" t="s">
        <v>295</v>
      </c>
      <c r="I924" t="s">
        <v>411</v>
      </c>
      <c r="J924" s="2">
        <v>4</v>
      </c>
      <c r="K924" s="2">
        <v>74</v>
      </c>
      <c r="L924" s="16">
        <v>2.17</v>
      </c>
      <c r="M924" s="8">
        <v>2</v>
      </c>
      <c r="N924" s="8">
        <v>17</v>
      </c>
      <c r="O924" s="20">
        <f t="shared" si="44"/>
        <v>137</v>
      </c>
      <c r="P924" s="21">
        <f t="shared" si="45"/>
        <v>2.2833333333333332</v>
      </c>
      <c r="U924" s="3"/>
    </row>
    <row r="925" spans="1:21">
      <c r="A925" s="1">
        <v>45444</v>
      </c>
      <c r="B925" s="1" t="str">
        <f t="shared" si="43"/>
        <v>junio</v>
      </c>
      <c r="C925" t="s">
        <v>290</v>
      </c>
      <c r="D925" t="s">
        <v>291</v>
      </c>
      <c r="E925" t="s">
        <v>227</v>
      </c>
      <c r="F925" t="s">
        <v>297</v>
      </c>
      <c r="G925" t="s">
        <v>294</v>
      </c>
      <c r="H925" t="s">
        <v>295</v>
      </c>
      <c r="I925" t="s">
        <v>411</v>
      </c>
      <c r="J925" s="2">
        <v>3</v>
      </c>
      <c r="K925" s="2">
        <v>47</v>
      </c>
      <c r="L925" s="16">
        <v>2.17</v>
      </c>
      <c r="M925" s="8">
        <v>2</v>
      </c>
      <c r="N925" s="8">
        <v>17</v>
      </c>
      <c r="O925" s="20">
        <f t="shared" si="44"/>
        <v>137</v>
      </c>
      <c r="P925" s="21">
        <f t="shared" si="45"/>
        <v>2.2833333333333332</v>
      </c>
      <c r="U925" s="3"/>
    </row>
    <row r="926" spans="1:21">
      <c r="A926" s="1">
        <v>45413</v>
      </c>
      <c r="B926" s="1" t="str">
        <f t="shared" si="43"/>
        <v>mayo</v>
      </c>
      <c r="C926" t="s">
        <v>290</v>
      </c>
      <c r="D926" t="s">
        <v>291</v>
      </c>
      <c r="E926" t="s">
        <v>306</v>
      </c>
      <c r="F926" t="s">
        <v>297</v>
      </c>
      <c r="G926" t="s">
        <v>299</v>
      </c>
      <c r="H926" t="s">
        <v>295</v>
      </c>
      <c r="I926" t="s">
        <v>123</v>
      </c>
      <c r="J926" s="2">
        <v>4</v>
      </c>
      <c r="K926" s="2">
        <v>64</v>
      </c>
      <c r="L926" s="16">
        <v>2.14</v>
      </c>
      <c r="M926" s="8">
        <v>2</v>
      </c>
      <c r="N926" s="8">
        <v>14</v>
      </c>
      <c r="O926" s="20">
        <f t="shared" si="44"/>
        <v>134</v>
      </c>
      <c r="P926" s="21">
        <f t="shared" si="45"/>
        <v>2.2333333333333334</v>
      </c>
      <c r="U926" s="3"/>
    </row>
    <row r="927" spans="1:21">
      <c r="A927" s="1">
        <v>45413</v>
      </c>
      <c r="B927" s="1" t="str">
        <f t="shared" si="43"/>
        <v>mayo</v>
      </c>
      <c r="C927" t="s">
        <v>290</v>
      </c>
      <c r="D927" t="s">
        <v>291</v>
      </c>
      <c r="E927" t="s">
        <v>390</v>
      </c>
      <c r="F927" t="s">
        <v>297</v>
      </c>
      <c r="G927" t="s">
        <v>296</v>
      </c>
      <c r="H927" t="s">
        <v>295</v>
      </c>
      <c r="I927" t="s">
        <v>123</v>
      </c>
      <c r="J927" s="2">
        <v>2</v>
      </c>
      <c r="K927" s="2">
        <v>35</v>
      </c>
      <c r="L927" s="16">
        <v>2.09</v>
      </c>
      <c r="M927" s="8">
        <v>2</v>
      </c>
      <c r="N927" s="8">
        <v>9</v>
      </c>
      <c r="O927" s="20">
        <f t="shared" si="44"/>
        <v>129</v>
      </c>
      <c r="P927" s="21">
        <f t="shared" si="45"/>
        <v>2.15</v>
      </c>
      <c r="U927" s="3"/>
    </row>
    <row r="928" spans="1:21">
      <c r="A928" s="1">
        <v>45413</v>
      </c>
      <c r="B928" s="1" t="str">
        <f t="shared" si="43"/>
        <v>mayo</v>
      </c>
      <c r="C928" t="s">
        <v>290</v>
      </c>
      <c r="D928" t="s">
        <v>291</v>
      </c>
      <c r="E928" t="s">
        <v>390</v>
      </c>
      <c r="F928" t="s">
        <v>297</v>
      </c>
      <c r="G928" t="s">
        <v>299</v>
      </c>
      <c r="H928" t="s">
        <v>295</v>
      </c>
      <c r="I928" t="s">
        <v>98</v>
      </c>
      <c r="J928" s="2">
        <v>2</v>
      </c>
      <c r="K928" s="2">
        <v>27</v>
      </c>
      <c r="L928" s="16">
        <v>2.0699999999999998</v>
      </c>
      <c r="M928" s="8">
        <v>2</v>
      </c>
      <c r="N928" s="8">
        <v>7</v>
      </c>
      <c r="O928" s="20">
        <f t="shared" si="44"/>
        <v>127</v>
      </c>
      <c r="P928" s="21">
        <f t="shared" si="45"/>
        <v>2.1166666666666667</v>
      </c>
      <c r="U928" s="3"/>
    </row>
    <row r="929" spans="1:21">
      <c r="A929" s="1">
        <v>45444</v>
      </c>
      <c r="B929" s="1" t="str">
        <f t="shared" si="43"/>
        <v>junio</v>
      </c>
      <c r="C929" t="s">
        <v>290</v>
      </c>
      <c r="D929" t="s">
        <v>291</v>
      </c>
      <c r="E929" t="s">
        <v>301</v>
      </c>
      <c r="F929" t="s">
        <v>297</v>
      </c>
      <c r="G929" t="s">
        <v>296</v>
      </c>
      <c r="H929" t="s">
        <v>295</v>
      </c>
      <c r="I929" t="s">
        <v>411</v>
      </c>
      <c r="J929" s="2">
        <v>2</v>
      </c>
      <c r="K929" s="2">
        <v>30</v>
      </c>
      <c r="L929" s="16">
        <v>2.0499999999999998</v>
      </c>
      <c r="M929" s="8">
        <v>2</v>
      </c>
      <c r="N929" s="8">
        <v>5</v>
      </c>
      <c r="O929" s="20">
        <f t="shared" si="44"/>
        <v>125</v>
      </c>
      <c r="P929" s="21">
        <f t="shared" si="45"/>
        <v>2.0833333333333335</v>
      </c>
      <c r="U929" s="3"/>
    </row>
    <row r="930" spans="1:21">
      <c r="A930" s="1">
        <v>45323</v>
      </c>
      <c r="B930" s="1" t="str">
        <f t="shared" si="43"/>
        <v>febrero</v>
      </c>
      <c r="C930" t="s">
        <v>290</v>
      </c>
      <c r="D930" t="s">
        <v>291</v>
      </c>
      <c r="E930" t="s">
        <v>303</v>
      </c>
      <c r="F930" t="s">
        <v>297</v>
      </c>
      <c r="G930" t="s">
        <v>296</v>
      </c>
      <c r="H930" t="s">
        <v>295</v>
      </c>
      <c r="I930" t="s">
        <v>98</v>
      </c>
      <c r="J930" s="2">
        <v>3</v>
      </c>
      <c r="K930" s="2">
        <v>37</v>
      </c>
      <c r="L930" s="16">
        <v>2.02</v>
      </c>
      <c r="M930" s="8">
        <v>2</v>
      </c>
      <c r="N930" s="8">
        <v>2</v>
      </c>
      <c r="O930" s="20">
        <f t="shared" si="44"/>
        <v>122</v>
      </c>
      <c r="P930" s="21">
        <f t="shared" si="45"/>
        <v>2.0333333333333332</v>
      </c>
      <c r="U930" s="3"/>
    </row>
    <row r="931" spans="1:21">
      <c r="A931" s="1">
        <v>45292</v>
      </c>
      <c r="B931" s="1" t="str">
        <f t="shared" si="43"/>
        <v>enero</v>
      </c>
      <c r="C931" t="s">
        <v>93</v>
      </c>
      <c r="D931" t="s">
        <v>94</v>
      </c>
      <c r="E931" t="s">
        <v>95</v>
      </c>
      <c r="F931" t="s">
        <v>96</v>
      </c>
      <c r="G931" t="s">
        <v>97</v>
      </c>
      <c r="H931" t="s">
        <v>92</v>
      </c>
      <c r="I931" t="s">
        <v>123</v>
      </c>
      <c r="J931" s="2">
        <v>4</v>
      </c>
      <c r="K931" s="2">
        <v>26</v>
      </c>
      <c r="L931" s="16">
        <v>2</v>
      </c>
      <c r="M931" s="8">
        <v>2</v>
      </c>
      <c r="O931" s="20">
        <f t="shared" si="44"/>
        <v>120</v>
      </c>
      <c r="P931" s="21">
        <f t="shared" si="45"/>
        <v>2</v>
      </c>
      <c r="U931" s="3"/>
    </row>
    <row r="932" spans="1:21">
      <c r="A932" s="1">
        <v>45292</v>
      </c>
      <c r="B932" s="1" t="str">
        <f t="shared" si="43"/>
        <v>enero</v>
      </c>
      <c r="C932" t="s">
        <v>93</v>
      </c>
      <c r="D932" t="s">
        <v>94</v>
      </c>
      <c r="E932" t="s">
        <v>95</v>
      </c>
      <c r="F932" t="s">
        <v>96</v>
      </c>
      <c r="G932" t="s">
        <v>99</v>
      </c>
      <c r="H932" t="s">
        <v>92</v>
      </c>
      <c r="I932" t="s">
        <v>411</v>
      </c>
      <c r="J932" s="2">
        <v>4</v>
      </c>
      <c r="K932" s="2">
        <v>24</v>
      </c>
      <c r="L932" s="16">
        <v>2</v>
      </c>
      <c r="M932" s="8">
        <v>2</v>
      </c>
      <c r="O932" s="20">
        <f t="shared" si="44"/>
        <v>120</v>
      </c>
      <c r="P932" s="21">
        <f t="shared" si="45"/>
        <v>2</v>
      </c>
      <c r="U932" s="3"/>
    </row>
    <row r="933" spans="1:21">
      <c r="A933" s="1">
        <v>45323</v>
      </c>
      <c r="B933" s="1" t="str">
        <f t="shared" si="43"/>
        <v>febrero</v>
      </c>
      <c r="C933" t="s">
        <v>10</v>
      </c>
      <c r="D933" t="s">
        <v>11</v>
      </c>
      <c r="E933" t="s">
        <v>153</v>
      </c>
      <c r="F933" t="s">
        <v>245</v>
      </c>
      <c r="G933" t="s">
        <v>21</v>
      </c>
      <c r="H933" t="s">
        <v>15</v>
      </c>
      <c r="I933" t="s">
        <v>16</v>
      </c>
      <c r="J933" s="2">
        <v>1</v>
      </c>
      <c r="K933" s="2">
        <v>120</v>
      </c>
      <c r="L933" s="16">
        <v>2</v>
      </c>
      <c r="M933" s="8">
        <v>2</v>
      </c>
      <c r="O933" s="20">
        <f t="shared" si="44"/>
        <v>120</v>
      </c>
      <c r="P933" s="21">
        <f t="shared" si="45"/>
        <v>2</v>
      </c>
      <c r="U933" s="3"/>
    </row>
    <row r="934" spans="1:21">
      <c r="A934" s="1">
        <v>45323</v>
      </c>
      <c r="B934" s="1" t="str">
        <f t="shared" si="43"/>
        <v>febrero</v>
      </c>
      <c r="C934" t="s">
        <v>22</v>
      </c>
      <c r="D934" t="s">
        <v>23</v>
      </c>
      <c r="E934" t="s">
        <v>31</v>
      </c>
      <c r="F934" t="s">
        <v>32</v>
      </c>
      <c r="G934" t="s">
        <v>30</v>
      </c>
      <c r="H934" t="s">
        <v>15</v>
      </c>
      <c r="I934" t="s">
        <v>27</v>
      </c>
      <c r="J934" s="2">
        <v>4</v>
      </c>
      <c r="K934" s="2">
        <v>164</v>
      </c>
      <c r="L934" s="16">
        <v>2</v>
      </c>
      <c r="M934" s="8">
        <v>2</v>
      </c>
      <c r="O934" s="20">
        <f t="shared" si="44"/>
        <v>120</v>
      </c>
      <c r="P934" s="21">
        <f t="shared" si="45"/>
        <v>2</v>
      </c>
      <c r="U934" s="3"/>
    </row>
    <row r="935" spans="1:21">
      <c r="A935" s="1">
        <v>45323</v>
      </c>
      <c r="B935" s="1" t="str">
        <f t="shared" si="43"/>
        <v>febrero</v>
      </c>
      <c r="C935" t="s">
        <v>213</v>
      </c>
      <c r="D935" t="s">
        <v>214</v>
      </c>
      <c r="E935" t="s">
        <v>40</v>
      </c>
      <c r="F935" t="s">
        <v>215</v>
      </c>
      <c r="G935" t="s">
        <v>287</v>
      </c>
      <c r="H935" t="s">
        <v>217</v>
      </c>
      <c r="I935" t="s">
        <v>27</v>
      </c>
      <c r="J935" s="2">
        <v>3</v>
      </c>
      <c r="K935" s="2">
        <v>208</v>
      </c>
      <c r="L935" s="16">
        <v>2</v>
      </c>
      <c r="M935" s="8">
        <v>2</v>
      </c>
      <c r="O935" s="20">
        <f t="shared" si="44"/>
        <v>120</v>
      </c>
      <c r="P935" s="21">
        <f t="shared" si="45"/>
        <v>2</v>
      </c>
      <c r="U935" s="3"/>
    </row>
    <row r="936" spans="1:21">
      <c r="A936" s="1">
        <v>45352</v>
      </c>
      <c r="B936" s="1" t="str">
        <f t="shared" si="43"/>
        <v>marzo</v>
      </c>
      <c r="C936" t="s">
        <v>10</v>
      </c>
      <c r="D936" t="s">
        <v>11</v>
      </c>
      <c r="E936" t="s">
        <v>12</v>
      </c>
      <c r="F936" t="s">
        <v>13</v>
      </c>
      <c r="G936" t="s">
        <v>21</v>
      </c>
      <c r="H936" t="s">
        <v>15</v>
      </c>
      <c r="I936" t="s">
        <v>16</v>
      </c>
      <c r="J936" s="2">
        <v>1</v>
      </c>
      <c r="K936" s="2">
        <v>120</v>
      </c>
      <c r="L936" s="16">
        <v>2</v>
      </c>
      <c r="M936" s="8">
        <v>2</v>
      </c>
      <c r="O936" s="20">
        <f t="shared" si="44"/>
        <v>120</v>
      </c>
      <c r="P936" s="21">
        <f t="shared" si="45"/>
        <v>2</v>
      </c>
      <c r="U936" s="3"/>
    </row>
    <row r="937" spans="1:21">
      <c r="A937" s="1">
        <v>45352</v>
      </c>
      <c r="B937" s="1" t="str">
        <f t="shared" si="43"/>
        <v>marzo</v>
      </c>
      <c r="C937" t="s">
        <v>76</v>
      </c>
      <c r="D937" t="s">
        <v>77</v>
      </c>
      <c r="E937" t="s">
        <v>78</v>
      </c>
      <c r="F937" t="s">
        <v>79</v>
      </c>
      <c r="G937" t="s">
        <v>80</v>
      </c>
      <c r="H937" t="s">
        <v>15</v>
      </c>
      <c r="I937" t="s">
        <v>123</v>
      </c>
      <c r="J937" s="2">
        <v>4</v>
      </c>
      <c r="K937" s="2">
        <v>45</v>
      </c>
      <c r="L937" s="16">
        <v>2</v>
      </c>
      <c r="M937" s="8">
        <v>2</v>
      </c>
      <c r="O937" s="20">
        <f t="shared" si="44"/>
        <v>120</v>
      </c>
      <c r="P937" s="21">
        <f t="shared" si="45"/>
        <v>2</v>
      </c>
      <c r="U937" s="3"/>
    </row>
    <row r="938" spans="1:21">
      <c r="A938" s="1">
        <v>45352</v>
      </c>
      <c r="B938" s="1" t="str">
        <f t="shared" si="43"/>
        <v>marzo</v>
      </c>
      <c r="C938" t="s">
        <v>105</v>
      </c>
      <c r="D938" t="s">
        <v>106</v>
      </c>
      <c r="E938" t="s">
        <v>120</v>
      </c>
      <c r="F938" t="s">
        <v>108</v>
      </c>
      <c r="G938" t="s">
        <v>125</v>
      </c>
      <c r="H938" t="s">
        <v>92</v>
      </c>
      <c r="I938" t="s">
        <v>16</v>
      </c>
      <c r="J938" s="2">
        <v>8</v>
      </c>
      <c r="K938" s="2">
        <v>50</v>
      </c>
      <c r="L938" s="16">
        <v>2</v>
      </c>
      <c r="M938" s="8">
        <v>2</v>
      </c>
      <c r="O938" s="20">
        <f t="shared" si="44"/>
        <v>120</v>
      </c>
      <c r="P938" s="21">
        <f t="shared" si="45"/>
        <v>2</v>
      </c>
      <c r="U938" s="3"/>
    </row>
    <row r="939" spans="1:21">
      <c r="A939" s="1">
        <v>45383</v>
      </c>
      <c r="B939" s="1" t="str">
        <f t="shared" si="43"/>
        <v>abril</v>
      </c>
      <c r="C939" t="s">
        <v>10</v>
      </c>
      <c r="D939" t="s">
        <v>11</v>
      </c>
      <c r="E939" t="s">
        <v>12</v>
      </c>
      <c r="F939" t="s">
        <v>13</v>
      </c>
      <c r="G939" t="s">
        <v>21</v>
      </c>
      <c r="H939" t="s">
        <v>15</v>
      </c>
      <c r="I939" t="s">
        <v>16</v>
      </c>
      <c r="J939" s="2">
        <v>1</v>
      </c>
      <c r="K939" s="2">
        <v>120</v>
      </c>
      <c r="L939" s="16">
        <v>2</v>
      </c>
      <c r="M939" s="8">
        <v>2</v>
      </c>
      <c r="O939" s="20">
        <f t="shared" si="44"/>
        <v>120</v>
      </c>
      <c r="P939" s="21">
        <f t="shared" si="45"/>
        <v>2</v>
      </c>
      <c r="U939" s="3"/>
    </row>
    <row r="940" spans="1:21">
      <c r="A940" s="1">
        <v>45383</v>
      </c>
      <c r="B940" s="1" t="str">
        <f t="shared" si="43"/>
        <v>abril</v>
      </c>
      <c r="C940" t="s">
        <v>10</v>
      </c>
      <c r="D940" t="s">
        <v>11</v>
      </c>
      <c r="E940" t="s">
        <v>185</v>
      </c>
      <c r="F940" t="s">
        <v>246</v>
      </c>
      <c r="G940" t="s">
        <v>14</v>
      </c>
      <c r="H940" t="s">
        <v>15</v>
      </c>
      <c r="I940" t="s">
        <v>16</v>
      </c>
      <c r="J940" s="2">
        <v>1</v>
      </c>
      <c r="K940" s="2">
        <v>120</v>
      </c>
      <c r="L940" s="16">
        <v>2</v>
      </c>
      <c r="M940" s="8">
        <v>2</v>
      </c>
      <c r="O940" s="20">
        <f t="shared" si="44"/>
        <v>120</v>
      </c>
      <c r="P940" s="21">
        <f t="shared" si="45"/>
        <v>2</v>
      </c>
      <c r="U940" s="3"/>
    </row>
    <row r="941" spans="1:21">
      <c r="A941" s="1">
        <v>45383</v>
      </c>
      <c r="B941" s="1" t="str">
        <f t="shared" si="43"/>
        <v>abril</v>
      </c>
      <c r="C941" t="s">
        <v>105</v>
      </c>
      <c r="D941" t="s">
        <v>106</v>
      </c>
      <c r="E941" t="s">
        <v>131</v>
      </c>
      <c r="F941" t="s">
        <v>137</v>
      </c>
      <c r="G941" t="s">
        <v>110</v>
      </c>
      <c r="H941" t="s">
        <v>92</v>
      </c>
      <c r="I941" t="s">
        <v>16</v>
      </c>
      <c r="J941" s="2">
        <v>8</v>
      </c>
      <c r="K941" s="2">
        <v>50</v>
      </c>
      <c r="L941" s="16">
        <v>2</v>
      </c>
      <c r="M941" s="8">
        <v>2</v>
      </c>
      <c r="O941" s="20">
        <f t="shared" si="44"/>
        <v>120</v>
      </c>
      <c r="P941" s="21">
        <f t="shared" si="45"/>
        <v>2</v>
      </c>
      <c r="U941" s="3"/>
    </row>
    <row r="942" spans="1:21">
      <c r="A942" s="1">
        <v>45383</v>
      </c>
      <c r="B942" s="1" t="str">
        <f t="shared" si="43"/>
        <v>abril</v>
      </c>
      <c r="C942" t="s">
        <v>105</v>
      </c>
      <c r="D942" t="s">
        <v>106</v>
      </c>
      <c r="E942" t="s">
        <v>149</v>
      </c>
      <c r="F942" t="s">
        <v>150</v>
      </c>
      <c r="G942" t="s">
        <v>109</v>
      </c>
      <c r="H942" t="s">
        <v>92</v>
      </c>
      <c r="I942" t="s">
        <v>16</v>
      </c>
      <c r="J942" s="2">
        <v>8</v>
      </c>
      <c r="K942" s="2">
        <v>50</v>
      </c>
      <c r="L942" s="16">
        <v>2</v>
      </c>
      <c r="M942" s="8">
        <v>2</v>
      </c>
      <c r="O942" s="20">
        <f t="shared" si="44"/>
        <v>120</v>
      </c>
      <c r="P942" s="21">
        <f t="shared" si="45"/>
        <v>2</v>
      </c>
      <c r="U942" s="3"/>
    </row>
    <row r="943" spans="1:21">
      <c r="A943" s="1">
        <v>45383</v>
      </c>
      <c r="B943" s="1" t="str">
        <f t="shared" si="43"/>
        <v>abril</v>
      </c>
      <c r="C943" t="s">
        <v>356</v>
      </c>
      <c r="D943" t="s">
        <v>357</v>
      </c>
      <c r="E943" t="s">
        <v>358</v>
      </c>
      <c r="F943" t="s">
        <v>359</v>
      </c>
      <c r="G943" t="s">
        <v>360</v>
      </c>
      <c r="H943" t="s">
        <v>15</v>
      </c>
      <c r="I943" t="s">
        <v>16</v>
      </c>
      <c r="J943" s="2">
        <v>4</v>
      </c>
      <c r="K943" s="2">
        <v>144</v>
      </c>
      <c r="L943" s="16">
        <v>2</v>
      </c>
      <c r="M943" s="8">
        <v>2</v>
      </c>
      <c r="O943" s="20">
        <f t="shared" si="44"/>
        <v>120</v>
      </c>
      <c r="P943" s="21">
        <f t="shared" si="45"/>
        <v>2</v>
      </c>
      <c r="U943" s="3"/>
    </row>
    <row r="944" spans="1:21">
      <c r="A944" s="1">
        <v>45383</v>
      </c>
      <c r="B944" s="1" t="str">
        <f t="shared" si="43"/>
        <v>abril</v>
      </c>
      <c r="C944" t="s">
        <v>235</v>
      </c>
      <c r="D944" t="s">
        <v>236</v>
      </c>
      <c r="E944" t="s">
        <v>368</v>
      </c>
      <c r="F944" t="s">
        <v>369</v>
      </c>
      <c r="G944" t="s">
        <v>244</v>
      </c>
      <c r="H944" t="s">
        <v>225</v>
      </c>
      <c r="I944" t="s">
        <v>411</v>
      </c>
      <c r="J944" s="2">
        <v>4</v>
      </c>
      <c r="K944" s="2">
        <v>0</v>
      </c>
      <c r="L944" s="16">
        <v>2</v>
      </c>
      <c r="M944" s="8">
        <v>2</v>
      </c>
      <c r="O944" s="20">
        <f t="shared" si="44"/>
        <v>120</v>
      </c>
      <c r="P944" s="21">
        <f t="shared" si="45"/>
        <v>2</v>
      </c>
      <c r="U944" s="3"/>
    </row>
    <row r="945" spans="1:21">
      <c r="A945" s="1">
        <v>45413</v>
      </c>
      <c r="B945" s="1" t="str">
        <f t="shared" si="43"/>
        <v>mayo</v>
      </c>
      <c r="C945" t="s">
        <v>105</v>
      </c>
      <c r="D945" t="s">
        <v>106</v>
      </c>
      <c r="E945" t="s">
        <v>107</v>
      </c>
      <c r="F945" t="s">
        <v>112</v>
      </c>
      <c r="G945" t="s">
        <v>109</v>
      </c>
      <c r="H945" t="s">
        <v>92</v>
      </c>
      <c r="I945" t="s">
        <v>16</v>
      </c>
      <c r="J945" s="2">
        <v>8</v>
      </c>
      <c r="K945" s="2">
        <v>50</v>
      </c>
      <c r="L945" s="16">
        <v>2</v>
      </c>
      <c r="M945" s="8">
        <v>2</v>
      </c>
      <c r="O945" s="20">
        <f t="shared" si="44"/>
        <v>120</v>
      </c>
      <c r="P945" s="21">
        <f t="shared" si="45"/>
        <v>2</v>
      </c>
      <c r="U945" s="3"/>
    </row>
    <row r="946" spans="1:21">
      <c r="A946" s="1">
        <v>45413</v>
      </c>
      <c r="B946" s="1" t="str">
        <f t="shared" si="43"/>
        <v>mayo</v>
      </c>
      <c r="C946" t="s">
        <v>105</v>
      </c>
      <c r="D946" t="s">
        <v>106</v>
      </c>
      <c r="E946" t="s">
        <v>120</v>
      </c>
      <c r="F946" t="s">
        <v>108</v>
      </c>
      <c r="G946" t="s">
        <v>118</v>
      </c>
      <c r="H946" t="s">
        <v>92</v>
      </c>
      <c r="I946" t="s">
        <v>373</v>
      </c>
      <c r="J946" s="2">
        <v>8</v>
      </c>
      <c r="K946" s="2">
        <v>50</v>
      </c>
      <c r="L946" s="16">
        <v>2</v>
      </c>
      <c r="M946" s="8">
        <v>2</v>
      </c>
      <c r="O946" s="20">
        <f t="shared" si="44"/>
        <v>120</v>
      </c>
      <c r="P946" s="21">
        <f t="shared" si="45"/>
        <v>2</v>
      </c>
      <c r="U946" s="3"/>
    </row>
    <row r="947" spans="1:21">
      <c r="A947" s="1">
        <v>45413</v>
      </c>
      <c r="B947" s="1" t="str">
        <f t="shared" si="43"/>
        <v>mayo</v>
      </c>
      <c r="C947" t="s">
        <v>105</v>
      </c>
      <c r="D947" t="s">
        <v>106</v>
      </c>
      <c r="E947" t="s">
        <v>120</v>
      </c>
      <c r="F947" t="s">
        <v>108</v>
      </c>
      <c r="G947" t="s">
        <v>125</v>
      </c>
      <c r="H947" t="s">
        <v>92</v>
      </c>
      <c r="I947" t="s">
        <v>233</v>
      </c>
      <c r="J947" s="2">
        <v>8</v>
      </c>
      <c r="K947" s="2">
        <v>50</v>
      </c>
      <c r="L947" s="16">
        <v>2</v>
      </c>
      <c r="M947" s="8">
        <v>2</v>
      </c>
      <c r="O947" s="20">
        <f t="shared" si="44"/>
        <v>120</v>
      </c>
      <c r="P947" s="21">
        <f t="shared" si="45"/>
        <v>2</v>
      </c>
      <c r="U947" s="3"/>
    </row>
    <row r="948" spans="1:21">
      <c r="A948" s="1">
        <v>45413</v>
      </c>
      <c r="B948" s="1" t="str">
        <f t="shared" si="43"/>
        <v>mayo</v>
      </c>
      <c r="C948" t="s">
        <v>105</v>
      </c>
      <c r="D948" t="s">
        <v>106</v>
      </c>
      <c r="E948" t="s">
        <v>120</v>
      </c>
      <c r="F948" t="s">
        <v>108</v>
      </c>
      <c r="G948" t="s">
        <v>125</v>
      </c>
      <c r="H948" t="s">
        <v>92</v>
      </c>
      <c r="I948" t="s">
        <v>373</v>
      </c>
      <c r="J948" s="2">
        <v>8</v>
      </c>
      <c r="K948" s="2">
        <v>50</v>
      </c>
      <c r="L948" s="16">
        <v>2</v>
      </c>
      <c r="M948" s="8">
        <v>2</v>
      </c>
      <c r="O948" s="20">
        <f t="shared" si="44"/>
        <v>120</v>
      </c>
      <c r="P948" s="21">
        <f t="shared" si="45"/>
        <v>2</v>
      </c>
      <c r="U948" s="3"/>
    </row>
    <row r="949" spans="1:21">
      <c r="A949" s="1">
        <v>45413</v>
      </c>
      <c r="B949" s="1" t="str">
        <f t="shared" si="43"/>
        <v>mayo</v>
      </c>
      <c r="C949" t="s">
        <v>105</v>
      </c>
      <c r="D949" t="s">
        <v>106</v>
      </c>
      <c r="E949" t="s">
        <v>120</v>
      </c>
      <c r="F949" t="s">
        <v>126</v>
      </c>
      <c r="G949" t="s">
        <v>345</v>
      </c>
      <c r="H949" t="s">
        <v>92</v>
      </c>
      <c r="I949" t="s">
        <v>16</v>
      </c>
      <c r="J949" s="2">
        <v>8</v>
      </c>
      <c r="K949" s="2">
        <v>50</v>
      </c>
      <c r="L949" s="16">
        <v>2</v>
      </c>
      <c r="M949" s="8">
        <v>2</v>
      </c>
      <c r="O949" s="20">
        <f t="shared" si="44"/>
        <v>120</v>
      </c>
      <c r="P949" s="21">
        <f t="shared" si="45"/>
        <v>2</v>
      </c>
      <c r="U949" s="3"/>
    </row>
    <row r="950" spans="1:21">
      <c r="A950" s="1">
        <v>45413</v>
      </c>
      <c r="B950" s="1" t="str">
        <f t="shared" si="43"/>
        <v>mayo</v>
      </c>
      <c r="C950" t="s">
        <v>105</v>
      </c>
      <c r="D950" t="s">
        <v>106</v>
      </c>
      <c r="E950" t="s">
        <v>120</v>
      </c>
      <c r="F950" t="s">
        <v>126</v>
      </c>
      <c r="G950" t="s">
        <v>118</v>
      </c>
      <c r="H950" t="s">
        <v>92</v>
      </c>
      <c r="I950" t="s">
        <v>123</v>
      </c>
      <c r="J950" s="2">
        <v>10</v>
      </c>
      <c r="K950" s="2">
        <v>62.5</v>
      </c>
      <c r="L950" s="16">
        <v>2</v>
      </c>
      <c r="M950" s="8">
        <v>2</v>
      </c>
      <c r="O950" s="20">
        <f t="shared" si="44"/>
        <v>120</v>
      </c>
      <c r="P950" s="21">
        <f t="shared" si="45"/>
        <v>2</v>
      </c>
      <c r="U950" s="3"/>
    </row>
    <row r="951" spans="1:21">
      <c r="A951" s="1">
        <v>45413</v>
      </c>
      <c r="B951" s="1" t="str">
        <f t="shared" si="43"/>
        <v>mayo</v>
      </c>
      <c r="C951" t="s">
        <v>105</v>
      </c>
      <c r="D951" t="s">
        <v>106</v>
      </c>
      <c r="E951" t="s">
        <v>128</v>
      </c>
      <c r="F951" t="s">
        <v>129</v>
      </c>
      <c r="G951" t="s">
        <v>125</v>
      </c>
      <c r="H951" t="s">
        <v>92</v>
      </c>
      <c r="I951" t="s">
        <v>233</v>
      </c>
      <c r="J951" s="2">
        <v>8</v>
      </c>
      <c r="K951" s="2">
        <v>50</v>
      </c>
      <c r="L951" s="16">
        <v>2</v>
      </c>
      <c r="M951" s="8">
        <v>2</v>
      </c>
      <c r="O951" s="20">
        <f t="shared" si="44"/>
        <v>120</v>
      </c>
      <c r="P951" s="21">
        <f t="shared" si="45"/>
        <v>2</v>
      </c>
      <c r="U951" s="3"/>
    </row>
    <row r="952" spans="1:21">
      <c r="A952" s="1">
        <v>45413</v>
      </c>
      <c r="B952" s="1" t="str">
        <f t="shared" si="43"/>
        <v>mayo</v>
      </c>
      <c r="C952" t="s">
        <v>105</v>
      </c>
      <c r="D952" t="s">
        <v>106</v>
      </c>
      <c r="E952" t="s">
        <v>131</v>
      </c>
      <c r="F952" t="s">
        <v>134</v>
      </c>
      <c r="G952" t="s">
        <v>111</v>
      </c>
      <c r="H952" t="s">
        <v>92</v>
      </c>
      <c r="I952" t="s">
        <v>16</v>
      </c>
      <c r="J952" s="2">
        <v>8</v>
      </c>
      <c r="K952" s="2">
        <v>50</v>
      </c>
      <c r="L952" s="16">
        <v>2</v>
      </c>
      <c r="M952" s="8">
        <v>2</v>
      </c>
      <c r="O952" s="20">
        <f t="shared" si="44"/>
        <v>120</v>
      </c>
      <c r="P952" s="21">
        <f t="shared" si="45"/>
        <v>2</v>
      </c>
      <c r="U952" s="3"/>
    </row>
    <row r="953" spans="1:21">
      <c r="A953" s="1">
        <v>45413</v>
      </c>
      <c r="B953" s="1" t="str">
        <f t="shared" si="43"/>
        <v>mayo</v>
      </c>
      <c r="C953" t="s">
        <v>105</v>
      </c>
      <c r="D953" t="s">
        <v>106</v>
      </c>
      <c r="E953" t="s">
        <v>141</v>
      </c>
      <c r="F953" t="s">
        <v>144</v>
      </c>
      <c r="G953" t="s">
        <v>111</v>
      </c>
      <c r="H953" t="s">
        <v>92</v>
      </c>
      <c r="I953" t="s">
        <v>16</v>
      </c>
      <c r="J953" s="2">
        <v>8</v>
      </c>
      <c r="K953" s="2">
        <v>50</v>
      </c>
      <c r="L953" s="16">
        <v>2</v>
      </c>
      <c r="M953" s="8">
        <v>2</v>
      </c>
      <c r="O953" s="20">
        <f t="shared" si="44"/>
        <v>120</v>
      </c>
      <c r="P953" s="21">
        <f t="shared" si="45"/>
        <v>2</v>
      </c>
      <c r="U953" s="3"/>
    </row>
    <row r="954" spans="1:21">
      <c r="A954" s="1">
        <v>45444</v>
      </c>
      <c r="B954" s="1" t="str">
        <f t="shared" si="43"/>
        <v>junio</v>
      </c>
      <c r="C954" t="s">
        <v>290</v>
      </c>
      <c r="D954" t="s">
        <v>291</v>
      </c>
      <c r="E954" t="s">
        <v>390</v>
      </c>
      <c r="F954" t="s">
        <v>297</v>
      </c>
      <c r="G954" t="s">
        <v>296</v>
      </c>
      <c r="H954" t="s">
        <v>295</v>
      </c>
      <c r="I954" t="s">
        <v>123</v>
      </c>
      <c r="J954" s="2">
        <v>2</v>
      </c>
      <c r="K954" s="2">
        <v>35</v>
      </c>
      <c r="L954" s="16">
        <v>2</v>
      </c>
      <c r="M954" s="8">
        <v>2</v>
      </c>
      <c r="O954" s="20">
        <f t="shared" si="44"/>
        <v>120</v>
      </c>
      <c r="P954" s="21">
        <f t="shared" si="45"/>
        <v>2</v>
      </c>
      <c r="U954" s="3"/>
    </row>
    <row r="955" spans="1:21">
      <c r="A955" s="1">
        <v>45352</v>
      </c>
      <c r="B955" s="1" t="str">
        <f t="shared" si="43"/>
        <v>marzo</v>
      </c>
      <c r="C955" t="s">
        <v>290</v>
      </c>
      <c r="D955" t="s">
        <v>291</v>
      </c>
      <c r="E955" t="s">
        <v>292</v>
      </c>
      <c r="F955" t="s">
        <v>293</v>
      </c>
      <c r="G955" t="s">
        <v>296</v>
      </c>
      <c r="H955" t="s">
        <v>295</v>
      </c>
      <c r="I955" t="s">
        <v>411</v>
      </c>
      <c r="J955" s="2">
        <v>3</v>
      </c>
      <c r="K955" s="2">
        <v>136.16999999999999</v>
      </c>
      <c r="L955" s="16">
        <v>1.96</v>
      </c>
      <c r="M955" s="8">
        <v>1</v>
      </c>
      <c r="N955" s="8">
        <v>96</v>
      </c>
      <c r="O955" s="20">
        <f t="shared" si="44"/>
        <v>156</v>
      </c>
      <c r="P955" s="21">
        <f t="shared" si="45"/>
        <v>2.6</v>
      </c>
      <c r="U955" s="3"/>
    </row>
    <row r="956" spans="1:21">
      <c r="A956" s="1">
        <v>45444</v>
      </c>
      <c r="B956" s="1" t="str">
        <f t="shared" si="43"/>
        <v>junio</v>
      </c>
      <c r="C956" t="s">
        <v>290</v>
      </c>
      <c r="D956" t="s">
        <v>291</v>
      </c>
      <c r="E956" t="s">
        <v>298</v>
      </c>
      <c r="F956" t="s">
        <v>293</v>
      </c>
      <c r="G956" t="s">
        <v>294</v>
      </c>
      <c r="H956" t="s">
        <v>295</v>
      </c>
      <c r="I956" t="s">
        <v>411</v>
      </c>
      <c r="J956" s="2">
        <v>3</v>
      </c>
      <c r="K956" s="2">
        <v>129</v>
      </c>
      <c r="L956" s="16">
        <v>1.95</v>
      </c>
      <c r="M956" s="8">
        <v>1</v>
      </c>
      <c r="N956" s="8">
        <v>95</v>
      </c>
      <c r="O956" s="20">
        <f t="shared" si="44"/>
        <v>155</v>
      </c>
      <c r="P956" s="21">
        <f t="shared" si="45"/>
        <v>2.5833333333333335</v>
      </c>
      <c r="U956" s="3"/>
    </row>
    <row r="957" spans="1:21">
      <c r="A957" s="1">
        <v>45352</v>
      </c>
      <c r="B957" s="1" t="str">
        <f t="shared" si="43"/>
        <v>marzo</v>
      </c>
      <c r="C957" t="s">
        <v>290</v>
      </c>
      <c r="D957" t="s">
        <v>291</v>
      </c>
      <c r="E957" t="s">
        <v>306</v>
      </c>
      <c r="F957" t="s">
        <v>297</v>
      </c>
      <c r="G957" t="s">
        <v>296</v>
      </c>
      <c r="H957" t="s">
        <v>295</v>
      </c>
      <c r="I957" t="s">
        <v>411</v>
      </c>
      <c r="J957" s="2">
        <v>4</v>
      </c>
      <c r="K957" s="2">
        <v>70</v>
      </c>
      <c r="L957" s="16">
        <v>1.89</v>
      </c>
      <c r="M957" s="8">
        <v>1</v>
      </c>
      <c r="N957" s="8">
        <v>89</v>
      </c>
      <c r="O957" s="20">
        <f t="shared" si="44"/>
        <v>149</v>
      </c>
      <c r="P957" s="21">
        <f t="shared" si="45"/>
        <v>2.4833333333333334</v>
      </c>
      <c r="U957" s="3"/>
    </row>
    <row r="958" spans="1:21">
      <c r="A958" s="1">
        <v>45444</v>
      </c>
      <c r="B958" s="1" t="str">
        <f t="shared" si="43"/>
        <v>junio</v>
      </c>
      <c r="C958" t="s">
        <v>290</v>
      </c>
      <c r="D958" t="s">
        <v>291</v>
      </c>
      <c r="E958" t="s">
        <v>292</v>
      </c>
      <c r="F958" t="s">
        <v>297</v>
      </c>
      <c r="G958" t="s">
        <v>296</v>
      </c>
      <c r="H958" t="s">
        <v>295</v>
      </c>
      <c r="I958" t="s">
        <v>411</v>
      </c>
      <c r="J958" s="2">
        <v>3</v>
      </c>
      <c r="K958" s="2">
        <v>54</v>
      </c>
      <c r="L958" s="16">
        <v>1.83</v>
      </c>
      <c r="M958" s="8">
        <v>1</v>
      </c>
      <c r="N958" s="8">
        <v>83</v>
      </c>
      <c r="O958" s="20">
        <f t="shared" si="44"/>
        <v>143</v>
      </c>
      <c r="P958" s="21">
        <f t="shared" si="45"/>
        <v>2.3833333333333333</v>
      </c>
      <c r="U958" s="3"/>
    </row>
    <row r="959" spans="1:21">
      <c r="A959" s="1">
        <v>45413</v>
      </c>
      <c r="B959" s="1" t="str">
        <f t="shared" si="43"/>
        <v>mayo</v>
      </c>
      <c r="C959" t="s">
        <v>290</v>
      </c>
      <c r="D959" t="s">
        <v>291</v>
      </c>
      <c r="E959" t="s">
        <v>302</v>
      </c>
      <c r="F959" t="s">
        <v>297</v>
      </c>
      <c r="G959" t="s">
        <v>299</v>
      </c>
      <c r="H959" t="s">
        <v>295</v>
      </c>
      <c r="I959" t="s">
        <v>411</v>
      </c>
      <c r="J959" s="2">
        <v>4</v>
      </c>
      <c r="K959" s="2">
        <v>134</v>
      </c>
      <c r="L959" s="16">
        <v>1.72</v>
      </c>
      <c r="M959" s="8">
        <v>1</v>
      </c>
      <c r="N959" s="8">
        <v>72</v>
      </c>
      <c r="O959" s="20">
        <f t="shared" si="44"/>
        <v>132</v>
      </c>
      <c r="P959" s="21">
        <f t="shared" si="45"/>
        <v>2.2000000000000002</v>
      </c>
      <c r="U959" s="3"/>
    </row>
    <row r="960" spans="1:21">
      <c r="A960" s="1">
        <v>45444</v>
      </c>
      <c r="B960" s="1" t="str">
        <f t="shared" si="43"/>
        <v>junio</v>
      </c>
      <c r="C960" t="s">
        <v>253</v>
      </c>
      <c r="D960" t="s">
        <v>254</v>
      </c>
      <c r="E960" t="s">
        <v>338</v>
      </c>
      <c r="F960" t="s">
        <v>339</v>
      </c>
      <c r="G960" t="s">
        <v>256</v>
      </c>
      <c r="H960" t="s">
        <v>92</v>
      </c>
      <c r="I960" t="s">
        <v>16</v>
      </c>
      <c r="J960" s="2">
        <v>5</v>
      </c>
      <c r="K960" s="2">
        <v>63</v>
      </c>
      <c r="L960" s="16">
        <v>1.7</v>
      </c>
      <c r="M960" s="8">
        <v>1</v>
      </c>
      <c r="N960" s="8">
        <v>7</v>
      </c>
      <c r="O960" s="20">
        <f t="shared" si="44"/>
        <v>67</v>
      </c>
      <c r="P960" s="21">
        <f t="shared" si="45"/>
        <v>1.1166666666666667</v>
      </c>
      <c r="U960" s="3"/>
    </row>
    <row r="961" spans="1:21">
      <c r="A961" s="1">
        <v>45323</v>
      </c>
      <c r="B961" s="1" t="str">
        <f t="shared" si="43"/>
        <v>febrero</v>
      </c>
      <c r="C961" t="s">
        <v>290</v>
      </c>
      <c r="D961" t="s">
        <v>291</v>
      </c>
      <c r="E961" t="s">
        <v>298</v>
      </c>
      <c r="F961" t="s">
        <v>293</v>
      </c>
      <c r="G961" t="s">
        <v>296</v>
      </c>
      <c r="H961" t="s">
        <v>295</v>
      </c>
      <c r="I961" t="s">
        <v>411</v>
      </c>
      <c r="J961" s="2">
        <v>3</v>
      </c>
      <c r="K961" s="2">
        <v>54</v>
      </c>
      <c r="L961" s="16">
        <v>1.66</v>
      </c>
      <c r="M961" s="8">
        <v>1</v>
      </c>
      <c r="N961" s="8">
        <v>66</v>
      </c>
      <c r="O961" s="20">
        <f t="shared" si="44"/>
        <v>126</v>
      </c>
      <c r="P961" s="21">
        <f t="shared" si="45"/>
        <v>2.1</v>
      </c>
      <c r="U961" s="3"/>
    </row>
    <row r="962" spans="1:21">
      <c r="A962" s="1">
        <v>45352</v>
      </c>
      <c r="B962" s="1" t="str">
        <f t="shared" ref="B962:B1025" si="46">TEXT(A962,"mmmm")</f>
        <v>marzo</v>
      </c>
      <c r="C962" t="s">
        <v>38</v>
      </c>
      <c r="D962" t="s">
        <v>39</v>
      </c>
      <c r="E962" t="s">
        <v>53</v>
      </c>
      <c r="F962" t="s">
        <v>54</v>
      </c>
      <c r="G962" t="s">
        <v>320</v>
      </c>
      <c r="H962" t="s">
        <v>15</v>
      </c>
      <c r="I962" t="s">
        <v>27</v>
      </c>
      <c r="J962" s="2">
        <v>1</v>
      </c>
      <c r="K962" s="2">
        <v>0</v>
      </c>
      <c r="L962" s="16">
        <v>1.6</v>
      </c>
      <c r="M962" s="8">
        <v>1</v>
      </c>
      <c r="N962" s="8">
        <v>6</v>
      </c>
      <c r="O962" s="20">
        <f t="shared" ref="O962:O1025" si="47">(M962*60)+N962</f>
        <v>66</v>
      </c>
      <c r="P962" s="21">
        <f t="shared" si="45"/>
        <v>1.1000000000000001</v>
      </c>
      <c r="U962" s="3"/>
    </row>
    <row r="963" spans="1:21">
      <c r="A963" s="1">
        <v>45413</v>
      </c>
      <c r="B963" s="1" t="str">
        <f t="shared" si="46"/>
        <v>mayo</v>
      </c>
      <c r="C963" t="s">
        <v>290</v>
      </c>
      <c r="D963" t="s">
        <v>291</v>
      </c>
      <c r="E963" t="s">
        <v>298</v>
      </c>
      <c r="F963" t="s">
        <v>293</v>
      </c>
      <c r="G963" t="s">
        <v>294</v>
      </c>
      <c r="H963" t="s">
        <v>295</v>
      </c>
      <c r="I963" t="s">
        <v>411</v>
      </c>
      <c r="J963" s="2">
        <v>4</v>
      </c>
      <c r="K963" s="2">
        <v>71</v>
      </c>
      <c r="L963" s="16">
        <v>1.59</v>
      </c>
      <c r="M963" s="8">
        <v>1</v>
      </c>
      <c r="N963" s="8">
        <v>59</v>
      </c>
      <c r="O963" s="20">
        <f t="shared" si="47"/>
        <v>119</v>
      </c>
      <c r="P963" s="21">
        <f t="shared" ref="P963:P1026" si="48">+O963/60</f>
        <v>1.9833333333333334</v>
      </c>
      <c r="U963" s="3"/>
    </row>
    <row r="964" spans="1:21">
      <c r="A964" s="1">
        <v>45323</v>
      </c>
      <c r="B964" s="1" t="str">
        <f t="shared" si="46"/>
        <v>febrero</v>
      </c>
      <c r="C964" t="s">
        <v>290</v>
      </c>
      <c r="D964" t="s">
        <v>291</v>
      </c>
      <c r="E964" t="s">
        <v>305</v>
      </c>
      <c r="F964" t="s">
        <v>293</v>
      </c>
      <c r="G964" t="s">
        <v>296</v>
      </c>
      <c r="H964" t="s">
        <v>295</v>
      </c>
      <c r="I964" t="s">
        <v>411</v>
      </c>
      <c r="J964" s="2">
        <v>2</v>
      </c>
      <c r="K964" s="2">
        <v>77</v>
      </c>
      <c r="L964" s="16">
        <v>1.55</v>
      </c>
      <c r="M964" s="8">
        <v>1</v>
      </c>
      <c r="N964" s="8">
        <v>55</v>
      </c>
      <c r="O964" s="20">
        <f t="shared" si="47"/>
        <v>115</v>
      </c>
      <c r="P964" s="21">
        <f t="shared" si="48"/>
        <v>1.9166666666666667</v>
      </c>
      <c r="U964" s="3"/>
    </row>
    <row r="965" spans="1:21">
      <c r="A965" s="1">
        <v>45413</v>
      </c>
      <c r="B965" s="1" t="str">
        <f t="shared" si="46"/>
        <v>mayo</v>
      </c>
      <c r="C965" t="s">
        <v>290</v>
      </c>
      <c r="D965" t="s">
        <v>291</v>
      </c>
      <c r="E965" t="s">
        <v>95</v>
      </c>
      <c r="F965" t="s">
        <v>297</v>
      </c>
      <c r="G965" t="s">
        <v>294</v>
      </c>
      <c r="H965" t="s">
        <v>295</v>
      </c>
      <c r="I965" t="s">
        <v>411</v>
      </c>
      <c r="J965" s="2">
        <v>2</v>
      </c>
      <c r="K965" s="2">
        <v>59</v>
      </c>
      <c r="L965" s="16">
        <v>1.55</v>
      </c>
      <c r="M965" s="8">
        <v>1</v>
      </c>
      <c r="N965" s="8">
        <v>55</v>
      </c>
      <c r="O965" s="20">
        <f t="shared" si="47"/>
        <v>115</v>
      </c>
      <c r="P965" s="21">
        <f t="shared" si="48"/>
        <v>1.9166666666666667</v>
      </c>
      <c r="U965" s="3"/>
    </row>
    <row r="966" spans="1:21">
      <c r="A966" s="1">
        <v>45352</v>
      </c>
      <c r="B966" s="1" t="str">
        <f t="shared" si="46"/>
        <v>marzo</v>
      </c>
      <c r="C966" t="s">
        <v>290</v>
      </c>
      <c r="D966" t="s">
        <v>291</v>
      </c>
      <c r="E966" t="s">
        <v>95</v>
      </c>
      <c r="F966" t="s">
        <v>297</v>
      </c>
      <c r="G966" t="s">
        <v>294</v>
      </c>
      <c r="H966" t="s">
        <v>295</v>
      </c>
      <c r="I966" t="s">
        <v>411</v>
      </c>
      <c r="J966" s="2">
        <v>3</v>
      </c>
      <c r="K966" s="2">
        <v>54.9</v>
      </c>
      <c r="L966" s="16">
        <v>1.5</v>
      </c>
      <c r="M966" s="8">
        <v>1</v>
      </c>
      <c r="N966" s="8">
        <v>5</v>
      </c>
      <c r="O966" s="20">
        <f t="shared" si="47"/>
        <v>65</v>
      </c>
      <c r="P966" s="21">
        <f t="shared" si="48"/>
        <v>1.0833333333333333</v>
      </c>
      <c r="U966" s="3"/>
    </row>
    <row r="967" spans="1:21">
      <c r="A967" s="1">
        <v>45444</v>
      </c>
      <c r="B967" s="1" t="str">
        <f t="shared" si="46"/>
        <v>junio</v>
      </c>
      <c r="C967" t="s">
        <v>290</v>
      </c>
      <c r="D967" t="s">
        <v>291</v>
      </c>
      <c r="E967" t="s">
        <v>95</v>
      </c>
      <c r="F967" t="s">
        <v>297</v>
      </c>
      <c r="G967" t="s">
        <v>296</v>
      </c>
      <c r="H967" t="s">
        <v>295</v>
      </c>
      <c r="I967" t="s">
        <v>98</v>
      </c>
      <c r="J967" s="2">
        <v>4</v>
      </c>
      <c r="K967" s="2">
        <v>75</v>
      </c>
      <c r="L967" s="16">
        <v>1.45</v>
      </c>
      <c r="M967" s="8">
        <v>1</v>
      </c>
      <c r="N967" s="8">
        <v>45</v>
      </c>
      <c r="O967" s="20">
        <f t="shared" si="47"/>
        <v>105</v>
      </c>
      <c r="P967" s="21">
        <f t="shared" si="48"/>
        <v>1.75</v>
      </c>
      <c r="U967" s="3"/>
    </row>
    <row r="968" spans="1:21">
      <c r="A968" s="1">
        <v>45352</v>
      </c>
      <c r="B968" s="1" t="str">
        <f t="shared" si="46"/>
        <v>marzo</v>
      </c>
      <c r="C968" t="s">
        <v>290</v>
      </c>
      <c r="D968" t="s">
        <v>291</v>
      </c>
      <c r="E968" t="s">
        <v>304</v>
      </c>
      <c r="F968" t="s">
        <v>297</v>
      </c>
      <c r="G968" t="s">
        <v>294</v>
      </c>
      <c r="H968" t="s">
        <v>295</v>
      </c>
      <c r="I968" t="s">
        <v>411</v>
      </c>
      <c r="J968" s="2">
        <v>2</v>
      </c>
      <c r="K968" s="2">
        <v>37.700000000000003</v>
      </c>
      <c r="L968" s="16">
        <v>1.44</v>
      </c>
      <c r="M968" s="8">
        <v>1</v>
      </c>
      <c r="N968" s="8">
        <v>44</v>
      </c>
      <c r="O968" s="20">
        <f t="shared" si="47"/>
        <v>104</v>
      </c>
      <c r="P968" s="21">
        <f t="shared" si="48"/>
        <v>1.7333333333333334</v>
      </c>
      <c r="U968" s="3"/>
    </row>
    <row r="969" spans="1:21">
      <c r="A969" s="1">
        <v>45413</v>
      </c>
      <c r="B969" s="1" t="str">
        <f t="shared" si="46"/>
        <v>mayo</v>
      </c>
      <c r="C969" t="s">
        <v>290</v>
      </c>
      <c r="D969" t="s">
        <v>291</v>
      </c>
      <c r="E969" t="s">
        <v>306</v>
      </c>
      <c r="F969" t="s">
        <v>297</v>
      </c>
      <c r="G969" t="s">
        <v>296</v>
      </c>
      <c r="H969" t="s">
        <v>295</v>
      </c>
      <c r="I969" t="s">
        <v>411</v>
      </c>
      <c r="J969" s="2">
        <v>3</v>
      </c>
      <c r="K969" s="2">
        <v>49</v>
      </c>
      <c r="L969" s="16">
        <v>1.37</v>
      </c>
      <c r="M969" s="8">
        <v>1</v>
      </c>
      <c r="N969" s="8">
        <v>37</v>
      </c>
      <c r="O969" s="20">
        <f t="shared" si="47"/>
        <v>97</v>
      </c>
      <c r="P969" s="21">
        <f t="shared" si="48"/>
        <v>1.6166666666666667</v>
      </c>
      <c r="U969" s="3"/>
    </row>
    <row r="970" spans="1:21">
      <c r="A970" s="1">
        <v>45352</v>
      </c>
      <c r="B970" s="1" t="str">
        <f t="shared" si="46"/>
        <v>marzo</v>
      </c>
      <c r="C970" t="s">
        <v>290</v>
      </c>
      <c r="D970" t="s">
        <v>291</v>
      </c>
      <c r="E970" t="s">
        <v>95</v>
      </c>
      <c r="F970" t="s">
        <v>297</v>
      </c>
      <c r="G970" t="s">
        <v>296</v>
      </c>
      <c r="H970" t="s">
        <v>295</v>
      </c>
      <c r="I970" t="s">
        <v>411</v>
      </c>
      <c r="J970" s="2">
        <v>2</v>
      </c>
      <c r="K970" s="2">
        <v>56.66</v>
      </c>
      <c r="L970" s="16">
        <v>1.36</v>
      </c>
      <c r="M970" s="8">
        <v>1</v>
      </c>
      <c r="N970" s="8">
        <v>36</v>
      </c>
      <c r="O970" s="20">
        <f t="shared" si="47"/>
        <v>96</v>
      </c>
      <c r="P970" s="21">
        <f t="shared" si="48"/>
        <v>1.6</v>
      </c>
      <c r="U970" s="3"/>
    </row>
    <row r="971" spans="1:21">
      <c r="A971" s="1">
        <v>45323</v>
      </c>
      <c r="B971" s="1" t="str">
        <f t="shared" si="46"/>
        <v>febrero</v>
      </c>
      <c r="C971" t="s">
        <v>290</v>
      </c>
      <c r="D971" t="s">
        <v>291</v>
      </c>
      <c r="E971" t="s">
        <v>298</v>
      </c>
      <c r="F971" t="s">
        <v>297</v>
      </c>
      <c r="G971" t="s">
        <v>299</v>
      </c>
      <c r="H971" t="s">
        <v>295</v>
      </c>
      <c r="I971" t="s">
        <v>411</v>
      </c>
      <c r="J971" s="2">
        <v>1</v>
      </c>
      <c r="K971" s="2">
        <v>29</v>
      </c>
      <c r="L971" s="16">
        <v>1.3</v>
      </c>
      <c r="M971" s="8">
        <v>1</v>
      </c>
      <c r="N971" s="8">
        <v>3</v>
      </c>
      <c r="O971" s="20">
        <f t="shared" si="47"/>
        <v>63</v>
      </c>
      <c r="P971" s="21">
        <f t="shared" si="48"/>
        <v>1.05</v>
      </c>
      <c r="U971" s="3"/>
    </row>
    <row r="972" spans="1:21">
      <c r="A972" s="1">
        <v>45413</v>
      </c>
      <c r="B972" s="1" t="str">
        <f t="shared" si="46"/>
        <v>mayo</v>
      </c>
      <c r="C972" t="s">
        <v>290</v>
      </c>
      <c r="D972" t="s">
        <v>291</v>
      </c>
      <c r="E972" t="s">
        <v>303</v>
      </c>
      <c r="F972" t="s">
        <v>297</v>
      </c>
      <c r="G972" t="s">
        <v>296</v>
      </c>
      <c r="H972" t="s">
        <v>295</v>
      </c>
      <c r="I972" t="s">
        <v>123</v>
      </c>
      <c r="J972" s="2">
        <v>2</v>
      </c>
      <c r="K972" s="2">
        <v>24</v>
      </c>
      <c r="L972" s="16">
        <v>1.28</v>
      </c>
      <c r="M972" s="8">
        <v>1</v>
      </c>
      <c r="N972" s="8">
        <v>28</v>
      </c>
      <c r="O972" s="20">
        <f t="shared" si="47"/>
        <v>88</v>
      </c>
      <c r="P972" s="21">
        <f t="shared" si="48"/>
        <v>1.4666666666666666</v>
      </c>
      <c r="U972" s="3"/>
    </row>
    <row r="973" spans="1:21">
      <c r="A973" s="1">
        <v>45413</v>
      </c>
      <c r="B973" s="1" t="str">
        <f t="shared" si="46"/>
        <v>mayo</v>
      </c>
      <c r="C973" t="s">
        <v>290</v>
      </c>
      <c r="D973" t="s">
        <v>291</v>
      </c>
      <c r="E973" t="s">
        <v>307</v>
      </c>
      <c r="F973" t="s">
        <v>297</v>
      </c>
      <c r="G973" t="s">
        <v>294</v>
      </c>
      <c r="H973" t="s">
        <v>295</v>
      </c>
      <c r="I973" t="s">
        <v>411</v>
      </c>
      <c r="J973" s="2">
        <v>1</v>
      </c>
      <c r="K973" s="2">
        <v>31</v>
      </c>
      <c r="L973" s="16">
        <v>1.21</v>
      </c>
      <c r="M973" s="8">
        <v>1</v>
      </c>
      <c r="N973" s="8">
        <v>21</v>
      </c>
      <c r="O973" s="20">
        <f t="shared" si="47"/>
        <v>81</v>
      </c>
      <c r="P973" s="21">
        <f t="shared" si="48"/>
        <v>1.35</v>
      </c>
      <c r="U973" s="3"/>
    </row>
    <row r="974" spans="1:21">
      <c r="A974" s="1">
        <v>45444</v>
      </c>
      <c r="B974" s="1" t="str">
        <f t="shared" si="46"/>
        <v>junio</v>
      </c>
      <c r="C974" t="s">
        <v>290</v>
      </c>
      <c r="D974" t="s">
        <v>291</v>
      </c>
      <c r="E974" t="s">
        <v>327</v>
      </c>
      <c r="F974" t="s">
        <v>297</v>
      </c>
      <c r="G974" t="s">
        <v>296</v>
      </c>
      <c r="H974" t="s">
        <v>295</v>
      </c>
      <c r="I974" t="s">
        <v>411</v>
      </c>
      <c r="J974" s="2">
        <v>2</v>
      </c>
      <c r="K974" s="2">
        <v>39</v>
      </c>
      <c r="L974" s="16">
        <v>1.2</v>
      </c>
      <c r="M974" s="8">
        <v>1</v>
      </c>
      <c r="N974" s="8">
        <v>2</v>
      </c>
      <c r="O974" s="20">
        <f t="shared" si="47"/>
        <v>62</v>
      </c>
      <c r="P974" s="21">
        <f t="shared" si="48"/>
        <v>1.0333333333333334</v>
      </c>
      <c r="U974" s="3"/>
    </row>
    <row r="975" spans="1:21">
      <c r="A975" s="1">
        <v>45323</v>
      </c>
      <c r="B975" s="1" t="str">
        <f t="shared" si="46"/>
        <v>febrero</v>
      </c>
      <c r="C975" t="s">
        <v>290</v>
      </c>
      <c r="D975" t="s">
        <v>291</v>
      </c>
      <c r="E975" t="s">
        <v>292</v>
      </c>
      <c r="F975" t="s">
        <v>293</v>
      </c>
      <c r="G975" t="s">
        <v>294</v>
      </c>
      <c r="H975" t="s">
        <v>295</v>
      </c>
      <c r="I975" t="s">
        <v>411</v>
      </c>
      <c r="J975" s="2">
        <v>2</v>
      </c>
      <c r="K975" s="2">
        <v>57</v>
      </c>
      <c r="L975" s="16">
        <v>1.17</v>
      </c>
      <c r="M975" s="8">
        <v>1</v>
      </c>
      <c r="N975" s="8">
        <v>17</v>
      </c>
      <c r="O975" s="20">
        <f t="shared" si="47"/>
        <v>77</v>
      </c>
      <c r="P975" s="21">
        <f t="shared" si="48"/>
        <v>1.2833333333333334</v>
      </c>
      <c r="U975" s="3"/>
    </row>
    <row r="976" spans="1:21">
      <c r="A976" s="1">
        <v>45444</v>
      </c>
      <c r="B976" s="1" t="str">
        <f t="shared" si="46"/>
        <v>junio</v>
      </c>
      <c r="C976" t="s">
        <v>290</v>
      </c>
      <c r="D976" t="s">
        <v>291</v>
      </c>
      <c r="E976" t="s">
        <v>303</v>
      </c>
      <c r="F976" t="s">
        <v>297</v>
      </c>
      <c r="G976" t="s">
        <v>294</v>
      </c>
      <c r="H976" t="s">
        <v>295</v>
      </c>
      <c r="I976" t="s">
        <v>123</v>
      </c>
      <c r="J976" s="2">
        <v>2</v>
      </c>
      <c r="K976" s="2">
        <v>24</v>
      </c>
      <c r="L976" s="16">
        <v>1.1399999999999999</v>
      </c>
      <c r="M976" s="8">
        <v>1</v>
      </c>
      <c r="N976" s="8">
        <v>14</v>
      </c>
      <c r="O976" s="20">
        <f t="shared" si="47"/>
        <v>74</v>
      </c>
      <c r="P976" s="21">
        <f t="shared" si="48"/>
        <v>1.2333333333333334</v>
      </c>
      <c r="U976" s="3"/>
    </row>
    <row r="977" spans="1:21">
      <c r="A977" s="1">
        <v>45323</v>
      </c>
      <c r="B977" s="1" t="str">
        <f t="shared" si="46"/>
        <v>febrero</v>
      </c>
      <c r="C977" t="s">
        <v>290</v>
      </c>
      <c r="D977" t="s">
        <v>291</v>
      </c>
      <c r="E977" t="s">
        <v>292</v>
      </c>
      <c r="F977" t="s">
        <v>297</v>
      </c>
      <c r="G977" t="s">
        <v>294</v>
      </c>
      <c r="H977" t="s">
        <v>295</v>
      </c>
      <c r="I977" t="s">
        <v>411</v>
      </c>
      <c r="J977" s="2">
        <v>1</v>
      </c>
      <c r="K977" s="2">
        <v>22</v>
      </c>
      <c r="L977" s="16">
        <v>1.1000000000000001</v>
      </c>
      <c r="M977" s="8">
        <v>1</v>
      </c>
      <c r="N977" s="8">
        <v>1</v>
      </c>
      <c r="O977" s="20">
        <f t="shared" si="47"/>
        <v>61</v>
      </c>
      <c r="P977" s="21">
        <f t="shared" si="48"/>
        <v>1.0166666666666666</v>
      </c>
      <c r="U977" s="3"/>
    </row>
    <row r="978" spans="1:21">
      <c r="A978" s="1">
        <v>45352</v>
      </c>
      <c r="B978" s="1" t="str">
        <f t="shared" si="46"/>
        <v>marzo</v>
      </c>
      <c r="C978" t="s">
        <v>290</v>
      </c>
      <c r="D978" t="s">
        <v>291</v>
      </c>
      <c r="E978" t="s">
        <v>227</v>
      </c>
      <c r="F978" t="s">
        <v>297</v>
      </c>
      <c r="G978" t="s">
        <v>296</v>
      </c>
      <c r="H978" t="s">
        <v>295</v>
      </c>
      <c r="I978" t="s">
        <v>411</v>
      </c>
      <c r="J978" s="2">
        <v>1</v>
      </c>
      <c r="K978" s="2">
        <v>20.5</v>
      </c>
      <c r="L978" s="16">
        <v>1.1000000000000001</v>
      </c>
      <c r="M978" s="8">
        <v>1</v>
      </c>
      <c r="N978" s="8">
        <v>1</v>
      </c>
      <c r="O978" s="20">
        <f t="shared" si="47"/>
        <v>61</v>
      </c>
      <c r="P978" s="21">
        <f t="shared" si="48"/>
        <v>1.0166666666666666</v>
      </c>
      <c r="U978" s="3"/>
    </row>
    <row r="979" spans="1:21">
      <c r="A979" s="1">
        <v>45413</v>
      </c>
      <c r="B979" s="1" t="str">
        <f t="shared" si="46"/>
        <v>mayo</v>
      </c>
      <c r="C979" t="s">
        <v>290</v>
      </c>
      <c r="D979" t="s">
        <v>291</v>
      </c>
      <c r="E979" t="s">
        <v>389</v>
      </c>
      <c r="F979" t="s">
        <v>297</v>
      </c>
      <c r="G979" t="s">
        <v>299</v>
      </c>
      <c r="H979" t="s">
        <v>295</v>
      </c>
      <c r="I979" t="s">
        <v>123</v>
      </c>
      <c r="J979" s="2">
        <v>1</v>
      </c>
      <c r="K979" s="2">
        <v>14</v>
      </c>
      <c r="L979" s="16">
        <v>1.1000000000000001</v>
      </c>
      <c r="M979" s="8">
        <v>1</v>
      </c>
      <c r="N979" s="8">
        <v>1</v>
      </c>
      <c r="O979" s="20">
        <f t="shared" si="47"/>
        <v>61</v>
      </c>
      <c r="P979" s="21">
        <f t="shared" si="48"/>
        <v>1.0166666666666666</v>
      </c>
      <c r="U979" s="3"/>
    </row>
    <row r="980" spans="1:21">
      <c r="A980" s="1">
        <v>45352</v>
      </c>
      <c r="B980" s="1" t="str">
        <f t="shared" si="46"/>
        <v>marzo</v>
      </c>
      <c r="C980" t="s">
        <v>290</v>
      </c>
      <c r="D980" t="s">
        <v>291</v>
      </c>
      <c r="E980" t="s">
        <v>298</v>
      </c>
      <c r="F980" t="s">
        <v>293</v>
      </c>
      <c r="G980" t="s">
        <v>296</v>
      </c>
      <c r="H980" t="s">
        <v>295</v>
      </c>
      <c r="I980" t="s">
        <v>411</v>
      </c>
      <c r="J980" s="2">
        <v>2</v>
      </c>
      <c r="K980" s="2">
        <v>30</v>
      </c>
      <c r="L980" s="16">
        <v>1.07</v>
      </c>
      <c r="M980" s="8">
        <v>1</v>
      </c>
      <c r="N980" s="8">
        <v>7</v>
      </c>
      <c r="O980" s="20">
        <f t="shared" si="47"/>
        <v>67</v>
      </c>
      <c r="P980" s="21">
        <f t="shared" si="48"/>
        <v>1.1166666666666667</v>
      </c>
      <c r="U980" s="3"/>
    </row>
    <row r="981" spans="1:21">
      <c r="A981" s="1">
        <v>45444</v>
      </c>
      <c r="B981" s="1" t="str">
        <f t="shared" si="46"/>
        <v>junio</v>
      </c>
      <c r="C981" t="s">
        <v>290</v>
      </c>
      <c r="D981" t="s">
        <v>291</v>
      </c>
      <c r="E981" t="s">
        <v>307</v>
      </c>
      <c r="F981" t="s">
        <v>293</v>
      </c>
      <c r="G981" t="s">
        <v>299</v>
      </c>
      <c r="H981" t="s">
        <v>295</v>
      </c>
      <c r="I981" t="s">
        <v>411</v>
      </c>
      <c r="J981" s="2">
        <v>1</v>
      </c>
      <c r="K981" s="2">
        <v>35</v>
      </c>
      <c r="L981" s="16">
        <v>1.04</v>
      </c>
      <c r="M981" s="8">
        <v>1</v>
      </c>
      <c r="N981" s="8">
        <v>4</v>
      </c>
      <c r="O981" s="20">
        <f t="shared" si="47"/>
        <v>64</v>
      </c>
      <c r="P981" s="21">
        <f t="shared" si="48"/>
        <v>1.0666666666666667</v>
      </c>
      <c r="U981" s="3"/>
    </row>
    <row r="982" spans="1:21">
      <c r="A982" s="1">
        <v>45444</v>
      </c>
      <c r="B982" s="1" t="str">
        <f t="shared" si="46"/>
        <v>junio</v>
      </c>
      <c r="C982" t="s">
        <v>290</v>
      </c>
      <c r="D982" t="s">
        <v>291</v>
      </c>
      <c r="E982" t="s">
        <v>304</v>
      </c>
      <c r="F982" t="s">
        <v>297</v>
      </c>
      <c r="G982" t="s">
        <v>296</v>
      </c>
      <c r="H982" t="s">
        <v>295</v>
      </c>
      <c r="I982" t="s">
        <v>411</v>
      </c>
      <c r="J982" s="2">
        <v>1</v>
      </c>
      <c r="K982" s="2">
        <v>21</v>
      </c>
      <c r="L982" s="16">
        <v>1.02</v>
      </c>
      <c r="M982" s="8">
        <v>1</v>
      </c>
      <c r="N982" s="8">
        <v>2</v>
      </c>
      <c r="O982" s="20">
        <f t="shared" si="47"/>
        <v>62</v>
      </c>
      <c r="P982" s="21">
        <f t="shared" si="48"/>
        <v>1.0333333333333334</v>
      </c>
      <c r="U982" s="3"/>
    </row>
    <row r="983" spans="1:21">
      <c r="A983" s="1">
        <v>45323</v>
      </c>
      <c r="B983" s="1" t="str">
        <f t="shared" si="46"/>
        <v>febrero</v>
      </c>
      <c r="C983" t="s">
        <v>290</v>
      </c>
      <c r="D983" t="s">
        <v>291</v>
      </c>
      <c r="E983" t="s">
        <v>292</v>
      </c>
      <c r="F983" t="s">
        <v>293</v>
      </c>
      <c r="G983" t="s">
        <v>296</v>
      </c>
      <c r="H983" t="s">
        <v>295</v>
      </c>
      <c r="I983" t="s">
        <v>411</v>
      </c>
      <c r="J983" s="2">
        <v>1</v>
      </c>
      <c r="K983" s="2">
        <v>45</v>
      </c>
      <c r="L983" s="16">
        <v>1.01</v>
      </c>
      <c r="M983" s="8">
        <v>1</v>
      </c>
      <c r="N983" s="8">
        <v>1</v>
      </c>
      <c r="O983" s="20">
        <f t="shared" si="47"/>
        <v>61</v>
      </c>
      <c r="P983" s="21">
        <f t="shared" si="48"/>
        <v>1.0166666666666666</v>
      </c>
      <c r="U983" s="3"/>
    </row>
    <row r="984" spans="1:21">
      <c r="A984" s="1">
        <v>45444</v>
      </c>
      <c r="B984" s="1" t="str">
        <f t="shared" si="46"/>
        <v>junio</v>
      </c>
      <c r="C984" t="s">
        <v>290</v>
      </c>
      <c r="D984" t="s">
        <v>291</v>
      </c>
      <c r="E984" t="s">
        <v>302</v>
      </c>
      <c r="F984" t="s">
        <v>297</v>
      </c>
      <c r="G984" t="s">
        <v>299</v>
      </c>
      <c r="H984" t="s">
        <v>295</v>
      </c>
      <c r="I984" t="s">
        <v>411</v>
      </c>
      <c r="J984" s="2">
        <v>2</v>
      </c>
      <c r="K984" s="2">
        <v>41</v>
      </c>
      <c r="L984" s="16">
        <v>1.01</v>
      </c>
      <c r="M984" s="8">
        <v>1</v>
      </c>
      <c r="N984" s="8">
        <v>1</v>
      </c>
      <c r="O984" s="20">
        <f t="shared" si="47"/>
        <v>61</v>
      </c>
      <c r="P984" s="21">
        <f t="shared" si="48"/>
        <v>1.0166666666666666</v>
      </c>
      <c r="U984" s="3"/>
    </row>
    <row r="985" spans="1:21">
      <c r="A985" s="1">
        <v>45292</v>
      </c>
      <c r="B985" s="1" t="str">
        <f t="shared" si="46"/>
        <v>enero</v>
      </c>
      <c r="C985" t="s">
        <v>172</v>
      </c>
      <c r="D985" t="s">
        <v>173</v>
      </c>
      <c r="E985" t="s">
        <v>169</v>
      </c>
      <c r="F985" t="s">
        <v>178</v>
      </c>
      <c r="G985" t="s">
        <v>179</v>
      </c>
      <c r="H985" t="s">
        <v>15</v>
      </c>
      <c r="I985" t="s">
        <v>16</v>
      </c>
      <c r="J985" s="2">
        <v>2</v>
      </c>
      <c r="K985" s="2">
        <v>20</v>
      </c>
      <c r="L985" s="16">
        <v>1</v>
      </c>
      <c r="M985" s="8">
        <v>1</v>
      </c>
      <c r="O985" s="20">
        <f t="shared" si="47"/>
        <v>60</v>
      </c>
      <c r="P985" s="21">
        <f t="shared" si="48"/>
        <v>1</v>
      </c>
      <c r="U985" s="3"/>
    </row>
    <row r="986" spans="1:21">
      <c r="A986" s="1">
        <v>45292</v>
      </c>
      <c r="B986" s="1" t="str">
        <f t="shared" si="46"/>
        <v>enero</v>
      </c>
      <c r="C986" t="s">
        <v>229</v>
      </c>
      <c r="D986" t="s">
        <v>230</v>
      </c>
      <c r="E986" t="s">
        <v>78</v>
      </c>
      <c r="F986" t="s">
        <v>231</v>
      </c>
      <c r="G986" t="s">
        <v>234</v>
      </c>
      <c r="H986" t="s">
        <v>15</v>
      </c>
      <c r="I986" t="s">
        <v>16</v>
      </c>
      <c r="J986" s="2">
        <v>2</v>
      </c>
      <c r="K986" s="2">
        <v>30</v>
      </c>
      <c r="L986" s="16">
        <v>1</v>
      </c>
      <c r="M986" s="8">
        <v>1</v>
      </c>
      <c r="O986" s="20">
        <f t="shared" si="47"/>
        <v>60</v>
      </c>
      <c r="P986" s="21">
        <f t="shared" si="48"/>
        <v>1</v>
      </c>
      <c r="U986" s="3"/>
    </row>
    <row r="987" spans="1:21">
      <c r="A987" s="1">
        <v>45292</v>
      </c>
      <c r="B987" s="1" t="str">
        <f t="shared" si="46"/>
        <v>enero</v>
      </c>
      <c r="C987" t="s">
        <v>229</v>
      </c>
      <c r="D987" t="s">
        <v>230</v>
      </c>
      <c r="E987" t="s">
        <v>78</v>
      </c>
      <c r="F987" t="s">
        <v>231</v>
      </c>
      <c r="G987" t="s">
        <v>234</v>
      </c>
      <c r="H987" t="s">
        <v>15</v>
      </c>
      <c r="I987" t="s">
        <v>412</v>
      </c>
      <c r="J987" s="2">
        <v>3</v>
      </c>
      <c r="K987" s="2">
        <v>30</v>
      </c>
      <c r="L987" s="16">
        <v>1</v>
      </c>
      <c r="M987" s="8">
        <v>1</v>
      </c>
      <c r="O987" s="20">
        <f t="shared" si="47"/>
        <v>60</v>
      </c>
      <c r="P987" s="21">
        <f t="shared" si="48"/>
        <v>1</v>
      </c>
      <c r="U987" s="3"/>
    </row>
    <row r="988" spans="1:21">
      <c r="A988" s="1">
        <v>45323</v>
      </c>
      <c r="B988" s="1" t="str">
        <f t="shared" si="46"/>
        <v>febrero</v>
      </c>
      <c r="C988" t="s">
        <v>248</v>
      </c>
      <c r="D988" t="s">
        <v>249</v>
      </c>
      <c r="E988" t="s">
        <v>185</v>
      </c>
      <c r="F988" t="s">
        <v>250</v>
      </c>
      <c r="G988" t="s">
        <v>251</v>
      </c>
      <c r="H988" t="s">
        <v>15</v>
      </c>
      <c r="I988" t="s">
        <v>16</v>
      </c>
      <c r="J988" s="2">
        <v>2</v>
      </c>
      <c r="K988" s="2">
        <v>40</v>
      </c>
      <c r="L988" s="16">
        <v>1</v>
      </c>
      <c r="M988" s="8">
        <v>1</v>
      </c>
      <c r="O988" s="20">
        <f t="shared" si="47"/>
        <v>60</v>
      </c>
      <c r="P988" s="21">
        <f t="shared" si="48"/>
        <v>1</v>
      </c>
      <c r="U988" s="3"/>
    </row>
    <row r="989" spans="1:21">
      <c r="A989" s="1">
        <v>45352</v>
      </c>
      <c r="B989" s="1" t="str">
        <f t="shared" si="46"/>
        <v>marzo</v>
      </c>
      <c r="C989" t="s">
        <v>82</v>
      </c>
      <c r="D989" t="s">
        <v>83</v>
      </c>
      <c r="E989" t="s">
        <v>84</v>
      </c>
      <c r="F989" t="s">
        <v>85</v>
      </c>
      <c r="G989" t="s">
        <v>259</v>
      </c>
      <c r="H989" t="s">
        <v>15</v>
      </c>
      <c r="I989" t="s">
        <v>16</v>
      </c>
      <c r="J989" s="2">
        <v>1</v>
      </c>
      <c r="K989" s="2">
        <v>30</v>
      </c>
      <c r="L989" s="16">
        <v>1</v>
      </c>
      <c r="M989" s="8">
        <v>1</v>
      </c>
      <c r="O989" s="20">
        <f t="shared" si="47"/>
        <v>60</v>
      </c>
      <c r="P989" s="21">
        <f t="shared" si="48"/>
        <v>1</v>
      </c>
      <c r="U989" s="3"/>
    </row>
    <row r="990" spans="1:21">
      <c r="A990" s="1">
        <v>45352</v>
      </c>
      <c r="B990" s="1" t="str">
        <f t="shared" si="46"/>
        <v>marzo</v>
      </c>
      <c r="C990" t="s">
        <v>180</v>
      </c>
      <c r="D990" t="s">
        <v>181</v>
      </c>
      <c r="E990" t="s">
        <v>201</v>
      </c>
      <c r="F990" t="s">
        <v>285</v>
      </c>
      <c r="G990" t="s">
        <v>325</v>
      </c>
      <c r="H990" t="s">
        <v>92</v>
      </c>
      <c r="I990" t="s">
        <v>16</v>
      </c>
      <c r="J990" s="2">
        <v>3</v>
      </c>
      <c r="K990" s="2">
        <v>40</v>
      </c>
      <c r="L990" s="16">
        <v>1</v>
      </c>
      <c r="M990" s="8">
        <v>1</v>
      </c>
      <c r="O990" s="20">
        <f t="shared" si="47"/>
        <v>60</v>
      </c>
      <c r="P990" s="21">
        <f t="shared" si="48"/>
        <v>1</v>
      </c>
      <c r="U990" s="3"/>
    </row>
    <row r="991" spans="1:21">
      <c r="A991" s="1">
        <v>45352</v>
      </c>
      <c r="B991" s="1" t="str">
        <f t="shared" si="46"/>
        <v>marzo</v>
      </c>
      <c r="C991" t="s">
        <v>195</v>
      </c>
      <c r="D991" t="s">
        <v>191</v>
      </c>
      <c r="E991" t="s">
        <v>196</v>
      </c>
      <c r="F991" t="s">
        <v>197</v>
      </c>
      <c r="G991" t="s">
        <v>198</v>
      </c>
      <c r="H991" t="s">
        <v>15</v>
      </c>
      <c r="I991" t="s">
        <v>16</v>
      </c>
      <c r="J991" s="2">
        <v>1</v>
      </c>
      <c r="K991" s="2">
        <v>0</v>
      </c>
      <c r="L991" s="16">
        <v>1</v>
      </c>
      <c r="M991" s="8">
        <v>1</v>
      </c>
      <c r="O991" s="20">
        <f t="shared" si="47"/>
        <v>60</v>
      </c>
      <c r="P991" s="21">
        <f t="shared" si="48"/>
        <v>1</v>
      </c>
      <c r="U991" s="3"/>
    </row>
    <row r="992" spans="1:21">
      <c r="A992" s="1">
        <v>45352</v>
      </c>
      <c r="B992" s="1" t="str">
        <f t="shared" si="46"/>
        <v>marzo</v>
      </c>
      <c r="C992" t="s">
        <v>229</v>
      </c>
      <c r="D992" t="s">
        <v>230</v>
      </c>
      <c r="E992" t="s">
        <v>78</v>
      </c>
      <c r="F992" t="s">
        <v>231</v>
      </c>
      <c r="G992" t="s">
        <v>232</v>
      </c>
      <c r="H992" t="s">
        <v>15</v>
      </c>
      <c r="I992" t="s">
        <v>16</v>
      </c>
      <c r="J992" s="2">
        <v>2</v>
      </c>
      <c r="K992" s="2">
        <v>40</v>
      </c>
      <c r="L992" s="16">
        <v>1</v>
      </c>
      <c r="M992" s="8">
        <v>1</v>
      </c>
      <c r="O992" s="20">
        <f t="shared" si="47"/>
        <v>60</v>
      </c>
      <c r="P992" s="21">
        <f t="shared" si="48"/>
        <v>1</v>
      </c>
      <c r="U992" s="3"/>
    </row>
    <row r="993" spans="1:21">
      <c r="A993" s="1">
        <v>45383</v>
      </c>
      <c r="B993" s="1" t="str">
        <f t="shared" si="46"/>
        <v>abril</v>
      </c>
      <c r="C993" t="s">
        <v>10</v>
      </c>
      <c r="D993" t="s">
        <v>11</v>
      </c>
      <c r="E993" t="s">
        <v>153</v>
      </c>
      <c r="F993" t="s">
        <v>245</v>
      </c>
      <c r="G993" t="s">
        <v>14</v>
      </c>
      <c r="H993" t="s">
        <v>15</v>
      </c>
      <c r="I993" t="s">
        <v>16</v>
      </c>
      <c r="J993" s="2">
        <v>1</v>
      </c>
      <c r="K993" s="2">
        <v>60</v>
      </c>
      <c r="L993" s="16">
        <v>1</v>
      </c>
      <c r="M993" s="8">
        <v>1</v>
      </c>
      <c r="O993" s="20">
        <f t="shared" si="47"/>
        <v>60</v>
      </c>
      <c r="P993" s="21">
        <f t="shared" si="48"/>
        <v>1</v>
      </c>
      <c r="U993" s="3"/>
    </row>
    <row r="994" spans="1:21">
      <c r="A994" s="1">
        <v>45383</v>
      </c>
      <c r="B994" s="1" t="str">
        <f t="shared" si="46"/>
        <v>abril</v>
      </c>
      <c r="C994" t="s">
        <v>105</v>
      </c>
      <c r="D994" t="s">
        <v>106</v>
      </c>
      <c r="E994" t="s">
        <v>113</v>
      </c>
      <c r="F994" t="s">
        <v>114</v>
      </c>
      <c r="G994" t="s">
        <v>111</v>
      </c>
      <c r="H994" t="s">
        <v>92</v>
      </c>
      <c r="I994" t="s">
        <v>16</v>
      </c>
      <c r="J994" s="2">
        <v>4</v>
      </c>
      <c r="K994" s="2">
        <v>25</v>
      </c>
      <c r="L994" s="16">
        <v>1</v>
      </c>
      <c r="M994" s="8">
        <v>1</v>
      </c>
      <c r="O994" s="20">
        <f t="shared" si="47"/>
        <v>60</v>
      </c>
      <c r="P994" s="21">
        <f t="shared" si="48"/>
        <v>1</v>
      </c>
      <c r="U994" s="3"/>
    </row>
    <row r="995" spans="1:21">
      <c r="A995" s="1">
        <v>45383</v>
      </c>
      <c r="B995" s="1" t="str">
        <f t="shared" si="46"/>
        <v>abril</v>
      </c>
      <c r="C995" t="s">
        <v>105</v>
      </c>
      <c r="D995" t="s">
        <v>106</v>
      </c>
      <c r="E995" t="s">
        <v>131</v>
      </c>
      <c r="F995" t="s">
        <v>133</v>
      </c>
      <c r="G995" t="s">
        <v>110</v>
      </c>
      <c r="H995" t="s">
        <v>92</v>
      </c>
      <c r="I995" t="s">
        <v>16</v>
      </c>
      <c r="J995" s="2">
        <v>4</v>
      </c>
      <c r="K995" s="2">
        <v>25</v>
      </c>
      <c r="L995" s="16">
        <v>1</v>
      </c>
      <c r="M995" s="8">
        <v>1</v>
      </c>
      <c r="O995" s="20">
        <f t="shared" si="47"/>
        <v>60</v>
      </c>
      <c r="P995" s="21">
        <f t="shared" si="48"/>
        <v>1</v>
      </c>
      <c r="U995" s="3"/>
    </row>
    <row r="996" spans="1:21">
      <c r="A996" s="1">
        <v>45383</v>
      </c>
      <c r="B996" s="1" t="str">
        <f t="shared" si="46"/>
        <v>abril</v>
      </c>
      <c r="C996" t="s">
        <v>105</v>
      </c>
      <c r="D996" t="s">
        <v>106</v>
      </c>
      <c r="E996" t="s">
        <v>131</v>
      </c>
      <c r="F996" t="s">
        <v>135</v>
      </c>
      <c r="G996" t="s">
        <v>110</v>
      </c>
      <c r="H996" t="s">
        <v>92</v>
      </c>
      <c r="I996" t="s">
        <v>16</v>
      </c>
      <c r="J996" s="2">
        <v>4</v>
      </c>
      <c r="K996" s="2">
        <v>25</v>
      </c>
      <c r="L996" s="16">
        <v>1</v>
      </c>
      <c r="M996" s="8">
        <v>1</v>
      </c>
      <c r="O996" s="20">
        <f t="shared" si="47"/>
        <v>60</v>
      </c>
      <c r="P996" s="21">
        <f t="shared" si="48"/>
        <v>1</v>
      </c>
      <c r="U996" s="3"/>
    </row>
    <row r="997" spans="1:21">
      <c r="A997" s="1">
        <v>45413</v>
      </c>
      <c r="B997" s="1" t="str">
        <f t="shared" si="46"/>
        <v>mayo</v>
      </c>
      <c r="C997" t="s">
        <v>105</v>
      </c>
      <c r="D997" t="s">
        <v>106</v>
      </c>
      <c r="E997" t="s">
        <v>107</v>
      </c>
      <c r="F997" t="s">
        <v>108</v>
      </c>
      <c r="G997" t="s">
        <v>109</v>
      </c>
      <c r="H997" t="s">
        <v>92</v>
      </c>
      <c r="I997" t="s">
        <v>123</v>
      </c>
      <c r="J997" s="2">
        <v>6</v>
      </c>
      <c r="K997" s="2">
        <v>37.5</v>
      </c>
      <c r="L997" s="16">
        <v>1</v>
      </c>
      <c r="M997" s="8">
        <v>1</v>
      </c>
      <c r="O997" s="20">
        <f t="shared" si="47"/>
        <v>60</v>
      </c>
      <c r="P997" s="21">
        <f t="shared" si="48"/>
        <v>1</v>
      </c>
      <c r="U997" s="3"/>
    </row>
    <row r="998" spans="1:21">
      <c r="A998" s="1">
        <v>45413</v>
      </c>
      <c r="B998" s="1" t="str">
        <f t="shared" si="46"/>
        <v>mayo</v>
      </c>
      <c r="C998" t="s">
        <v>105</v>
      </c>
      <c r="D998" t="s">
        <v>106</v>
      </c>
      <c r="E998" t="s">
        <v>113</v>
      </c>
      <c r="F998" t="s">
        <v>114</v>
      </c>
      <c r="G998" t="s">
        <v>111</v>
      </c>
      <c r="H998" t="s">
        <v>92</v>
      </c>
      <c r="I998" t="s">
        <v>16</v>
      </c>
      <c r="J998" s="2">
        <v>4</v>
      </c>
      <c r="K998" s="2">
        <v>25</v>
      </c>
      <c r="L998" s="16">
        <v>1</v>
      </c>
      <c r="M998" s="8">
        <v>1</v>
      </c>
      <c r="O998" s="20">
        <f t="shared" si="47"/>
        <v>60</v>
      </c>
      <c r="P998" s="21">
        <f t="shared" si="48"/>
        <v>1</v>
      </c>
      <c r="U998" s="3"/>
    </row>
    <row r="999" spans="1:21">
      <c r="A999" s="1">
        <v>45413</v>
      </c>
      <c r="B999" s="1" t="str">
        <f t="shared" si="46"/>
        <v>mayo</v>
      </c>
      <c r="C999" t="s">
        <v>105</v>
      </c>
      <c r="D999" t="s">
        <v>106</v>
      </c>
      <c r="E999" t="s">
        <v>131</v>
      </c>
      <c r="F999" t="s">
        <v>136</v>
      </c>
      <c r="G999" t="s">
        <v>109</v>
      </c>
      <c r="H999" t="s">
        <v>92</v>
      </c>
      <c r="I999" t="s">
        <v>16</v>
      </c>
      <c r="J999" s="2">
        <v>4</v>
      </c>
      <c r="K999" s="2">
        <v>25</v>
      </c>
      <c r="L999" s="16">
        <v>1</v>
      </c>
      <c r="M999" s="8">
        <v>1</v>
      </c>
      <c r="O999" s="20">
        <f t="shared" si="47"/>
        <v>60</v>
      </c>
      <c r="P999" s="21">
        <f t="shared" si="48"/>
        <v>1</v>
      </c>
      <c r="U999" s="3"/>
    </row>
    <row r="1000" spans="1:21">
      <c r="A1000" s="1">
        <v>45413</v>
      </c>
      <c r="B1000" s="1" t="str">
        <f t="shared" si="46"/>
        <v>mayo</v>
      </c>
      <c r="C1000" t="s">
        <v>105</v>
      </c>
      <c r="D1000" t="s">
        <v>106</v>
      </c>
      <c r="E1000" t="s">
        <v>131</v>
      </c>
      <c r="F1000" t="s">
        <v>137</v>
      </c>
      <c r="G1000" t="s">
        <v>109</v>
      </c>
      <c r="H1000" t="s">
        <v>92</v>
      </c>
      <c r="I1000" t="s">
        <v>16</v>
      </c>
      <c r="J1000" s="2">
        <v>4</v>
      </c>
      <c r="K1000" s="2">
        <v>25</v>
      </c>
      <c r="L1000" s="16">
        <v>1</v>
      </c>
      <c r="M1000" s="8">
        <v>1</v>
      </c>
      <c r="O1000" s="20">
        <f t="shared" si="47"/>
        <v>60</v>
      </c>
      <c r="P1000" s="21">
        <f t="shared" si="48"/>
        <v>1</v>
      </c>
      <c r="U1000" s="3"/>
    </row>
    <row r="1001" spans="1:21">
      <c r="A1001" s="1">
        <v>45413</v>
      </c>
      <c r="B1001" s="1" t="str">
        <f t="shared" si="46"/>
        <v>mayo</v>
      </c>
      <c r="C1001" t="s">
        <v>105</v>
      </c>
      <c r="D1001" t="s">
        <v>106</v>
      </c>
      <c r="E1001" t="s">
        <v>145</v>
      </c>
      <c r="F1001" t="s">
        <v>146</v>
      </c>
      <c r="G1001" t="s">
        <v>117</v>
      </c>
      <c r="H1001" t="s">
        <v>92</v>
      </c>
      <c r="I1001" t="s">
        <v>16</v>
      </c>
      <c r="J1001" s="2">
        <v>4</v>
      </c>
      <c r="K1001" s="2">
        <v>25</v>
      </c>
      <c r="L1001" s="16">
        <v>1</v>
      </c>
      <c r="M1001" s="8">
        <v>1</v>
      </c>
      <c r="O1001" s="20">
        <f t="shared" si="47"/>
        <v>60</v>
      </c>
      <c r="P1001" s="21">
        <f t="shared" si="48"/>
        <v>1</v>
      </c>
      <c r="U1001" s="3"/>
    </row>
    <row r="1002" spans="1:21">
      <c r="A1002" s="1">
        <v>45413</v>
      </c>
      <c r="B1002" s="1" t="str">
        <f t="shared" si="46"/>
        <v>mayo</v>
      </c>
      <c r="C1002" t="s">
        <v>105</v>
      </c>
      <c r="D1002" t="s">
        <v>106</v>
      </c>
      <c r="E1002" t="s">
        <v>149</v>
      </c>
      <c r="F1002" t="s">
        <v>150</v>
      </c>
      <c r="G1002" t="s">
        <v>109</v>
      </c>
      <c r="H1002" t="s">
        <v>92</v>
      </c>
      <c r="I1002" t="s">
        <v>16</v>
      </c>
      <c r="J1002" s="2">
        <v>6</v>
      </c>
      <c r="K1002" s="2">
        <v>37.5</v>
      </c>
      <c r="L1002" s="16">
        <v>1</v>
      </c>
      <c r="M1002" s="8">
        <v>1</v>
      </c>
      <c r="O1002" s="20">
        <f t="shared" si="47"/>
        <v>60</v>
      </c>
      <c r="P1002" s="21">
        <f t="shared" si="48"/>
        <v>1</v>
      </c>
      <c r="U1002" s="3"/>
    </row>
    <row r="1003" spans="1:21">
      <c r="A1003" s="1">
        <v>45444</v>
      </c>
      <c r="B1003" s="1" t="str">
        <f t="shared" si="46"/>
        <v>junio</v>
      </c>
      <c r="C1003" t="s">
        <v>281</v>
      </c>
      <c r="D1003" t="s">
        <v>282</v>
      </c>
      <c r="E1003" t="s">
        <v>102</v>
      </c>
      <c r="F1003" t="s">
        <v>379</v>
      </c>
      <c r="G1003" t="s">
        <v>380</v>
      </c>
      <c r="H1003" t="s">
        <v>15</v>
      </c>
      <c r="I1003" t="s">
        <v>16</v>
      </c>
      <c r="J1003" s="2">
        <v>1</v>
      </c>
      <c r="K1003" s="2">
        <v>40</v>
      </c>
      <c r="L1003" s="16">
        <v>1</v>
      </c>
      <c r="M1003" s="8">
        <v>1</v>
      </c>
      <c r="O1003" s="20">
        <f t="shared" si="47"/>
        <v>60</v>
      </c>
      <c r="P1003" s="21">
        <f t="shared" si="48"/>
        <v>1</v>
      </c>
      <c r="U1003" s="3"/>
    </row>
    <row r="1004" spans="1:21">
      <c r="A1004" s="1">
        <v>45444</v>
      </c>
      <c r="B1004" s="1" t="str">
        <f t="shared" si="46"/>
        <v>junio</v>
      </c>
      <c r="C1004" t="s">
        <v>290</v>
      </c>
      <c r="D1004" t="s">
        <v>291</v>
      </c>
      <c r="E1004" t="s">
        <v>393</v>
      </c>
      <c r="F1004" t="s">
        <v>297</v>
      </c>
      <c r="G1004" t="s">
        <v>296</v>
      </c>
      <c r="H1004" t="s">
        <v>295</v>
      </c>
      <c r="I1004" t="s">
        <v>123</v>
      </c>
      <c r="J1004" s="2">
        <v>2</v>
      </c>
      <c r="K1004" s="2">
        <v>28</v>
      </c>
      <c r="L1004" s="16">
        <v>0.9</v>
      </c>
      <c r="M1004" s="8">
        <v>0</v>
      </c>
      <c r="N1004" s="8">
        <v>9</v>
      </c>
      <c r="O1004" s="20">
        <f t="shared" si="47"/>
        <v>9</v>
      </c>
      <c r="P1004" s="21">
        <f t="shared" si="48"/>
        <v>0.15</v>
      </c>
      <c r="U1004" s="3"/>
    </row>
    <row r="1005" spans="1:21">
      <c r="A1005" s="1">
        <v>45352</v>
      </c>
      <c r="B1005" s="1" t="str">
        <f t="shared" si="46"/>
        <v>marzo</v>
      </c>
      <c r="C1005" t="s">
        <v>38</v>
      </c>
      <c r="D1005" t="s">
        <v>39</v>
      </c>
      <c r="E1005" t="s">
        <v>58</v>
      </c>
      <c r="F1005" t="s">
        <v>59</v>
      </c>
      <c r="G1005" t="s">
        <v>44</v>
      </c>
      <c r="H1005" t="s">
        <v>43</v>
      </c>
      <c r="I1005" t="s">
        <v>412</v>
      </c>
      <c r="J1005" s="2">
        <v>1</v>
      </c>
      <c r="K1005" s="2">
        <v>80</v>
      </c>
      <c r="L1005" s="16">
        <v>0.7</v>
      </c>
      <c r="M1005" s="8">
        <v>0</v>
      </c>
      <c r="N1005" s="8">
        <v>7</v>
      </c>
      <c r="O1005" s="20">
        <f t="shared" si="47"/>
        <v>7</v>
      </c>
      <c r="P1005" s="21">
        <f t="shared" si="48"/>
        <v>0.11666666666666667</v>
      </c>
      <c r="U1005" s="3"/>
    </row>
    <row r="1006" spans="1:21">
      <c r="A1006" s="1">
        <v>45444</v>
      </c>
      <c r="B1006" s="1" t="str">
        <f t="shared" si="46"/>
        <v>junio</v>
      </c>
      <c r="C1006" t="s">
        <v>290</v>
      </c>
      <c r="D1006" t="s">
        <v>291</v>
      </c>
      <c r="E1006" t="s">
        <v>306</v>
      </c>
      <c r="F1006" t="s">
        <v>297</v>
      </c>
      <c r="G1006" t="s">
        <v>294</v>
      </c>
      <c r="H1006" t="s">
        <v>295</v>
      </c>
      <c r="I1006" t="s">
        <v>411</v>
      </c>
      <c r="J1006" s="2">
        <v>2</v>
      </c>
      <c r="K1006" s="2">
        <v>43</v>
      </c>
      <c r="L1006" s="16">
        <v>0.61</v>
      </c>
      <c r="M1006" s="8">
        <v>0</v>
      </c>
      <c r="N1006" s="8">
        <v>61</v>
      </c>
      <c r="O1006" s="20">
        <f t="shared" si="47"/>
        <v>61</v>
      </c>
      <c r="P1006" s="21">
        <f t="shared" si="48"/>
        <v>1.0166666666666666</v>
      </c>
      <c r="U1006" s="3"/>
    </row>
    <row r="1007" spans="1:21">
      <c r="A1007" s="1">
        <v>45444</v>
      </c>
      <c r="B1007" s="1" t="str">
        <f t="shared" si="46"/>
        <v>junio</v>
      </c>
      <c r="C1007" t="s">
        <v>290</v>
      </c>
      <c r="D1007" t="s">
        <v>291</v>
      </c>
      <c r="E1007" t="s">
        <v>306</v>
      </c>
      <c r="F1007" t="s">
        <v>297</v>
      </c>
      <c r="G1007" t="s">
        <v>294</v>
      </c>
      <c r="H1007" t="s">
        <v>295</v>
      </c>
      <c r="I1007" t="s">
        <v>123</v>
      </c>
      <c r="J1007" s="2">
        <v>3</v>
      </c>
      <c r="K1007" s="2">
        <v>40</v>
      </c>
      <c r="L1007" s="16">
        <v>0.6</v>
      </c>
      <c r="M1007" s="8">
        <v>0</v>
      </c>
      <c r="N1007" s="8">
        <v>6</v>
      </c>
      <c r="O1007" s="20">
        <f t="shared" si="47"/>
        <v>6</v>
      </c>
      <c r="P1007" s="21">
        <f t="shared" si="48"/>
        <v>0.1</v>
      </c>
      <c r="U1007" s="3"/>
    </row>
    <row r="1008" spans="1:21">
      <c r="A1008" s="1">
        <v>45323</v>
      </c>
      <c r="B1008" s="1" t="str">
        <f t="shared" si="46"/>
        <v>febrero</v>
      </c>
      <c r="C1008" t="s">
        <v>290</v>
      </c>
      <c r="D1008" t="s">
        <v>291</v>
      </c>
      <c r="E1008" t="s">
        <v>95</v>
      </c>
      <c r="F1008" t="s">
        <v>293</v>
      </c>
      <c r="G1008" t="s">
        <v>296</v>
      </c>
      <c r="H1008" t="s">
        <v>295</v>
      </c>
      <c r="I1008" t="s">
        <v>411</v>
      </c>
      <c r="J1008" s="2">
        <v>1</v>
      </c>
      <c r="K1008" s="2">
        <v>32</v>
      </c>
      <c r="L1008" s="16">
        <v>0.59</v>
      </c>
      <c r="M1008" s="8">
        <v>0</v>
      </c>
      <c r="N1008" s="8">
        <v>59</v>
      </c>
      <c r="O1008" s="20">
        <f t="shared" si="47"/>
        <v>59</v>
      </c>
      <c r="P1008" s="21">
        <f t="shared" si="48"/>
        <v>0.98333333333333328</v>
      </c>
      <c r="U1008" s="3"/>
    </row>
    <row r="1009" spans="1:21">
      <c r="A1009" s="1">
        <v>45413</v>
      </c>
      <c r="B1009" s="1" t="str">
        <f t="shared" si="46"/>
        <v>mayo</v>
      </c>
      <c r="C1009" t="s">
        <v>290</v>
      </c>
      <c r="D1009" t="s">
        <v>291</v>
      </c>
      <c r="E1009" t="s">
        <v>392</v>
      </c>
      <c r="F1009" t="s">
        <v>297</v>
      </c>
      <c r="G1009" t="s">
        <v>299</v>
      </c>
      <c r="H1009" t="s">
        <v>295</v>
      </c>
      <c r="I1009" t="s">
        <v>411</v>
      </c>
      <c r="J1009" s="2">
        <v>1</v>
      </c>
      <c r="K1009" s="2">
        <v>47</v>
      </c>
      <c r="L1009" s="16">
        <v>0.57999999999999996</v>
      </c>
      <c r="M1009" s="8">
        <v>0</v>
      </c>
      <c r="N1009" s="8">
        <v>58</v>
      </c>
      <c r="O1009" s="20">
        <f t="shared" si="47"/>
        <v>58</v>
      </c>
      <c r="P1009" s="21">
        <f t="shared" si="48"/>
        <v>0.96666666666666667</v>
      </c>
      <c r="U1009" s="3"/>
    </row>
    <row r="1010" spans="1:21">
      <c r="A1010" s="1">
        <v>45413</v>
      </c>
      <c r="B1010" s="1" t="str">
        <f t="shared" si="46"/>
        <v>mayo</v>
      </c>
      <c r="C1010" t="s">
        <v>290</v>
      </c>
      <c r="D1010" t="s">
        <v>291</v>
      </c>
      <c r="E1010" t="s">
        <v>306</v>
      </c>
      <c r="F1010" t="s">
        <v>297</v>
      </c>
      <c r="G1010" t="s">
        <v>294</v>
      </c>
      <c r="H1010" t="s">
        <v>295</v>
      </c>
      <c r="I1010" t="s">
        <v>411</v>
      </c>
      <c r="J1010" s="2">
        <v>2</v>
      </c>
      <c r="K1010" s="2">
        <v>29</v>
      </c>
      <c r="L1010" s="16">
        <v>0.56999999999999995</v>
      </c>
      <c r="M1010" s="8">
        <v>0</v>
      </c>
      <c r="N1010" s="8">
        <v>57</v>
      </c>
      <c r="O1010" s="20">
        <f t="shared" si="47"/>
        <v>57</v>
      </c>
      <c r="P1010" s="21">
        <f t="shared" si="48"/>
        <v>0.95</v>
      </c>
      <c r="U1010" s="3"/>
    </row>
    <row r="1011" spans="1:21">
      <c r="A1011" s="1">
        <v>45413</v>
      </c>
      <c r="B1011" s="1" t="str">
        <f t="shared" si="46"/>
        <v>mayo</v>
      </c>
      <c r="C1011" t="s">
        <v>290</v>
      </c>
      <c r="D1011" t="s">
        <v>291</v>
      </c>
      <c r="E1011" t="s">
        <v>95</v>
      </c>
      <c r="F1011" t="s">
        <v>297</v>
      </c>
      <c r="G1011" t="s">
        <v>296</v>
      </c>
      <c r="H1011" t="s">
        <v>295</v>
      </c>
      <c r="I1011" t="s">
        <v>98</v>
      </c>
      <c r="J1011" s="2">
        <v>2</v>
      </c>
      <c r="K1011" s="2">
        <v>30</v>
      </c>
      <c r="L1011" s="16">
        <v>0.56000000000000005</v>
      </c>
      <c r="M1011" s="8">
        <v>0</v>
      </c>
      <c r="N1011" s="8">
        <v>56</v>
      </c>
      <c r="O1011" s="20">
        <f t="shared" si="47"/>
        <v>56</v>
      </c>
      <c r="P1011" s="21">
        <f t="shared" si="48"/>
        <v>0.93333333333333335</v>
      </c>
      <c r="U1011" s="3"/>
    </row>
    <row r="1012" spans="1:21">
      <c r="A1012" s="1">
        <v>45323</v>
      </c>
      <c r="B1012" s="1" t="str">
        <f t="shared" si="46"/>
        <v>febrero</v>
      </c>
      <c r="C1012" t="s">
        <v>290</v>
      </c>
      <c r="D1012" t="s">
        <v>291</v>
      </c>
      <c r="E1012" t="s">
        <v>301</v>
      </c>
      <c r="F1012" t="s">
        <v>293</v>
      </c>
      <c r="G1012" t="s">
        <v>296</v>
      </c>
      <c r="H1012" t="s">
        <v>295</v>
      </c>
      <c r="I1012" t="s">
        <v>411</v>
      </c>
      <c r="J1012" s="2">
        <v>2</v>
      </c>
      <c r="K1012" s="2">
        <v>36</v>
      </c>
      <c r="L1012" s="16">
        <v>0.53</v>
      </c>
      <c r="M1012" s="8">
        <v>0</v>
      </c>
      <c r="N1012" s="8">
        <v>53</v>
      </c>
      <c r="O1012" s="20">
        <f t="shared" si="47"/>
        <v>53</v>
      </c>
      <c r="P1012" s="21">
        <f t="shared" si="48"/>
        <v>0.8833333333333333</v>
      </c>
      <c r="U1012" s="3"/>
    </row>
    <row r="1013" spans="1:21">
      <c r="A1013" s="1">
        <v>45352</v>
      </c>
      <c r="B1013" s="1" t="str">
        <f t="shared" si="46"/>
        <v>marzo</v>
      </c>
      <c r="C1013" t="s">
        <v>290</v>
      </c>
      <c r="D1013" t="s">
        <v>291</v>
      </c>
      <c r="E1013" t="s">
        <v>292</v>
      </c>
      <c r="F1013" t="s">
        <v>297</v>
      </c>
      <c r="G1013" t="s">
        <v>294</v>
      </c>
      <c r="H1013" t="s">
        <v>295</v>
      </c>
      <c r="I1013" t="s">
        <v>411</v>
      </c>
      <c r="J1013" s="2">
        <v>1</v>
      </c>
      <c r="K1013" s="2">
        <v>17.899999999999999</v>
      </c>
      <c r="L1013" s="16">
        <v>0.51</v>
      </c>
      <c r="M1013" s="8">
        <v>0</v>
      </c>
      <c r="N1013" s="8">
        <v>51</v>
      </c>
      <c r="O1013" s="20">
        <f t="shared" si="47"/>
        <v>51</v>
      </c>
      <c r="P1013" s="21">
        <f t="shared" si="48"/>
        <v>0.85</v>
      </c>
      <c r="U1013" s="3"/>
    </row>
    <row r="1014" spans="1:21">
      <c r="A1014" s="1">
        <v>45413</v>
      </c>
      <c r="B1014" s="1" t="str">
        <f t="shared" si="46"/>
        <v>mayo</v>
      </c>
      <c r="C1014" t="s">
        <v>290</v>
      </c>
      <c r="D1014" t="s">
        <v>291</v>
      </c>
      <c r="E1014" t="s">
        <v>303</v>
      </c>
      <c r="F1014" t="s">
        <v>297</v>
      </c>
      <c r="G1014" t="s">
        <v>299</v>
      </c>
      <c r="H1014" t="s">
        <v>295</v>
      </c>
      <c r="I1014" t="s">
        <v>98</v>
      </c>
      <c r="J1014" s="2">
        <v>1</v>
      </c>
      <c r="K1014" s="2">
        <v>10</v>
      </c>
      <c r="L1014" s="16">
        <v>0.5</v>
      </c>
      <c r="M1014" s="8">
        <v>0</v>
      </c>
      <c r="N1014" s="8">
        <v>5</v>
      </c>
      <c r="O1014" s="20">
        <f t="shared" si="47"/>
        <v>5</v>
      </c>
      <c r="P1014" s="21">
        <f t="shared" si="48"/>
        <v>8.3333333333333329E-2</v>
      </c>
      <c r="U1014" s="3"/>
    </row>
    <row r="1015" spans="1:21">
      <c r="A1015" s="1">
        <v>45444</v>
      </c>
      <c r="B1015" s="1" t="str">
        <f t="shared" si="46"/>
        <v>junio</v>
      </c>
      <c r="C1015" t="s">
        <v>290</v>
      </c>
      <c r="D1015" t="s">
        <v>291</v>
      </c>
      <c r="E1015" t="s">
        <v>306</v>
      </c>
      <c r="F1015" t="s">
        <v>297</v>
      </c>
      <c r="G1015" t="s">
        <v>299</v>
      </c>
      <c r="H1015" t="s">
        <v>295</v>
      </c>
      <c r="I1015" t="s">
        <v>411</v>
      </c>
      <c r="J1015" s="2">
        <v>1</v>
      </c>
      <c r="K1015" s="2">
        <v>20</v>
      </c>
      <c r="L1015" s="16">
        <v>0.5</v>
      </c>
      <c r="M1015" s="8">
        <v>0</v>
      </c>
      <c r="N1015" s="8">
        <v>5</v>
      </c>
      <c r="O1015" s="20">
        <f t="shared" si="47"/>
        <v>5</v>
      </c>
      <c r="P1015" s="21">
        <f t="shared" si="48"/>
        <v>8.3333333333333329E-2</v>
      </c>
      <c r="U1015" s="3"/>
    </row>
    <row r="1016" spans="1:21">
      <c r="A1016" s="1">
        <v>45352</v>
      </c>
      <c r="B1016" s="1" t="str">
        <f t="shared" si="46"/>
        <v>marzo</v>
      </c>
      <c r="C1016" t="s">
        <v>290</v>
      </c>
      <c r="D1016" t="s">
        <v>291</v>
      </c>
      <c r="E1016" t="s">
        <v>304</v>
      </c>
      <c r="F1016" t="s">
        <v>297</v>
      </c>
      <c r="G1016" t="s">
        <v>296</v>
      </c>
      <c r="H1016" t="s">
        <v>295</v>
      </c>
      <c r="I1016" t="s">
        <v>411</v>
      </c>
      <c r="J1016" s="2">
        <v>1</v>
      </c>
      <c r="K1016" s="2">
        <v>17.899999999999999</v>
      </c>
      <c r="L1016" s="16">
        <v>0.49</v>
      </c>
      <c r="M1016" s="8">
        <v>0</v>
      </c>
      <c r="N1016" s="8">
        <v>49</v>
      </c>
      <c r="O1016" s="20">
        <f t="shared" si="47"/>
        <v>49</v>
      </c>
      <c r="P1016" s="21">
        <f t="shared" si="48"/>
        <v>0.81666666666666665</v>
      </c>
      <c r="U1016" s="3"/>
    </row>
    <row r="1017" spans="1:21">
      <c r="A1017" s="1">
        <v>45444</v>
      </c>
      <c r="B1017" s="1" t="str">
        <f t="shared" si="46"/>
        <v>junio</v>
      </c>
      <c r="C1017" t="s">
        <v>290</v>
      </c>
      <c r="D1017" t="s">
        <v>291</v>
      </c>
      <c r="E1017" t="s">
        <v>303</v>
      </c>
      <c r="F1017" t="s">
        <v>297</v>
      </c>
      <c r="G1017" t="s">
        <v>294</v>
      </c>
      <c r="H1017" t="s">
        <v>295</v>
      </c>
      <c r="I1017" t="s">
        <v>98</v>
      </c>
      <c r="J1017" s="2">
        <v>1</v>
      </c>
      <c r="K1017" s="2">
        <v>20</v>
      </c>
      <c r="L1017" s="16">
        <v>0.49</v>
      </c>
      <c r="M1017" s="8">
        <v>0</v>
      </c>
      <c r="N1017" s="8">
        <v>49</v>
      </c>
      <c r="O1017" s="20">
        <f t="shared" si="47"/>
        <v>49</v>
      </c>
      <c r="P1017" s="21">
        <f t="shared" si="48"/>
        <v>0.81666666666666665</v>
      </c>
      <c r="U1017" s="3"/>
    </row>
    <row r="1018" spans="1:21">
      <c r="A1018" s="1">
        <v>45413</v>
      </c>
      <c r="B1018" s="1" t="str">
        <f t="shared" si="46"/>
        <v>mayo</v>
      </c>
      <c r="C1018" t="s">
        <v>290</v>
      </c>
      <c r="D1018" t="s">
        <v>291</v>
      </c>
      <c r="E1018" t="s">
        <v>392</v>
      </c>
      <c r="F1018" t="s">
        <v>297</v>
      </c>
      <c r="G1018" t="s">
        <v>296</v>
      </c>
      <c r="H1018" t="s">
        <v>295</v>
      </c>
      <c r="I1018" t="s">
        <v>411</v>
      </c>
      <c r="J1018" s="2">
        <v>1</v>
      </c>
      <c r="K1018" s="2">
        <v>19</v>
      </c>
      <c r="L1018" s="16">
        <v>0.46</v>
      </c>
      <c r="M1018" s="8">
        <v>0</v>
      </c>
      <c r="N1018" s="8">
        <v>46</v>
      </c>
      <c r="O1018" s="20">
        <f t="shared" si="47"/>
        <v>46</v>
      </c>
      <c r="P1018" s="21">
        <f t="shared" si="48"/>
        <v>0.76666666666666672</v>
      </c>
      <c r="U1018" s="3"/>
    </row>
    <row r="1019" spans="1:21">
      <c r="A1019" s="1">
        <v>45413</v>
      </c>
      <c r="B1019" s="1" t="str">
        <f t="shared" si="46"/>
        <v>mayo</v>
      </c>
      <c r="C1019" t="s">
        <v>290</v>
      </c>
      <c r="D1019" t="s">
        <v>291</v>
      </c>
      <c r="E1019" t="s">
        <v>327</v>
      </c>
      <c r="F1019" t="s">
        <v>297</v>
      </c>
      <c r="G1019" t="s">
        <v>294</v>
      </c>
      <c r="H1019" t="s">
        <v>295</v>
      </c>
      <c r="I1019" t="s">
        <v>411</v>
      </c>
      <c r="J1019" s="2">
        <v>1</v>
      </c>
      <c r="K1019" s="2">
        <v>20</v>
      </c>
      <c r="L1019" s="16">
        <v>0.46</v>
      </c>
      <c r="M1019" s="8">
        <v>0</v>
      </c>
      <c r="N1019" s="8">
        <v>46</v>
      </c>
      <c r="O1019" s="20">
        <f t="shared" si="47"/>
        <v>46</v>
      </c>
      <c r="P1019" s="21">
        <f t="shared" si="48"/>
        <v>0.76666666666666672</v>
      </c>
      <c r="U1019" s="3"/>
    </row>
    <row r="1020" spans="1:21">
      <c r="A1020" s="1">
        <v>45323</v>
      </c>
      <c r="B1020" s="1" t="str">
        <f t="shared" si="46"/>
        <v>febrero</v>
      </c>
      <c r="C1020" t="s">
        <v>290</v>
      </c>
      <c r="D1020" t="s">
        <v>291</v>
      </c>
      <c r="E1020" t="s">
        <v>306</v>
      </c>
      <c r="F1020" t="s">
        <v>293</v>
      </c>
      <c r="G1020" t="s">
        <v>296</v>
      </c>
      <c r="H1020" t="s">
        <v>295</v>
      </c>
      <c r="I1020" t="s">
        <v>411</v>
      </c>
      <c r="J1020" s="2">
        <v>1</v>
      </c>
      <c r="K1020" s="2">
        <v>34</v>
      </c>
      <c r="L1020" s="16">
        <v>0.45</v>
      </c>
      <c r="M1020" s="8">
        <v>0</v>
      </c>
      <c r="N1020" s="8">
        <v>45</v>
      </c>
      <c r="O1020" s="20">
        <f t="shared" si="47"/>
        <v>45</v>
      </c>
      <c r="P1020" s="21">
        <f t="shared" si="48"/>
        <v>0.75</v>
      </c>
      <c r="U1020" s="3"/>
    </row>
    <row r="1021" spans="1:21">
      <c r="A1021" s="1">
        <v>45352</v>
      </c>
      <c r="B1021" s="1" t="str">
        <f t="shared" si="46"/>
        <v>marzo</v>
      </c>
      <c r="C1021" t="s">
        <v>290</v>
      </c>
      <c r="D1021" t="s">
        <v>291</v>
      </c>
      <c r="E1021" t="s">
        <v>327</v>
      </c>
      <c r="F1021" t="s">
        <v>297</v>
      </c>
      <c r="G1021" t="s">
        <v>296</v>
      </c>
      <c r="H1021" t="s">
        <v>295</v>
      </c>
      <c r="I1021" t="s">
        <v>411</v>
      </c>
      <c r="J1021" s="2">
        <v>1</v>
      </c>
      <c r="K1021" s="2">
        <v>17.899999999999999</v>
      </c>
      <c r="L1021" s="16">
        <v>0.45</v>
      </c>
      <c r="M1021" s="8">
        <v>0</v>
      </c>
      <c r="N1021" s="8">
        <v>45</v>
      </c>
      <c r="O1021" s="20">
        <f t="shared" si="47"/>
        <v>45</v>
      </c>
      <c r="P1021" s="21">
        <f t="shared" si="48"/>
        <v>0.75</v>
      </c>
      <c r="U1021" s="3"/>
    </row>
    <row r="1022" spans="1:21">
      <c r="A1022" s="1">
        <v>45352</v>
      </c>
      <c r="B1022" s="1" t="str">
        <f t="shared" si="46"/>
        <v>marzo</v>
      </c>
      <c r="C1022" t="s">
        <v>290</v>
      </c>
      <c r="D1022" t="s">
        <v>291</v>
      </c>
      <c r="E1022" t="s">
        <v>306</v>
      </c>
      <c r="F1022" t="s">
        <v>297</v>
      </c>
      <c r="G1022" t="s">
        <v>294</v>
      </c>
      <c r="H1022" t="s">
        <v>295</v>
      </c>
      <c r="I1022" t="s">
        <v>411</v>
      </c>
      <c r="J1022" s="2">
        <v>1</v>
      </c>
      <c r="K1022" s="2">
        <v>20.5</v>
      </c>
      <c r="L1022" s="16">
        <v>0.45</v>
      </c>
      <c r="M1022" s="8">
        <v>0</v>
      </c>
      <c r="N1022" s="8">
        <v>45</v>
      </c>
      <c r="O1022" s="20">
        <f t="shared" si="47"/>
        <v>45</v>
      </c>
      <c r="P1022" s="21">
        <f t="shared" si="48"/>
        <v>0.75</v>
      </c>
      <c r="U1022" s="3"/>
    </row>
    <row r="1023" spans="1:21">
      <c r="A1023" s="1">
        <v>45413</v>
      </c>
      <c r="B1023" s="1" t="str">
        <f t="shared" si="46"/>
        <v>mayo</v>
      </c>
      <c r="C1023" t="s">
        <v>290</v>
      </c>
      <c r="D1023" t="s">
        <v>291</v>
      </c>
      <c r="E1023" t="s">
        <v>292</v>
      </c>
      <c r="F1023" t="s">
        <v>297</v>
      </c>
      <c r="G1023" t="s">
        <v>294</v>
      </c>
      <c r="H1023" t="s">
        <v>295</v>
      </c>
      <c r="I1023" t="s">
        <v>411</v>
      </c>
      <c r="J1023" s="2">
        <v>1</v>
      </c>
      <c r="K1023" s="2">
        <v>14</v>
      </c>
      <c r="L1023" s="16">
        <v>0.43</v>
      </c>
      <c r="M1023" s="8">
        <v>0</v>
      </c>
      <c r="N1023" s="8">
        <v>43</v>
      </c>
      <c r="O1023" s="20">
        <f t="shared" si="47"/>
        <v>43</v>
      </c>
      <c r="P1023" s="21">
        <f t="shared" si="48"/>
        <v>0.71666666666666667</v>
      </c>
      <c r="U1023" s="3"/>
    </row>
    <row r="1024" spans="1:21">
      <c r="A1024" s="1">
        <v>45323</v>
      </c>
      <c r="B1024" s="1" t="str">
        <f t="shared" si="46"/>
        <v>febrero</v>
      </c>
      <c r="C1024" t="s">
        <v>229</v>
      </c>
      <c r="D1024" t="s">
        <v>230</v>
      </c>
      <c r="E1024" t="s">
        <v>78</v>
      </c>
      <c r="F1024" t="s">
        <v>231</v>
      </c>
      <c r="G1024" t="s">
        <v>232</v>
      </c>
      <c r="H1024" t="s">
        <v>15</v>
      </c>
      <c r="I1024" t="s">
        <v>309</v>
      </c>
      <c r="J1024" s="2">
        <v>2</v>
      </c>
      <c r="K1024" s="2">
        <v>25</v>
      </c>
      <c r="L1024" s="16">
        <v>0.4</v>
      </c>
      <c r="M1024" s="8">
        <v>0</v>
      </c>
      <c r="N1024" s="8">
        <v>4</v>
      </c>
      <c r="O1024" s="20">
        <f t="shared" si="47"/>
        <v>4</v>
      </c>
      <c r="P1024" s="21">
        <f t="shared" si="48"/>
        <v>6.6666666666666666E-2</v>
      </c>
      <c r="U1024" s="3"/>
    </row>
    <row r="1025" spans="1:21">
      <c r="A1025" s="1">
        <v>45352</v>
      </c>
      <c r="B1025" s="1" t="str">
        <f t="shared" si="46"/>
        <v>marzo</v>
      </c>
      <c r="C1025" t="s">
        <v>290</v>
      </c>
      <c r="D1025" t="s">
        <v>291</v>
      </c>
      <c r="E1025" t="s">
        <v>95</v>
      </c>
      <c r="F1025" t="s">
        <v>293</v>
      </c>
      <c r="G1025" t="s">
        <v>296</v>
      </c>
      <c r="H1025" t="s">
        <v>295</v>
      </c>
      <c r="I1025" t="s">
        <v>411</v>
      </c>
      <c r="J1025" s="2">
        <v>1</v>
      </c>
      <c r="K1025" s="2">
        <v>16.420000000000002</v>
      </c>
      <c r="L1025" s="16">
        <v>0.38</v>
      </c>
      <c r="M1025" s="8">
        <v>0</v>
      </c>
      <c r="N1025" s="8">
        <v>38</v>
      </c>
      <c r="O1025" s="20">
        <f t="shared" si="47"/>
        <v>38</v>
      </c>
      <c r="P1025" s="21">
        <f t="shared" si="48"/>
        <v>0.6333333333333333</v>
      </c>
      <c r="U1025" s="3"/>
    </row>
    <row r="1026" spans="1:21">
      <c r="A1026" s="1">
        <v>45323</v>
      </c>
      <c r="B1026" s="1" t="str">
        <f t="shared" ref="B1026:B1038" si="49">TEXT(A1026,"mmmm")</f>
        <v>febrero</v>
      </c>
      <c r="C1026" t="s">
        <v>290</v>
      </c>
      <c r="D1026" t="s">
        <v>291</v>
      </c>
      <c r="E1026" t="s">
        <v>305</v>
      </c>
      <c r="F1026" t="s">
        <v>293</v>
      </c>
      <c r="G1026" t="s">
        <v>294</v>
      </c>
      <c r="H1026" t="s">
        <v>295</v>
      </c>
      <c r="I1026" t="s">
        <v>411</v>
      </c>
      <c r="J1026" s="2">
        <v>1</v>
      </c>
      <c r="K1026" s="2">
        <v>18</v>
      </c>
      <c r="L1026" s="16">
        <v>0.3</v>
      </c>
      <c r="M1026" s="8">
        <v>0</v>
      </c>
      <c r="N1026" s="8">
        <v>3</v>
      </c>
      <c r="O1026" s="20">
        <f t="shared" ref="O1026:O1038" si="50">(M1026*60)+N1026</f>
        <v>3</v>
      </c>
      <c r="P1026" s="21">
        <f t="shared" si="48"/>
        <v>0.05</v>
      </c>
      <c r="U1026" s="3"/>
    </row>
    <row r="1027" spans="1:21">
      <c r="A1027" s="1">
        <v>45444</v>
      </c>
      <c r="B1027" s="1" t="str">
        <f t="shared" si="49"/>
        <v>junio</v>
      </c>
      <c r="C1027" t="s">
        <v>290</v>
      </c>
      <c r="D1027" t="s">
        <v>291</v>
      </c>
      <c r="E1027" t="s">
        <v>95</v>
      </c>
      <c r="F1027" t="s">
        <v>293</v>
      </c>
      <c r="G1027" t="s">
        <v>299</v>
      </c>
      <c r="H1027" t="s">
        <v>295</v>
      </c>
      <c r="I1027" t="s">
        <v>411</v>
      </c>
      <c r="J1027" s="2">
        <v>1</v>
      </c>
      <c r="K1027" s="2">
        <v>19</v>
      </c>
      <c r="L1027" s="16">
        <v>0.28999999999999998</v>
      </c>
      <c r="M1027" s="8">
        <v>0</v>
      </c>
      <c r="N1027" s="8">
        <v>29</v>
      </c>
      <c r="O1027" s="20">
        <f t="shared" si="50"/>
        <v>29</v>
      </c>
      <c r="P1027" s="21">
        <f t="shared" ref="P1027:P1038" si="51">+O1027/60</f>
        <v>0.48333333333333334</v>
      </c>
      <c r="U1027" s="3"/>
    </row>
    <row r="1028" spans="1:21">
      <c r="A1028" s="1">
        <v>45444</v>
      </c>
      <c r="B1028" s="1" t="str">
        <f t="shared" si="49"/>
        <v>junio</v>
      </c>
      <c r="C1028" t="s">
        <v>290</v>
      </c>
      <c r="D1028" t="s">
        <v>291</v>
      </c>
      <c r="E1028" t="s">
        <v>301</v>
      </c>
      <c r="F1028" t="s">
        <v>293</v>
      </c>
      <c r="G1028" t="s">
        <v>294</v>
      </c>
      <c r="H1028" t="s">
        <v>295</v>
      </c>
      <c r="I1028" t="s">
        <v>411</v>
      </c>
      <c r="J1028" s="2">
        <v>1</v>
      </c>
      <c r="K1028" s="2">
        <v>10</v>
      </c>
      <c r="L1028" s="16">
        <v>0.14000000000000001</v>
      </c>
      <c r="M1028" s="8">
        <v>0</v>
      </c>
      <c r="N1028" s="8">
        <v>14</v>
      </c>
      <c r="O1028" s="20">
        <f t="shared" si="50"/>
        <v>14</v>
      </c>
      <c r="P1028" s="21">
        <f t="shared" si="51"/>
        <v>0.23333333333333334</v>
      </c>
      <c r="U1028" s="3"/>
    </row>
    <row r="1029" spans="1:21">
      <c r="A1029" s="1">
        <v>45413</v>
      </c>
      <c r="B1029" s="1" t="str">
        <f t="shared" si="49"/>
        <v>mayo</v>
      </c>
      <c r="C1029" t="s">
        <v>290</v>
      </c>
      <c r="D1029" t="s">
        <v>291</v>
      </c>
      <c r="E1029" t="s">
        <v>301</v>
      </c>
      <c r="F1029" t="s">
        <v>293</v>
      </c>
      <c r="G1029" t="s">
        <v>294</v>
      </c>
      <c r="H1029" t="s">
        <v>295</v>
      </c>
      <c r="I1029" t="s">
        <v>411</v>
      </c>
      <c r="J1029" s="2">
        <v>1</v>
      </c>
      <c r="K1029" s="2">
        <v>18</v>
      </c>
      <c r="L1029" s="16">
        <v>0.12</v>
      </c>
      <c r="M1029" s="8">
        <v>0</v>
      </c>
      <c r="N1029" s="8">
        <v>12</v>
      </c>
      <c r="O1029" s="20">
        <f t="shared" si="50"/>
        <v>12</v>
      </c>
      <c r="P1029" s="21">
        <f t="shared" si="51"/>
        <v>0.2</v>
      </c>
      <c r="U1029" s="3"/>
    </row>
    <row r="1030" spans="1:21">
      <c r="A1030" s="1">
        <v>45323</v>
      </c>
      <c r="B1030" s="1" t="str">
        <f t="shared" si="49"/>
        <v>febrero</v>
      </c>
      <c r="C1030" t="s">
        <v>260</v>
      </c>
      <c r="D1030" t="s">
        <v>261</v>
      </c>
      <c r="E1030" t="s">
        <v>53</v>
      </c>
      <c r="F1030" t="s">
        <v>262</v>
      </c>
      <c r="G1030" t="s">
        <v>265</v>
      </c>
      <c r="H1030" t="s">
        <v>264</v>
      </c>
      <c r="I1030" t="s">
        <v>27</v>
      </c>
      <c r="J1030" s="2">
        <v>0</v>
      </c>
      <c r="K1030" s="2">
        <v>0</v>
      </c>
      <c r="L1030" s="16">
        <v>0</v>
      </c>
      <c r="M1030" s="8">
        <v>0</v>
      </c>
      <c r="O1030" s="20">
        <f t="shared" si="50"/>
        <v>0</v>
      </c>
      <c r="P1030" s="21">
        <f t="shared" si="51"/>
        <v>0</v>
      </c>
      <c r="U1030" s="3"/>
    </row>
    <row r="1031" spans="1:21">
      <c r="A1031" s="1">
        <v>45323</v>
      </c>
      <c r="B1031" s="1" t="str">
        <f t="shared" si="49"/>
        <v>febrero</v>
      </c>
      <c r="C1031" t="s">
        <v>260</v>
      </c>
      <c r="D1031" t="s">
        <v>261</v>
      </c>
      <c r="E1031" t="s">
        <v>53</v>
      </c>
      <c r="F1031" t="s">
        <v>262</v>
      </c>
      <c r="G1031" t="s">
        <v>266</v>
      </c>
      <c r="H1031" t="s">
        <v>264</v>
      </c>
      <c r="I1031" t="s">
        <v>27</v>
      </c>
      <c r="J1031" s="2">
        <v>0</v>
      </c>
      <c r="K1031" s="2">
        <v>0</v>
      </c>
      <c r="L1031" s="16">
        <v>0</v>
      </c>
      <c r="M1031" s="8">
        <v>0</v>
      </c>
      <c r="O1031" s="20">
        <f t="shared" si="50"/>
        <v>0</v>
      </c>
      <c r="P1031" s="21">
        <f t="shared" si="51"/>
        <v>0</v>
      </c>
      <c r="U1031" s="3"/>
    </row>
    <row r="1032" spans="1:21">
      <c r="A1032" s="1">
        <v>45323</v>
      </c>
      <c r="B1032" s="1" t="str">
        <f t="shared" si="49"/>
        <v>febrero</v>
      </c>
      <c r="C1032" t="s">
        <v>260</v>
      </c>
      <c r="D1032" t="s">
        <v>261</v>
      </c>
      <c r="E1032" t="s">
        <v>53</v>
      </c>
      <c r="F1032" t="s">
        <v>262</v>
      </c>
      <c r="G1032" t="s">
        <v>267</v>
      </c>
      <c r="H1032" t="s">
        <v>264</v>
      </c>
      <c r="I1032" t="s">
        <v>27</v>
      </c>
      <c r="J1032" s="2">
        <v>0</v>
      </c>
      <c r="K1032" s="2">
        <v>0</v>
      </c>
      <c r="L1032" s="16">
        <v>0</v>
      </c>
      <c r="M1032" s="8">
        <v>0</v>
      </c>
      <c r="O1032" s="20">
        <f t="shared" si="50"/>
        <v>0</v>
      </c>
      <c r="P1032" s="21">
        <f t="shared" si="51"/>
        <v>0</v>
      </c>
      <c r="U1032" s="3"/>
    </row>
    <row r="1033" spans="1:21">
      <c r="A1033" s="1">
        <v>45323</v>
      </c>
      <c r="B1033" s="1" t="str">
        <f t="shared" si="49"/>
        <v>febrero</v>
      </c>
      <c r="C1033" t="s">
        <v>260</v>
      </c>
      <c r="D1033" t="s">
        <v>261</v>
      </c>
      <c r="E1033" t="s">
        <v>53</v>
      </c>
      <c r="F1033" t="s">
        <v>262</v>
      </c>
      <c r="G1033" t="s">
        <v>270</v>
      </c>
      <c r="H1033" t="s">
        <v>264</v>
      </c>
      <c r="I1033" t="s">
        <v>27</v>
      </c>
      <c r="J1033" s="2">
        <v>0</v>
      </c>
      <c r="K1033" s="2">
        <v>0</v>
      </c>
      <c r="L1033" s="16">
        <v>0</v>
      </c>
      <c r="M1033" s="8">
        <v>0</v>
      </c>
      <c r="O1033" s="20">
        <f t="shared" si="50"/>
        <v>0</v>
      </c>
      <c r="P1033" s="21">
        <f t="shared" si="51"/>
        <v>0</v>
      </c>
      <c r="U1033" s="3"/>
    </row>
    <row r="1034" spans="1:21">
      <c r="A1034" s="1">
        <v>45323</v>
      </c>
      <c r="B1034" s="1" t="str">
        <f t="shared" si="49"/>
        <v>febrero</v>
      </c>
      <c r="C1034" t="s">
        <v>260</v>
      </c>
      <c r="D1034" t="s">
        <v>261</v>
      </c>
      <c r="E1034" t="s">
        <v>53</v>
      </c>
      <c r="F1034" t="s">
        <v>262</v>
      </c>
      <c r="G1034" t="s">
        <v>272</v>
      </c>
      <c r="H1034" t="s">
        <v>264</v>
      </c>
      <c r="I1034" t="s">
        <v>27</v>
      </c>
      <c r="J1034" s="2">
        <v>0</v>
      </c>
      <c r="K1034" s="2">
        <v>0</v>
      </c>
      <c r="L1034" s="16">
        <v>0</v>
      </c>
      <c r="M1034" s="8">
        <v>0</v>
      </c>
      <c r="O1034" s="20">
        <f t="shared" si="50"/>
        <v>0</v>
      </c>
      <c r="P1034" s="21">
        <f t="shared" si="51"/>
        <v>0</v>
      </c>
      <c r="U1034" s="3"/>
    </row>
    <row r="1035" spans="1:21">
      <c r="A1035" s="1">
        <v>45323</v>
      </c>
      <c r="B1035" s="1" t="str">
        <f t="shared" si="49"/>
        <v>febrero</v>
      </c>
      <c r="C1035" t="s">
        <v>275</v>
      </c>
      <c r="D1035" t="s">
        <v>276</v>
      </c>
      <c r="E1035" t="s">
        <v>201</v>
      </c>
      <c r="F1035" t="s">
        <v>277</v>
      </c>
      <c r="G1035" t="s">
        <v>278</v>
      </c>
      <c r="H1035" t="s">
        <v>92</v>
      </c>
      <c r="I1035" t="s">
        <v>16</v>
      </c>
      <c r="J1035" s="2">
        <v>0</v>
      </c>
      <c r="K1035" s="2">
        <v>0</v>
      </c>
      <c r="L1035" s="16">
        <v>0</v>
      </c>
      <c r="M1035" s="8">
        <v>0</v>
      </c>
      <c r="O1035" s="20">
        <f t="shared" si="50"/>
        <v>0</v>
      </c>
      <c r="P1035" s="21">
        <f t="shared" si="51"/>
        <v>0</v>
      </c>
      <c r="U1035" s="3"/>
    </row>
    <row r="1036" spans="1:21">
      <c r="A1036" s="1">
        <v>45323</v>
      </c>
      <c r="B1036" s="1" t="str">
        <f t="shared" si="49"/>
        <v>febrero</v>
      </c>
      <c r="C1036" t="s">
        <v>275</v>
      </c>
      <c r="D1036" t="s">
        <v>276</v>
      </c>
      <c r="E1036" t="s">
        <v>201</v>
      </c>
      <c r="F1036" t="s">
        <v>277</v>
      </c>
      <c r="G1036" t="s">
        <v>279</v>
      </c>
      <c r="H1036" t="s">
        <v>15</v>
      </c>
      <c r="I1036" t="s">
        <v>16</v>
      </c>
      <c r="J1036" s="2">
        <v>0</v>
      </c>
      <c r="K1036" s="2">
        <v>0</v>
      </c>
      <c r="L1036" s="16">
        <v>0</v>
      </c>
      <c r="M1036" s="8">
        <v>0</v>
      </c>
      <c r="O1036" s="20">
        <f t="shared" si="50"/>
        <v>0</v>
      </c>
      <c r="P1036" s="21">
        <f t="shared" si="51"/>
        <v>0</v>
      </c>
      <c r="U1036" s="3"/>
    </row>
    <row r="1037" spans="1:21">
      <c r="A1037" s="1">
        <v>45323</v>
      </c>
      <c r="B1037" s="1" t="str">
        <f t="shared" si="49"/>
        <v>febrero</v>
      </c>
      <c r="C1037" t="s">
        <v>275</v>
      </c>
      <c r="D1037" t="s">
        <v>276</v>
      </c>
      <c r="E1037" t="s">
        <v>201</v>
      </c>
      <c r="F1037" t="s">
        <v>277</v>
      </c>
      <c r="G1037" t="s">
        <v>280</v>
      </c>
      <c r="H1037" t="s">
        <v>15</v>
      </c>
      <c r="I1037" t="s">
        <v>16</v>
      </c>
      <c r="J1037" s="2">
        <v>0</v>
      </c>
      <c r="K1037" s="2">
        <v>0</v>
      </c>
      <c r="L1037" s="16">
        <v>0</v>
      </c>
      <c r="M1037" s="8">
        <v>0</v>
      </c>
      <c r="O1037" s="20">
        <f t="shared" si="50"/>
        <v>0</v>
      </c>
      <c r="P1037" s="21">
        <f t="shared" si="51"/>
        <v>0</v>
      </c>
      <c r="U1037" s="3"/>
    </row>
    <row r="1038" spans="1:21">
      <c r="A1038" s="1">
        <v>45323</v>
      </c>
      <c r="B1038" s="1" t="str">
        <f t="shared" si="49"/>
        <v>febrero</v>
      </c>
      <c r="C1038" t="s">
        <v>162</v>
      </c>
      <c r="D1038" t="s">
        <v>163</v>
      </c>
      <c r="E1038" t="s">
        <v>164</v>
      </c>
      <c r="F1038" t="s">
        <v>165</v>
      </c>
      <c r="G1038" t="s">
        <v>166</v>
      </c>
      <c r="H1038" t="s">
        <v>15</v>
      </c>
      <c r="I1038" t="s">
        <v>16</v>
      </c>
      <c r="J1038" s="2">
        <v>0</v>
      </c>
      <c r="K1038" s="2">
        <v>0</v>
      </c>
      <c r="L1038" s="16">
        <v>0</v>
      </c>
      <c r="M1038" s="8">
        <v>0</v>
      </c>
      <c r="O1038" s="20">
        <f t="shared" si="50"/>
        <v>0</v>
      </c>
      <c r="P1038" s="21">
        <f t="shared" si="51"/>
        <v>0</v>
      </c>
      <c r="U1038" s="3"/>
    </row>
  </sheetData>
  <sortState xmlns:xlrd2="http://schemas.microsoft.com/office/spreadsheetml/2017/richdata2" ref="A2:L1038">
    <sortCondition descending="1" ref="L2:L1038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0"/>
  <dimension ref="A1:Z2064"/>
  <sheetViews>
    <sheetView showGridLines="0" zoomScale="85" zoomScaleNormal="85" workbookViewId="0">
      <pane xSplit="4" ySplit="1" topLeftCell="E1878" activePane="bottomRight" state="frozen"/>
      <selection pane="topRight" activeCell="E1" sqref="E1"/>
      <selection pane="bottomLeft" activeCell="A2" sqref="A2"/>
      <selection pane="bottomRight" activeCell="J1924" sqref="J1924"/>
    </sheetView>
  </sheetViews>
  <sheetFormatPr baseColWidth="10" defaultColWidth="9.140625" defaultRowHeight="12.75"/>
  <cols>
    <col min="1" max="1" width="18" style="30" bestFit="1" customWidth="1"/>
    <col min="2" max="2" width="10.85546875" customWidth="1"/>
    <col min="3" max="3" width="16.85546875" customWidth="1"/>
    <col min="4" max="4" width="17.140625" customWidth="1"/>
    <col min="5" max="5" width="14" customWidth="1"/>
    <col min="6" max="6" width="26.140625" customWidth="1"/>
    <col min="7" max="7" width="13.28515625" customWidth="1"/>
    <col min="8" max="8" width="19.7109375" customWidth="1"/>
    <col min="9" max="9" width="14.42578125" customWidth="1"/>
    <col min="10" max="10" width="16" customWidth="1"/>
    <col min="11" max="11" width="19.42578125" customWidth="1"/>
    <col min="12" max="12" width="21.5703125" customWidth="1"/>
    <col min="13" max="14" width="19.85546875" customWidth="1"/>
    <col min="15" max="15" width="10.28515625" customWidth="1"/>
    <col min="16" max="16" width="10.28515625" bestFit="1" customWidth="1"/>
    <col min="17" max="17" width="15.5703125" bestFit="1" customWidth="1"/>
    <col min="18" max="18" width="13.42578125" bestFit="1" customWidth="1"/>
    <col min="20" max="20" width="11" bestFit="1" customWidth="1"/>
    <col min="21" max="21" width="11.5703125" bestFit="1" customWidth="1"/>
    <col min="22" max="22" width="9.42578125" customWidth="1"/>
    <col min="23" max="23" width="17" bestFit="1" customWidth="1"/>
    <col min="26" max="26" width="9.42578125" bestFit="1" customWidth="1"/>
  </cols>
  <sheetData>
    <row r="1" spans="1:26" s="59" customFormat="1">
      <c r="A1" s="59" t="s">
        <v>0</v>
      </c>
      <c r="B1" s="59" t="s">
        <v>413</v>
      </c>
      <c r="C1" s="59" t="s">
        <v>1</v>
      </c>
      <c r="D1" s="59" t="s">
        <v>2</v>
      </c>
      <c r="E1" s="59" t="s">
        <v>452</v>
      </c>
      <c r="F1" s="59" t="s">
        <v>3</v>
      </c>
      <c r="G1" s="59" t="s">
        <v>4</v>
      </c>
      <c r="H1" s="59" t="s">
        <v>5</v>
      </c>
      <c r="I1" s="59" t="s">
        <v>6</v>
      </c>
      <c r="J1" s="59" t="s">
        <v>7</v>
      </c>
      <c r="K1" s="59" t="s">
        <v>422</v>
      </c>
      <c r="L1" s="59" t="s">
        <v>8</v>
      </c>
      <c r="M1" s="59" t="s">
        <v>9</v>
      </c>
      <c r="N1" s="59" t="s">
        <v>451</v>
      </c>
      <c r="O1" s="59" t="s">
        <v>443</v>
      </c>
      <c r="P1" s="59" t="s">
        <v>444</v>
      </c>
      <c r="Q1" s="60" t="s">
        <v>441</v>
      </c>
      <c r="R1" s="60" t="s">
        <v>442</v>
      </c>
    </row>
    <row r="2" spans="1:26">
      <c r="A2" s="1">
        <v>45292</v>
      </c>
      <c r="B2" s="1" t="str">
        <f>TEXT(A2,"mmmm")</f>
        <v>enero</v>
      </c>
      <c r="C2" t="s">
        <v>10</v>
      </c>
      <c r="D2" t="s">
        <v>11</v>
      </c>
      <c r="E2" t="str">
        <f>+VLOOKUP(F2,'[2]DIVIPOLA MPIO'!$A$5:$B$1125,2,0)</f>
        <v>Casanare</v>
      </c>
      <c r="F2" t="s">
        <v>12</v>
      </c>
      <c r="G2" t="s">
        <v>13</v>
      </c>
      <c r="H2" t="s">
        <v>14</v>
      </c>
      <c r="I2" t="s">
        <v>15</v>
      </c>
      <c r="J2" t="s">
        <v>16</v>
      </c>
      <c r="K2" s="2">
        <v>2</v>
      </c>
      <c r="L2" s="2">
        <v>240</v>
      </c>
      <c r="M2" s="2">
        <v>4</v>
      </c>
      <c r="N2" s="27">
        <f>LEN($M2)</f>
        <v>1</v>
      </c>
      <c r="O2" s="28" t="str">
        <f>IF(N2="1",$M2,IF(N2=2,LEFT($M2,2),LEFT($M2,2)))</f>
        <v>4</v>
      </c>
      <c r="P2" s="28">
        <f>IF(N2&lt;=2,0,MID($M2,3,3))</f>
        <v>0</v>
      </c>
      <c r="Q2" s="29">
        <f t="shared" ref="Q2" si="0">+(O2*60)+P2</f>
        <v>240</v>
      </c>
      <c r="R2" s="29">
        <f>+Q2/60</f>
        <v>4</v>
      </c>
      <c r="U2" s="26"/>
      <c r="V2" s="26"/>
      <c r="W2" s="8"/>
      <c r="X2" s="6"/>
      <c r="Z2" s="25"/>
    </row>
    <row r="3" spans="1:26">
      <c r="A3" s="1">
        <v>45292</v>
      </c>
      <c r="B3" s="1" t="str">
        <f t="shared" ref="B3:B66" si="1">TEXT(A3,"mmmm")</f>
        <v>enero</v>
      </c>
      <c r="C3" t="s">
        <v>10</v>
      </c>
      <c r="D3" t="s">
        <v>11</v>
      </c>
      <c r="E3" t="str">
        <f>+VLOOKUP(F3,'[2]DIVIPOLA MPIO'!$A$5:$B$1125,2,0)</f>
        <v>Casanare</v>
      </c>
      <c r="F3" t="s">
        <v>17</v>
      </c>
      <c r="G3" t="s">
        <v>18</v>
      </c>
      <c r="H3" t="s">
        <v>14</v>
      </c>
      <c r="I3" t="s">
        <v>15</v>
      </c>
      <c r="J3" t="s">
        <v>16</v>
      </c>
      <c r="K3" s="2">
        <v>2</v>
      </c>
      <c r="L3" s="2">
        <v>300</v>
      </c>
      <c r="M3" s="2">
        <v>430</v>
      </c>
      <c r="N3" s="27">
        <f t="shared" ref="N3:N66" si="2">LEN($M3)</f>
        <v>3</v>
      </c>
      <c r="O3" s="28" t="str">
        <f t="shared" ref="O3:O66" si="3">IF(N3="1",$M3,IF(N3=2,LEFT($M3,2),LEFT($M3,2)))</f>
        <v>43</v>
      </c>
      <c r="P3" s="28" t="str">
        <f t="shared" ref="P3:P66" si="4">IF(N3&lt;=2,0,MID($M3,3,3))</f>
        <v>0</v>
      </c>
      <c r="Q3" s="29">
        <f t="shared" ref="Q3:Q66" si="5">+(O3*60)+P3</f>
        <v>2580</v>
      </c>
      <c r="R3" s="29">
        <f t="shared" ref="R3:R66" si="6">+Q3/60</f>
        <v>43</v>
      </c>
      <c r="U3" s="26"/>
      <c r="V3" s="26"/>
      <c r="W3" s="8"/>
      <c r="X3" s="6"/>
      <c r="Z3" s="25"/>
    </row>
    <row r="4" spans="1:26">
      <c r="A4" s="1">
        <v>45292</v>
      </c>
      <c r="B4" s="1" t="str">
        <f t="shared" si="1"/>
        <v>enero</v>
      </c>
      <c r="C4" t="s">
        <v>10</v>
      </c>
      <c r="D4" t="s">
        <v>11</v>
      </c>
      <c r="E4" t="str">
        <f>+VLOOKUP(F4,'[2]DIVIPOLA MPIO'!$A$5:$B$1125,2,0)</f>
        <v>Casanare</v>
      </c>
      <c r="F4" t="s">
        <v>463</v>
      </c>
      <c r="G4" t="s">
        <v>20</v>
      </c>
      <c r="H4" t="s">
        <v>21</v>
      </c>
      <c r="I4" t="s">
        <v>15</v>
      </c>
      <c r="J4" t="s">
        <v>16</v>
      </c>
      <c r="K4" s="2">
        <v>11</v>
      </c>
      <c r="L4" s="2">
        <v>960</v>
      </c>
      <c r="M4" s="2">
        <v>16</v>
      </c>
      <c r="N4" s="27">
        <f t="shared" si="2"/>
        <v>2</v>
      </c>
      <c r="O4" s="28" t="str">
        <f t="shared" si="3"/>
        <v>16</v>
      </c>
      <c r="P4" s="28">
        <f t="shared" si="4"/>
        <v>0</v>
      </c>
      <c r="Q4" s="29">
        <f t="shared" si="5"/>
        <v>960</v>
      </c>
      <c r="R4" s="29">
        <f t="shared" si="6"/>
        <v>16</v>
      </c>
      <c r="U4" s="26"/>
      <c r="V4" s="26"/>
      <c r="W4" s="8"/>
      <c r="X4" s="6"/>
      <c r="Z4" s="25"/>
    </row>
    <row r="5" spans="1:26">
      <c r="A5" s="1">
        <v>45292</v>
      </c>
      <c r="B5" s="1" t="str">
        <f t="shared" si="1"/>
        <v>enero</v>
      </c>
      <c r="C5" t="s">
        <v>22</v>
      </c>
      <c r="D5" t="s">
        <v>23</v>
      </c>
      <c r="E5" t="str">
        <f>+VLOOKUP(F5,'[2]DIVIPOLA MPIO'!$A$5:$B$1125,2,0)</f>
        <v>Cesar</v>
      </c>
      <c r="F5" t="s">
        <v>24</v>
      </c>
      <c r="G5" t="s">
        <v>25</v>
      </c>
      <c r="H5" t="s">
        <v>26</v>
      </c>
      <c r="I5" t="s">
        <v>15</v>
      </c>
      <c r="J5" t="s">
        <v>27</v>
      </c>
      <c r="K5" s="2">
        <v>14</v>
      </c>
      <c r="L5" s="2">
        <v>428</v>
      </c>
      <c r="M5" s="2">
        <v>518</v>
      </c>
      <c r="N5" s="27">
        <f t="shared" si="2"/>
        <v>3</v>
      </c>
      <c r="O5" s="28" t="str">
        <f t="shared" si="3"/>
        <v>51</v>
      </c>
      <c r="P5" s="28" t="str">
        <f t="shared" si="4"/>
        <v>8</v>
      </c>
      <c r="Q5" s="29">
        <f t="shared" si="5"/>
        <v>3068</v>
      </c>
      <c r="R5" s="29">
        <f t="shared" si="6"/>
        <v>51.133333333333333</v>
      </c>
      <c r="U5" s="26"/>
      <c r="V5" s="26"/>
      <c r="W5" s="8"/>
      <c r="X5" s="6"/>
      <c r="Z5" s="25"/>
    </row>
    <row r="6" spans="1:26">
      <c r="A6" s="1">
        <v>45292</v>
      </c>
      <c r="B6" s="1" t="str">
        <f t="shared" si="1"/>
        <v>enero</v>
      </c>
      <c r="C6" t="s">
        <v>22</v>
      </c>
      <c r="D6" t="s">
        <v>23</v>
      </c>
      <c r="E6" t="str">
        <f>+VLOOKUP(F6,'[2]DIVIPOLA MPIO'!$A$5:$B$1125,2,0)</f>
        <v>La Guajira</v>
      </c>
      <c r="F6" t="s">
        <v>28</v>
      </c>
      <c r="G6" t="s">
        <v>29</v>
      </c>
      <c r="H6" t="s">
        <v>30</v>
      </c>
      <c r="I6" t="s">
        <v>15</v>
      </c>
      <c r="J6" t="s">
        <v>27</v>
      </c>
      <c r="K6" s="2">
        <v>73</v>
      </c>
      <c r="L6" s="2">
        <v>1386.57</v>
      </c>
      <c r="M6" s="2">
        <v>2406</v>
      </c>
      <c r="N6" s="27">
        <f t="shared" si="2"/>
        <v>4</v>
      </c>
      <c r="O6" s="28" t="str">
        <f t="shared" si="3"/>
        <v>24</v>
      </c>
      <c r="P6" s="28" t="str">
        <f t="shared" si="4"/>
        <v>06</v>
      </c>
      <c r="Q6" s="29">
        <f t="shared" si="5"/>
        <v>1446</v>
      </c>
      <c r="R6" s="29">
        <f t="shared" si="6"/>
        <v>24.1</v>
      </c>
      <c r="U6" s="26"/>
      <c r="V6" s="26"/>
      <c r="W6" s="8"/>
      <c r="X6" s="6"/>
      <c r="Z6" s="25"/>
    </row>
    <row r="7" spans="1:26">
      <c r="A7" s="1">
        <v>45292</v>
      </c>
      <c r="B7" s="1" t="str">
        <f t="shared" si="1"/>
        <v>enero</v>
      </c>
      <c r="C7" t="s">
        <v>22</v>
      </c>
      <c r="D7" t="s">
        <v>23</v>
      </c>
      <c r="E7" t="str">
        <f>+VLOOKUP(F7,'[2]DIVIPOLA MPIO'!$A$5:$B$1125,2,0)</f>
        <v>Magdalena</v>
      </c>
      <c r="F7" t="s">
        <v>31</v>
      </c>
      <c r="G7" t="s">
        <v>32</v>
      </c>
      <c r="H7" t="s">
        <v>33</v>
      </c>
      <c r="I7" t="s">
        <v>15</v>
      </c>
      <c r="J7" t="s">
        <v>27</v>
      </c>
      <c r="K7" s="2">
        <v>67</v>
      </c>
      <c r="L7" s="2">
        <v>1489.73</v>
      </c>
      <c r="M7" s="2">
        <v>2248</v>
      </c>
      <c r="N7" s="27">
        <f t="shared" si="2"/>
        <v>4</v>
      </c>
      <c r="O7" s="28" t="str">
        <f t="shared" si="3"/>
        <v>22</v>
      </c>
      <c r="P7" s="28" t="str">
        <f t="shared" si="4"/>
        <v>48</v>
      </c>
      <c r="Q7" s="29">
        <f t="shared" si="5"/>
        <v>1368</v>
      </c>
      <c r="R7" s="29">
        <f t="shared" si="6"/>
        <v>22.8</v>
      </c>
      <c r="U7" s="26"/>
      <c r="V7" s="26"/>
      <c r="W7" s="8"/>
      <c r="X7" s="6"/>
      <c r="Z7" s="25"/>
    </row>
    <row r="8" spans="1:26">
      <c r="A8" s="1">
        <v>45292</v>
      </c>
      <c r="B8" s="1" t="str">
        <f t="shared" si="1"/>
        <v>enero</v>
      </c>
      <c r="C8" t="s">
        <v>22</v>
      </c>
      <c r="D8" t="s">
        <v>23</v>
      </c>
      <c r="E8" t="str">
        <f>+VLOOKUP(F8,'[2]DIVIPOLA MPIO'!$A$5:$B$1125,2,0)</f>
        <v>Magdalena</v>
      </c>
      <c r="F8" t="s">
        <v>34</v>
      </c>
      <c r="G8" t="s">
        <v>35</v>
      </c>
      <c r="H8" t="s">
        <v>36</v>
      </c>
      <c r="I8" t="s">
        <v>15</v>
      </c>
      <c r="J8" t="s">
        <v>27</v>
      </c>
      <c r="K8" s="2">
        <v>147</v>
      </c>
      <c r="L8" s="2">
        <v>4244.5</v>
      </c>
      <c r="M8" s="2">
        <v>6324</v>
      </c>
      <c r="N8" s="27">
        <f t="shared" si="2"/>
        <v>4</v>
      </c>
      <c r="O8" s="28" t="str">
        <f t="shared" si="3"/>
        <v>63</v>
      </c>
      <c r="P8" s="28" t="str">
        <f t="shared" si="4"/>
        <v>24</v>
      </c>
      <c r="Q8" s="29">
        <f t="shared" si="5"/>
        <v>3804</v>
      </c>
      <c r="R8" s="29">
        <f t="shared" si="6"/>
        <v>63.4</v>
      </c>
      <c r="U8" s="26"/>
      <c r="V8" s="26"/>
      <c r="W8" s="8"/>
      <c r="X8" s="6"/>
      <c r="Z8" s="25"/>
    </row>
    <row r="9" spans="1:26">
      <c r="A9" s="1">
        <v>45292</v>
      </c>
      <c r="B9" s="1" t="str">
        <f t="shared" si="1"/>
        <v>enero</v>
      </c>
      <c r="C9" t="s">
        <v>22</v>
      </c>
      <c r="D9" t="s">
        <v>23</v>
      </c>
      <c r="E9" t="str">
        <f>+VLOOKUP(F9,'[2]DIVIPOLA MPIO'!$A$5:$B$1125,2,0)</f>
        <v>Magdalena</v>
      </c>
      <c r="F9" t="s">
        <v>34</v>
      </c>
      <c r="G9" t="s">
        <v>35</v>
      </c>
      <c r="H9" t="s">
        <v>37</v>
      </c>
      <c r="I9" t="s">
        <v>15</v>
      </c>
      <c r="J9" t="s">
        <v>27</v>
      </c>
      <c r="K9" s="2">
        <v>155</v>
      </c>
      <c r="L9" s="2">
        <v>4402.5</v>
      </c>
      <c r="M9" s="2">
        <v>6536</v>
      </c>
      <c r="N9" s="27">
        <f t="shared" si="2"/>
        <v>4</v>
      </c>
      <c r="O9" s="28" t="str">
        <f t="shared" si="3"/>
        <v>65</v>
      </c>
      <c r="P9" s="28" t="str">
        <f t="shared" si="4"/>
        <v>36</v>
      </c>
      <c r="Q9" s="29">
        <f t="shared" si="5"/>
        <v>3936</v>
      </c>
      <c r="R9" s="29">
        <f t="shared" si="6"/>
        <v>65.599999999999994</v>
      </c>
      <c r="U9" s="26"/>
      <c r="V9" s="26"/>
      <c r="W9" s="8"/>
      <c r="X9" s="6"/>
      <c r="Z9" s="25"/>
    </row>
    <row r="10" spans="1:26">
      <c r="A10" s="1">
        <v>45292</v>
      </c>
      <c r="B10" s="1" t="str">
        <f t="shared" si="1"/>
        <v>enero</v>
      </c>
      <c r="C10" t="s">
        <v>22</v>
      </c>
      <c r="D10" t="s">
        <v>23</v>
      </c>
      <c r="E10" t="str">
        <f>+VLOOKUP(F10,'[2]DIVIPOLA MPIO'!$A$5:$B$1125,2,0)</f>
        <v>Magdalena</v>
      </c>
      <c r="F10" t="s">
        <v>34</v>
      </c>
      <c r="G10" t="s">
        <v>35</v>
      </c>
      <c r="H10" t="s">
        <v>33</v>
      </c>
      <c r="I10" t="s">
        <v>15</v>
      </c>
      <c r="J10" t="s">
        <v>27</v>
      </c>
      <c r="K10" s="2">
        <v>30</v>
      </c>
      <c r="L10" s="2">
        <v>820</v>
      </c>
      <c r="M10" s="2">
        <v>1018</v>
      </c>
      <c r="N10" s="27">
        <f t="shared" si="2"/>
        <v>4</v>
      </c>
      <c r="O10" s="28" t="str">
        <f t="shared" si="3"/>
        <v>10</v>
      </c>
      <c r="P10" s="28" t="str">
        <f t="shared" si="4"/>
        <v>18</v>
      </c>
      <c r="Q10" s="29">
        <f t="shared" si="5"/>
        <v>618</v>
      </c>
      <c r="R10" s="29">
        <f t="shared" si="6"/>
        <v>10.3</v>
      </c>
      <c r="U10" s="26"/>
      <c r="V10" s="26"/>
      <c r="W10" s="8"/>
      <c r="X10" s="6"/>
      <c r="Z10" s="25"/>
    </row>
    <row r="11" spans="1:26">
      <c r="A11" s="1">
        <v>45292</v>
      </c>
      <c r="B11" s="1" t="str">
        <f t="shared" si="1"/>
        <v>enero</v>
      </c>
      <c r="C11" t="s">
        <v>22</v>
      </c>
      <c r="D11" t="s">
        <v>23</v>
      </c>
      <c r="E11" t="str">
        <f>+VLOOKUP(F11,'[2]DIVIPOLA MPIO'!$A$5:$B$1125,2,0)</f>
        <v>Magdalena</v>
      </c>
      <c r="F11" t="s">
        <v>34</v>
      </c>
      <c r="G11" t="s">
        <v>35</v>
      </c>
      <c r="H11" t="s">
        <v>26</v>
      </c>
      <c r="I11" t="s">
        <v>15</v>
      </c>
      <c r="J11" t="s">
        <v>27</v>
      </c>
      <c r="K11" s="2">
        <v>138</v>
      </c>
      <c r="L11" s="2">
        <v>3975.1</v>
      </c>
      <c r="M11" s="2">
        <v>6106</v>
      </c>
      <c r="N11" s="27">
        <f t="shared" si="2"/>
        <v>4</v>
      </c>
      <c r="O11" s="28" t="str">
        <f t="shared" si="3"/>
        <v>61</v>
      </c>
      <c r="P11" s="28" t="str">
        <f t="shared" si="4"/>
        <v>06</v>
      </c>
      <c r="Q11" s="29">
        <f t="shared" si="5"/>
        <v>3666</v>
      </c>
      <c r="R11" s="29">
        <f t="shared" si="6"/>
        <v>61.1</v>
      </c>
      <c r="U11" s="26"/>
      <c r="V11" s="26"/>
      <c r="W11" s="8"/>
      <c r="X11" s="6"/>
      <c r="Z11" s="25"/>
    </row>
    <row r="12" spans="1:26">
      <c r="A12" s="1">
        <v>45292</v>
      </c>
      <c r="B12" s="1" t="str">
        <f t="shared" si="1"/>
        <v>enero</v>
      </c>
      <c r="C12" t="s">
        <v>38</v>
      </c>
      <c r="D12" t="s">
        <v>39</v>
      </c>
      <c r="E12" t="str">
        <f>+VLOOKUP(F12,'[2]DIVIPOLA MPIO'!$A$5:$B$1125,2,0)</f>
        <v>Antioquia</v>
      </c>
      <c r="F12" t="s">
        <v>453</v>
      </c>
      <c r="G12" t="s">
        <v>41</v>
      </c>
      <c r="H12" t="s">
        <v>42</v>
      </c>
      <c r="I12" t="s">
        <v>43</v>
      </c>
      <c r="J12" t="s">
        <v>27</v>
      </c>
      <c r="K12" s="2">
        <v>73</v>
      </c>
      <c r="L12" s="2">
        <v>5552.5</v>
      </c>
      <c r="M12" s="2">
        <v>39</v>
      </c>
      <c r="N12" s="27">
        <f t="shared" si="2"/>
        <v>2</v>
      </c>
      <c r="O12" s="28" t="str">
        <f t="shared" si="3"/>
        <v>39</v>
      </c>
      <c r="P12" s="28">
        <f t="shared" si="4"/>
        <v>0</v>
      </c>
      <c r="Q12" s="29">
        <f t="shared" si="5"/>
        <v>2340</v>
      </c>
      <c r="R12" s="29">
        <f t="shared" si="6"/>
        <v>39</v>
      </c>
      <c r="U12" s="26"/>
      <c r="V12" s="26"/>
      <c r="W12" s="8"/>
      <c r="X12" s="6"/>
      <c r="Z12" s="25"/>
    </row>
    <row r="13" spans="1:26">
      <c r="A13" s="1">
        <v>45292</v>
      </c>
      <c r="B13" s="1" t="str">
        <f t="shared" si="1"/>
        <v>enero</v>
      </c>
      <c r="C13" t="s">
        <v>38</v>
      </c>
      <c r="D13" t="s">
        <v>39</v>
      </c>
      <c r="E13" t="str">
        <f>+VLOOKUP(F13,'[2]DIVIPOLA MPIO'!$A$5:$B$1125,2,0)</f>
        <v>Antioquia</v>
      </c>
      <c r="F13" t="s">
        <v>453</v>
      </c>
      <c r="G13" t="s">
        <v>41</v>
      </c>
      <c r="H13" t="s">
        <v>44</v>
      </c>
      <c r="I13" t="s">
        <v>43</v>
      </c>
      <c r="J13" t="s">
        <v>27</v>
      </c>
      <c r="K13" s="2">
        <v>89</v>
      </c>
      <c r="L13" s="2">
        <v>5107.2</v>
      </c>
      <c r="M13" s="2">
        <v>36.6</v>
      </c>
      <c r="N13" s="27">
        <f t="shared" si="2"/>
        <v>4</v>
      </c>
      <c r="O13" s="28" t="str">
        <f t="shared" si="3"/>
        <v>36</v>
      </c>
      <c r="P13" s="28" t="str">
        <f t="shared" si="4"/>
        <v>,6</v>
      </c>
      <c r="Q13" s="29">
        <f t="shared" si="5"/>
        <v>2160.6</v>
      </c>
      <c r="R13" s="29">
        <f t="shared" si="6"/>
        <v>36.01</v>
      </c>
      <c r="U13" s="26"/>
      <c r="V13" s="26"/>
      <c r="W13" s="8"/>
      <c r="X13" s="6"/>
      <c r="Z13" s="25"/>
    </row>
    <row r="14" spans="1:26">
      <c r="A14" s="1">
        <v>45292</v>
      </c>
      <c r="B14" s="1" t="str">
        <f t="shared" si="1"/>
        <v>enero</v>
      </c>
      <c r="C14" t="s">
        <v>38</v>
      </c>
      <c r="D14" t="s">
        <v>39</v>
      </c>
      <c r="E14" t="str">
        <f>+VLOOKUP(F14,'[2]DIVIPOLA MPIO'!$A$5:$B$1125,2,0)</f>
        <v>Antioquia</v>
      </c>
      <c r="F14" t="s">
        <v>453</v>
      </c>
      <c r="G14" t="s">
        <v>41</v>
      </c>
      <c r="H14" t="s">
        <v>45</v>
      </c>
      <c r="I14" t="s">
        <v>43</v>
      </c>
      <c r="J14" t="s">
        <v>27</v>
      </c>
      <c r="K14" s="2">
        <v>83</v>
      </c>
      <c r="L14" s="2">
        <v>6267.4</v>
      </c>
      <c r="M14" s="2">
        <v>40.1</v>
      </c>
      <c r="N14" s="27">
        <f t="shared" si="2"/>
        <v>4</v>
      </c>
      <c r="O14" s="28" t="str">
        <f t="shared" si="3"/>
        <v>40</v>
      </c>
      <c r="P14" s="28" t="str">
        <f t="shared" si="4"/>
        <v>,1</v>
      </c>
      <c r="Q14" s="29">
        <f t="shared" si="5"/>
        <v>2400.1</v>
      </c>
      <c r="R14" s="29">
        <f t="shared" si="6"/>
        <v>40.001666666666665</v>
      </c>
      <c r="U14" s="26"/>
      <c r="V14" s="26"/>
      <c r="W14" s="8"/>
      <c r="X14" s="6"/>
      <c r="Z14" s="25"/>
    </row>
    <row r="15" spans="1:26">
      <c r="A15" s="1">
        <v>45292</v>
      </c>
      <c r="B15" s="1" t="str">
        <f t="shared" si="1"/>
        <v>enero</v>
      </c>
      <c r="C15" t="s">
        <v>38</v>
      </c>
      <c r="D15" t="s">
        <v>39</v>
      </c>
      <c r="E15" t="str">
        <f>+VLOOKUP(F15,'[2]DIVIPOLA MPIO'!$A$5:$B$1125,2,0)</f>
        <v>Antioquia</v>
      </c>
      <c r="F15" t="s">
        <v>453</v>
      </c>
      <c r="G15" t="s">
        <v>41</v>
      </c>
      <c r="H15" t="s">
        <v>46</v>
      </c>
      <c r="I15" t="s">
        <v>43</v>
      </c>
      <c r="J15" t="s">
        <v>27</v>
      </c>
      <c r="K15" s="2">
        <v>79</v>
      </c>
      <c r="L15" s="2">
        <v>6036.3</v>
      </c>
      <c r="M15" s="2">
        <v>44.3</v>
      </c>
      <c r="N15" s="27">
        <f t="shared" si="2"/>
        <v>4</v>
      </c>
      <c r="O15" s="28" t="str">
        <f t="shared" si="3"/>
        <v>44</v>
      </c>
      <c r="P15" s="28" t="str">
        <f t="shared" si="4"/>
        <v>,3</v>
      </c>
      <c r="Q15" s="29">
        <f t="shared" si="5"/>
        <v>2640.3</v>
      </c>
      <c r="R15" s="29">
        <f t="shared" si="6"/>
        <v>44.005000000000003</v>
      </c>
      <c r="U15" s="26"/>
      <c r="V15" s="26"/>
      <c r="W15" s="8"/>
      <c r="X15" s="6"/>
      <c r="Z15" s="25"/>
    </row>
    <row r="16" spans="1:26">
      <c r="A16" s="1">
        <v>45292</v>
      </c>
      <c r="B16" s="1" t="str">
        <f t="shared" si="1"/>
        <v>enero</v>
      </c>
      <c r="C16" t="s">
        <v>38</v>
      </c>
      <c r="D16" t="s">
        <v>39</v>
      </c>
      <c r="E16" t="str">
        <f>+VLOOKUP(F16,'[2]DIVIPOLA MPIO'!$A$5:$B$1125,2,0)</f>
        <v>Antioquia</v>
      </c>
      <c r="F16" t="s">
        <v>453</v>
      </c>
      <c r="G16" t="s">
        <v>41</v>
      </c>
      <c r="H16" t="s">
        <v>47</v>
      </c>
      <c r="I16" t="s">
        <v>43</v>
      </c>
      <c r="J16" t="s">
        <v>27</v>
      </c>
      <c r="K16" s="2">
        <v>84</v>
      </c>
      <c r="L16" s="2">
        <v>6201</v>
      </c>
      <c r="M16" s="2">
        <v>40.5</v>
      </c>
      <c r="N16" s="27">
        <f t="shared" si="2"/>
        <v>4</v>
      </c>
      <c r="O16" s="28" t="str">
        <f t="shared" si="3"/>
        <v>40</v>
      </c>
      <c r="P16" s="28" t="str">
        <f t="shared" si="4"/>
        <v>,5</v>
      </c>
      <c r="Q16" s="29">
        <f t="shared" si="5"/>
        <v>2400.5</v>
      </c>
      <c r="R16" s="29">
        <f t="shared" si="6"/>
        <v>40.008333333333333</v>
      </c>
      <c r="U16" s="26"/>
      <c r="V16" s="26"/>
      <c r="W16" s="8"/>
      <c r="X16" s="6"/>
      <c r="Z16" s="25"/>
    </row>
    <row r="17" spans="1:26">
      <c r="A17" s="1">
        <v>45292</v>
      </c>
      <c r="B17" s="1" t="str">
        <f t="shared" si="1"/>
        <v>enero</v>
      </c>
      <c r="C17" t="s">
        <v>38</v>
      </c>
      <c r="D17" t="s">
        <v>39</v>
      </c>
      <c r="E17" t="str">
        <f>+VLOOKUP(F17,'[2]DIVIPOLA MPIO'!$A$5:$B$1125,2,0)</f>
        <v>Antioquia</v>
      </c>
      <c r="F17" t="s">
        <v>453</v>
      </c>
      <c r="G17" t="s">
        <v>41</v>
      </c>
      <c r="H17" t="s">
        <v>48</v>
      </c>
      <c r="I17" t="s">
        <v>43</v>
      </c>
      <c r="J17" t="s">
        <v>27</v>
      </c>
      <c r="K17" s="2">
        <v>98</v>
      </c>
      <c r="L17" s="2">
        <v>7189.7</v>
      </c>
      <c r="M17" s="2">
        <v>42.9</v>
      </c>
      <c r="N17" s="27">
        <f t="shared" si="2"/>
        <v>4</v>
      </c>
      <c r="O17" s="28" t="str">
        <f t="shared" si="3"/>
        <v>42</v>
      </c>
      <c r="P17" s="28" t="str">
        <f t="shared" si="4"/>
        <v>,9</v>
      </c>
      <c r="Q17" s="29">
        <f t="shared" si="5"/>
        <v>2520.9</v>
      </c>
      <c r="R17" s="29">
        <f t="shared" si="6"/>
        <v>42.015000000000001</v>
      </c>
      <c r="U17" s="26"/>
      <c r="V17" s="26"/>
      <c r="W17" s="8"/>
      <c r="X17" s="6"/>
      <c r="Z17" s="25"/>
    </row>
    <row r="18" spans="1:26">
      <c r="A18" s="1">
        <v>45292</v>
      </c>
      <c r="B18" s="1" t="str">
        <f t="shared" si="1"/>
        <v>enero</v>
      </c>
      <c r="C18" t="s">
        <v>38</v>
      </c>
      <c r="D18" t="s">
        <v>39</v>
      </c>
      <c r="E18" t="str">
        <f>+VLOOKUP(F18,'[2]DIVIPOLA MPIO'!$A$5:$B$1125,2,0)</f>
        <v>Antioquia</v>
      </c>
      <c r="F18" t="s">
        <v>453</v>
      </c>
      <c r="G18" t="s">
        <v>41</v>
      </c>
      <c r="H18" t="s">
        <v>49</v>
      </c>
      <c r="I18" t="s">
        <v>43</v>
      </c>
      <c r="J18" t="s">
        <v>27</v>
      </c>
      <c r="K18" s="2">
        <v>90</v>
      </c>
      <c r="L18" s="2">
        <v>6554.4</v>
      </c>
      <c r="M18" s="2">
        <v>45.8</v>
      </c>
      <c r="N18" s="27">
        <f t="shared" si="2"/>
        <v>4</v>
      </c>
      <c r="O18" s="28" t="str">
        <f t="shared" si="3"/>
        <v>45</v>
      </c>
      <c r="P18" s="28" t="str">
        <f t="shared" si="4"/>
        <v>,8</v>
      </c>
      <c r="Q18" s="29">
        <f t="shared" si="5"/>
        <v>2700.8</v>
      </c>
      <c r="R18" s="29">
        <f t="shared" si="6"/>
        <v>45.013333333333335</v>
      </c>
      <c r="U18" s="26"/>
      <c r="V18" s="26"/>
      <c r="W18" s="8"/>
      <c r="X18" s="6"/>
      <c r="Z18" s="25"/>
    </row>
    <row r="19" spans="1:26">
      <c r="A19" s="1">
        <v>45292</v>
      </c>
      <c r="B19" s="1" t="str">
        <f t="shared" si="1"/>
        <v>enero</v>
      </c>
      <c r="C19" t="s">
        <v>38</v>
      </c>
      <c r="D19" t="s">
        <v>39</v>
      </c>
      <c r="E19" t="str">
        <f>+VLOOKUP(F19,'[2]DIVIPOLA MPIO'!$A$5:$B$1125,2,0)</f>
        <v>Antioquia</v>
      </c>
      <c r="F19" t="s">
        <v>453</v>
      </c>
      <c r="G19" t="s">
        <v>41</v>
      </c>
      <c r="H19" t="s">
        <v>50</v>
      </c>
      <c r="I19" t="s">
        <v>43</v>
      </c>
      <c r="J19" t="s">
        <v>27</v>
      </c>
      <c r="K19" s="2">
        <v>91</v>
      </c>
      <c r="L19" s="2">
        <v>6848.1</v>
      </c>
      <c r="M19" s="2">
        <v>45.4</v>
      </c>
      <c r="N19" s="27">
        <f t="shared" si="2"/>
        <v>4</v>
      </c>
      <c r="O19" s="28" t="str">
        <f t="shared" si="3"/>
        <v>45</v>
      </c>
      <c r="P19" s="28" t="str">
        <f t="shared" si="4"/>
        <v>,4</v>
      </c>
      <c r="Q19" s="29">
        <f t="shared" si="5"/>
        <v>2700.4</v>
      </c>
      <c r="R19" s="29">
        <f t="shared" si="6"/>
        <v>45.006666666666668</v>
      </c>
      <c r="U19" s="26"/>
      <c r="V19" s="26"/>
      <c r="W19" s="8"/>
      <c r="X19" s="6"/>
    </row>
    <row r="20" spans="1:26">
      <c r="A20" s="1">
        <v>45292</v>
      </c>
      <c r="B20" s="1" t="str">
        <f t="shared" si="1"/>
        <v>enero</v>
      </c>
      <c r="C20" t="s">
        <v>38</v>
      </c>
      <c r="D20" t="s">
        <v>39</v>
      </c>
      <c r="E20" t="str">
        <f>+VLOOKUP(F20,'[2]DIVIPOLA MPIO'!$A$5:$B$1125,2,0)</f>
        <v>Antioquia</v>
      </c>
      <c r="F20" t="s">
        <v>453</v>
      </c>
      <c r="G20" t="s">
        <v>41</v>
      </c>
      <c r="H20" t="s">
        <v>51</v>
      </c>
      <c r="I20" t="s">
        <v>43</v>
      </c>
      <c r="J20" t="s">
        <v>27</v>
      </c>
      <c r="K20" s="2">
        <v>91</v>
      </c>
      <c r="L20" s="2">
        <v>6184.2</v>
      </c>
      <c r="M20" s="2">
        <v>47.2</v>
      </c>
      <c r="N20" s="27">
        <f t="shared" si="2"/>
        <v>4</v>
      </c>
      <c r="O20" s="28" t="str">
        <f t="shared" si="3"/>
        <v>47</v>
      </c>
      <c r="P20" s="28" t="str">
        <f t="shared" si="4"/>
        <v>,2</v>
      </c>
      <c r="Q20" s="29">
        <f t="shared" si="5"/>
        <v>2820.2</v>
      </c>
      <c r="R20" s="29">
        <f t="shared" si="6"/>
        <v>47.00333333333333</v>
      </c>
      <c r="U20" s="26"/>
      <c r="V20" s="26"/>
      <c r="W20" s="8"/>
      <c r="X20" s="6"/>
    </row>
    <row r="21" spans="1:26">
      <c r="A21" s="1">
        <v>45292</v>
      </c>
      <c r="B21" s="1" t="str">
        <f t="shared" si="1"/>
        <v>enero</v>
      </c>
      <c r="C21" t="s">
        <v>38</v>
      </c>
      <c r="D21" t="s">
        <v>39</v>
      </c>
      <c r="E21" t="str">
        <f>+VLOOKUP(F21,'[2]DIVIPOLA MPIO'!$A$5:$B$1125,2,0)</f>
        <v>Antioquia</v>
      </c>
      <c r="F21" t="s">
        <v>453</v>
      </c>
      <c r="G21" t="s">
        <v>41</v>
      </c>
      <c r="H21" t="s">
        <v>52</v>
      </c>
      <c r="I21" t="s">
        <v>43</v>
      </c>
      <c r="J21" t="s">
        <v>27</v>
      </c>
      <c r="K21" s="2">
        <v>86</v>
      </c>
      <c r="L21" s="2">
        <v>6346.3</v>
      </c>
      <c r="M21" s="2">
        <v>41.5</v>
      </c>
      <c r="N21" s="27">
        <f t="shared" si="2"/>
        <v>4</v>
      </c>
      <c r="O21" s="28" t="str">
        <f t="shared" si="3"/>
        <v>41</v>
      </c>
      <c r="P21" s="28" t="str">
        <f t="shared" si="4"/>
        <v>,5</v>
      </c>
      <c r="Q21" s="29">
        <f t="shared" si="5"/>
        <v>2460.5</v>
      </c>
      <c r="R21" s="29">
        <f t="shared" si="6"/>
        <v>41.008333333333333</v>
      </c>
      <c r="U21" s="26"/>
      <c r="V21" s="26"/>
      <c r="W21" s="8"/>
      <c r="X21" s="6"/>
    </row>
    <row r="22" spans="1:26">
      <c r="A22" s="1">
        <v>45292</v>
      </c>
      <c r="B22" s="1" t="str">
        <f t="shared" si="1"/>
        <v>enero</v>
      </c>
      <c r="C22" t="s">
        <v>38</v>
      </c>
      <c r="D22" t="s">
        <v>39</v>
      </c>
      <c r="E22" t="str">
        <f>+VLOOKUP(F22,'[2]DIVIPOLA MPIO'!$A$5:$B$1125,2,0)</f>
        <v>Antioquia</v>
      </c>
      <c r="F22" t="s">
        <v>453</v>
      </c>
      <c r="G22" t="s">
        <v>41</v>
      </c>
      <c r="H22" t="s">
        <v>44</v>
      </c>
      <c r="I22" t="s">
        <v>43</v>
      </c>
      <c r="J22" t="s">
        <v>412</v>
      </c>
      <c r="K22" s="2">
        <v>7</v>
      </c>
      <c r="L22" s="2">
        <v>640</v>
      </c>
      <c r="M22" s="2">
        <v>10.1</v>
      </c>
      <c r="N22" s="27">
        <f t="shared" si="2"/>
        <v>4</v>
      </c>
      <c r="O22" s="28" t="str">
        <f t="shared" si="3"/>
        <v>10</v>
      </c>
      <c r="P22" s="28" t="str">
        <f t="shared" si="4"/>
        <v>,1</v>
      </c>
      <c r="Q22" s="29">
        <f t="shared" si="5"/>
        <v>600.1</v>
      </c>
      <c r="R22" s="29">
        <f t="shared" si="6"/>
        <v>10.001666666666667</v>
      </c>
      <c r="U22" s="26"/>
      <c r="V22" s="26"/>
      <c r="W22" s="8"/>
      <c r="X22" s="6"/>
    </row>
    <row r="23" spans="1:26">
      <c r="A23" s="1">
        <v>45292</v>
      </c>
      <c r="B23" s="1" t="str">
        <f t="shared" si="1"/>
        <v>enero</v>
      </c>
      <c r="C23" t="s">
        <v>38</v>
      </c>
      <c r="D23" t="s">
        <v>39</v>
      </c>
      <c r="E23" t="str">
        <f>+VLOOKUP(F23,'[2]DIVIPOLA MPIO'!$A$5:$B$1125,2,0)</f>
        <v>Magdalena</v>
      </c>
      <c r="F23" t="s">
        <v>466</v>
      </c>
      <c r="G23" t="s">
        <v>54</v>
      </c>
      <c r="H23" t="s">
        <v>55</v>
      </c>
      <c r="I23" t="s">
        <v>15</v>
      </c>
      <c r="J23" t="s">
        <v>27</v>
      </c>
      <c r="K23" s="2">
        <v>24</v>
      </c>
      <c r="L23" s="2">
        <v>652.5</v>
      </c>
      <c r="M23" s="2">
        <v>18.3</v>
      </c>
      <c r="N23" s="27">
        <f t="shared" si="2"/>
        <v>4</v>
      </c>
      <c r="O23" s="28" t="str">
        <f t="shared" si="3"/>
        <v>18</v>
      </c>
      <c r="P23" s="28" t="str">
        <f t="shared" si="4"/>
        <v>,3</v>
      </c>
      <c r="Q23" s="29">
        <f t="shared" si="5"/>
        <v>1080.3</v>
      </c>
      <c r="R23" s="29">
        <f t="shared" si="6"/>
        <v>18.004999999999999</v>
      </c>
      <c r="U23" s="26"/>
      <c r="V23" s="26"/>
      <c r="W23" s="8"/>
      <c r="X23" s="6"/>
    </row>
    <row r="24" spans="1:26">
      <c r="A24" s="1">
        <v>45292</v>
      </c>
      <c r="B24" s="1" t="str">
        <f t="shared" si="1"/>
        <v>enero</v>
      </c>
      <c r="C24" t="s">
        <v>38</v>
      </c>
      <c r="D24" t="s">
        <v>39</v>
      </c>
      <c r="E24" t="str">
        <f>+VLOOKUP(F24,'[2]DIVIPOLA MPIO'!$A$5:$B$1125,2,0)</f>
        <v>Magdalena</v>
      </c>
      <c r="F24" t="s">
        <v>466</v>
      </c>
      <c r="G24" t="s">
        <v>54</v>
      </c>
      <c r="H24" t="s">
        <v>56</v>
      </c>
      <c r="I24" t="s">
        <v>15</v>
      </c>
      <c r="J24" t="s">
        <v>27</v>
      </c>
      <c r="K24" s="2">
        <v>49</v>
      </c>
      <c r="L24" s="2">
        <v>1275</v>
      </c>
      <c r="M24" s="2">
        <v>32.799999999999997</v>
      </c>
      <c r="N24" s="27">
        <f t="shared" si="2"/>
        <v>4</v>
      </c>
      <c r="O24" s="28" t="str">
        <f t="shared" si="3"/>
        <v>32</v>
      </c>
      <c r="P24" s="28" t="str">
        <f t="shared" si="4"/>
        <v>,8</v>
      </c>
      <c r="Q24" s="29">
        <f t="shared" si="5"/>
        <v>1920.8</v>
      </c>
      <c r="R24" s="29">
        <f t="shared" si="6"/>
        <v>32.013333333333335</v>
      </c>
      <c r="U24" s="26"/>
      <c r="V24" s="26"/>
      <c r="W24" s="8"/>
      <c r="X24" s="6"/>
    </row>
    <row r="25" spans="1:26">
      <c r="A25" s="1">
        <v>45292</v>
      </c>
      <c r="B25" s="1" t="str">
        <f t="shared" si="1"/>
        <v>enero</v>
      </c>
      <c r="C25" t="s">
        <v>38</v>
      </c>
      <c r="D25" t="s">
        <v>39</v>
      </c>
      <c r="E25" t="str">
        <f>+VLOOKUP(F25,'[2]DIVIPOLA MPIO'!$A$5:$B$1125,2,0)</f>
        <v>Magdalena</v>
      </c>
      <c r="F25" t="s">
        <v>466</v>
      </c>
      <c r="G25" t="s">
        <v>54</v>
      </c>
      <c r="H25" t="s">
        <v>57</v>
      </c>
      <c r="I25" t="s">
        <v>15</v>
      </c>
      <c r="J25" t="s">
        <v>27</v>
      </c>
      <c r="K25" s="2">
        <v>72</v>
      </c>
      <c r="L25" s="2">
        <v>1972.5</v>
      </c>
      <c r="M25" s="2">
        <v>49.8</v>
      </c>
      <c r="N25" s="27">
        <f t="shared" si="2"/>
        <v>4</v>
      </c>
      <c r="O25" s="28" t="str">
        <f t="shared" si="3"/>
        <v>49</v>
      </c>
      <c r="P25" s="28" t="str">
        <f t="shared" si="4"/>
        <v>,8</v>
      </c>
      <c r="Q25" s="29">
        <f t="shared" si="5"/>
        <v>2940.8</v>
      </c>
      <c r="R25" s="29">
        <f t="shared" si="6"/>
        <v>49.013333333333335</v>
      </c>
      <c r="U25" s="26"/>
      <c r="V25" s="26"/>
      <c r="W25" s="8"/>
      <c r="X25" s="6"/>
    </row>
    <row r="26" spans="1:26">
      <c r="A26" s="1">
        <v>45292</v>
      </c>
      <c r="B26" s="1" t="str">
        <f t="shared" si="1"/>
        <v>enero</v>
      </c>
      <c r="C26" t="s">
        <v>38</v>
      </c>
      <c r="D26" t="s">
        <v>39</v>
      </c>
      <c r="E26" t="str">
        <f>+VLOOKUP(F26,'[2]DIVIPOLA MPIO'!$A$5:$B$1125,2,0)</f>
        <v>Antioquia</v>
      </c>
      <c r="F26" t="s">
        <v>58</v>
      </c>
      <c r="G26" t="s">
        <v>59</v>
      </c>
      <c r="H26" t="s">
        <v>42</v>
      </c>
      <c r="I26" t="s">
        <v>43</v>
      </c>
      <c r="J26" t="s">
        <v>27</v>
      </c>
      <c r="K26" s="2">
        <v>12</v>
      </c>
      <c r="L26" s="2">
        <v>913.4</v>
      </c>
      <c r="M26" s="2">
        <v>5.4</v>
      </c>
      <c r="N26" s="27">
        <f t="shared" si="2"/>
        <v>3</v>
      </c>
      <c r="O26" s="28" t="str">
        <f t="shared" si="3"/>
        <v>5,</v>
      </c>
      <c r="P26" s="28" t="str">
        <f t="shared" si="4"/>
        <v>4</v>
      </c>
      <c r="Q26" s="29">
        <f t="shared" si="5"/>
        <v>304</v>
      </c>
      <c r="R26" s="29">
        <f t="shared" si="6"/>
        <v>5.0666666666666664</v>
      </c>
      <c r="U26" s="26"/>
      <c r="V26" s="26"/>
      <c r="W26" s="8"/>
      <c r="X26" s="6"/>
    </row>
    <row r="27" spans="1:26">
      <c r="A27" s="1">
        <v>45292</v>
      </c>
      <c r="B27" s="1" t="str">
        <f t="shared" si="1"/>
        <v>enero</v>
      </c>
      <c r="C27" t="s">
        <v>38</v>
      </c>
      <c r="D27" t="s">
        <v>39</v>
      </c>
      <c r="E27" t="str">
        <f>+VLOOKUP(F27,'[2]DIVIPOLA MPIO'!$A$5:$B$1125,2,0)</f>
        <v>Antioquia</v>
      </c>
      <c r="F27" t="s">
        <v>58</v>
      </c>
      <c r="G27" t="s">
        <v>59</v>
      </c>
      <c r="H27" t="s">
        <v>44</v>
      </c>
      <c r="I27" t="s">
        <v>43</v>
      </c>
      <c r="J27" t="s">
        <v>27</v>
      </c>
      <c r="K27" s="2">
        <v>16</v>
      </c>
      <c r="L27" s="2">
        <v>1223.4000000000001</v>
      </c>
      <c r="M27" s="2">
        <v>9.1999999999999993</v>
      </c>
      <c r="N27" s="27">
        <f t="shared" si="2"/>
        <v>3</v>
      </c>
      <c r="O27" s="28" t="str">
        <f t="shared" si="3"/>
        <v>9,</v>
      </c>
      <c r="P27" s="28" t="str">
        <f t="shared" si="4"/>
        <v>2</v>
      </c>
      <c r="Q27" s="29">
        <f t="shared" si="5"/>
        <v>542</v>
      </c>
      <c r="R27" s="29">
        <f t="shared" si="6"/>
        <v>9.0333333333333332</v>
      </c>
      <c r="U27" s="26"/>
      <c r="V27" s="26"/>
      <c r="W27" s="8"/>
      <c r="X27" s="6"/>
    </row>
    <row r="28" spans="1:26">
      <c r="A28" s="1">
        <v>45292</v>
      </c>
      <c r="B28" s="1" t="str">
        <f t="shared" si="1"/>
        <v>enero</v>
      </c>
      <c r="C28" t="s">
        <v>38</v>
      </c>
      <c r="D28" t="s">
        <v>39</v>
      </c>
      <c r="E28" t="str">
        <f>+VLOOKUP(F28,'[2]DIVIPOLA MPIO'!$A$5:$B$1125,2,0)</f>
        <v>Antioquia</v>
      </c>
      <c r="F28" t="s">
        <v>58</v>
      </c>
      <c r="G28" t="s">
        <v>59</v>
      </c>
      <c r="H28" t="s">
        <v>45</v>
      </c>
      <c r="I28" t="s">
        <v>43</v>
      </c>
      <c r="J28" t="s">
        <v>27</v>
      </c>
      <c r="K28" s="2">
        <v>26</v>
      </c>
      <c r="L28" s="2">
        <v>1990</v>
      </c>
      <c r="M28" s="2">
        <v>11.8</v>
      </c>
      <c r="N28" s="27">
        <f t="shared" si="2"/>
        <v>4</v>
      </c>
      <c r="O28" s="28" t="str">
        <f t="shared" si="3"/>
        <v>11</v>
      </c>
      <c r="P28" s="28" t="str">
        <f t="shared" si="4"/>
        <v>,8</v>
      </c>
      <c r="Q28" s="29">
        <f t="shared" si="5"/>
        <v>660.8</v>
      </c>
      <c r="R28" s="29">
        <f t="shared" si="6"/>
        <v>11.013333333333332</v>
      </c>
      <c r="U28" s="26"/>
      <c r="V28" s="26"/>
      <c r="W28" s="8"/>
      <c r="X28" s="6"/>
    </row>
    <row r="29" spans="1:26">
      <c r="A29" s="1">
        <v>45292</v>
      </c>
      <c r="B29" s="1" t="str">
        <f t="shared" si="1"/>
        <v>enero</v>
      </c>
      <c r="C29" t="s">
        <v>38</v>
      </c>
      <c r="D29" t="s">
        <v>39</v>
      </c>
      <c r="E29" t="str">
        <f>+VLOOKUP(F29,'[2]DIVIPOLA MPIO'!$A$5:$B$1125,2,0)</f>
        <v>Antioquia</v>
      </c>
      <c r="F29" t="s">
        <v>58</v>
      </c>
      <c r="G29" t="s">
        <v>59</v>
      </c>
      <c r="H29" t="s">
        <v>46</v>
      </c>
      <c r="I29" t="s">
        <v>43</v>
      </c>
      <c r="J29" t="s">
        <v>27</v>
      </c>
      <c r="K29" s="2">
        <v>18</v>
      </c>
      <c r="L29" s="2">
        <v>1440</v>
      </c>
      <c r="M29" s="2">
        <v>9</v>
      </c>
      <c r="N29" s="27">
        <f t="shared" si="2"/>
        <v>1</v>
      </c>
      <c r="O29" s="28" t="str">
        <f t="shared" si="3"/>
        <v>9</v>
      </c>
      <c r="P29" s="28">
        <f t="shared" si="4"/>
        <v>0</v>
      </c>
      <c r="Q29" s="29">
        <f t="shared" si="5"/>
        <v>540</v>
      </c>
      <c r="R29" s="29">
        <f t="shared" si="6"/>
        <v>9</v>
      </c>
      <c r="U29" s="26"/>
      <c r="V29" s="26"/>
      <c r="W29" s="8"/>
      <c r="X29" s="6"/>
    </row>
    <row r="30" spans="1:26">
      <c r="A30" s="1">
        <v>45292</v>
      </c>
      <c r="B30" s="1" t="str">
        <f t="shared" si="1"/>
        <v>enero</v>
      </c>
      <c r="C30" t="s">
        <v>38</v>
      </c>
      <c r="D30" t="s">
        <v>39</v>
      </c>
      <c r="E30" t="str">
        <f>+VLOOKUP(F30,'[2]DIVIPOLA MPIO'!$A$5:$B$1125,2,0)</f>
        <v>Antioquia</v>
      </c>
      <c r="F30" t="s">
        <v>58</v>
      </c>
      <c r="G30" t="s">
        <v>59</v>
      </c>
      <c r="H30" t="s">
        <v>47</v>
      </c>
      <c r="I30" t="s">
        <v>43</v>
      </c>
      <c r="J30" t="s">
        <v>27</v>
      </c>
      <c r="K30" s="2">
        <v>29</v>
      </c>
      <c r="L30" s="2">
        <v>2150</v>
      </c>
      <c r="M30" s="2">
        <v>12.7</v>
      </c>
      <c r="N30" s="27">
        <f t="shared" si="2"/>
        <v>4</v>
      </c>
      <c r="O30" s="28" t="str">
        <f t="shared" si="3"/>
        <v>12</v>
      </c>
      <c r="P30" s="28" t="str">
        <f t="shared" si="4"/>
        <v>,7</v>
      </c>
      <c r="Q30" s="29">
        <f t="shared" si="5"/>
        <v>720.7</v>
      </c>
      <c r="R30" s="29">
        <f t="shared" si="6"/>
        <v>12.011666666666667</v>
      </c>
      <c r="U30" s="26"/>
      <c r="V30" s="26"/>
      <c r="W30" s="8"/>
      <c r="X30" s="6"/>
    </row>
    <row r="31" spans="1:26">
      <c r="A31" s="1">
        <v>45292</v>
      </c>
      <c r="B31" s="1" t="str">
        <f t="shared" si="1"/>
        <v>enero</v>
      </c>
      <c r="C31" t="s">
        <v>38</v>
      </c>
      <c r="D31" t="s">
        <v>39</v>
      </c>
      <c r="E31" t="str">
        <f>+VLOOKUP(F31,'[2]DIVIPOLA MPIO'!$A$5:$B$1125,2,0)</f>
        <v>Antioquia</v>
      </c>
      <c r="F31" t="s">
        <v>58</v>
      </c>
      <c r="G31" t="s">
        <v>59</v>
      </c>
      <c r="H31" t="s">
        <v>48</v>
      </c>
      <c r="I31" t="s">
        <v>43</v>
      </c>
      <c r="J31" t="s">
        <v>27</v>
      </c>
      <c r="K31" s="2">
        <v>20</v>
      </c>
      <c r="L31" s="2">
        <v>1584.9</v>
      </c>
      <c r="M31" s="2">
        <v>8.8000000000000007</v>
      </c>
      <c r="N31" s="27">
        <f t="shared" si="2"/>
        <v>3</v>
      </c>
      <c r="O31" s="28" t="str">
        <f t="shared" si="3"/>
        <v>8,</v>
      </c>
      <c r="P31" s="28" t="str">
        <f t="shared" si="4"/>
        <v>8</v>
      </c>
      <c r="Q31" s="29">
        <f t="shared" si="5"/>
        <v>488</v>
      </c>
      <c r="R31" s="29">
        <f t="shared" si="6"/>
        <v>8.1333333333333329</v>
      </c>
      <c r="U31" s="26"/>
      <c r="V31" s="26"/>
      <c r="W31" s="8"/>
      <c r="X31" s="6"/>
    </row>
    <row r="32" spans="1:26">
      <c r="A32" s="1">
        <v>45292</v>
      </c>
      <c r="B32" s="1" t="str">
        <f t="shared" si="1"/>
        <v>enero</v>
      </c>
      <c r="C32" t="s">
        <v>38</v>
      </c>
      <c r="D32" t="s">
        <v>39</v>
      </c>
      <c r="E32" t="str">
        <f>+VLOOKUP(F32,'[2]DIVIPOLA MPIO'!$A$5:$B$1125,2,0)</f>
        <v>Antioquia</v>
      </c>
      <c r="F32" t="s">
        <v>58</v>
      </c>
      <c r="G32" t="s">
        <v>59</v>
      </c>
      <c r="H32" t="s">
        <v>49</v>
      </c>
      <c r="I32" t="s">
        <v>43</v>
      </c>
      <c r="J32" t="s">
        <v>27</v>
      </c>
      <c r="K32" s="2">
        <v>8</v>
      </c>
      <c r="L32" s="2">
        <v>613.29999999999995</v>
      </c>
      <c r="M32" s="2">
        <v>3.5</v>
      </c>
      <c r="N32" s="27">
        <f t="shared" si="2"/>
        <v>3</v>
      </c>
      <c r="O32" s="28" t="str">
        <f t="shared" si="3"/>
        <v>3,</v>
      </c>
      <c r="P32" s="28" t="str">
        <f t="shared" si="4"/>
        <v>5</v>
      </c>
      <c r="Q32" s="29">
        <f t="shared" si="5"/>
        <v>185</v>
      </c>
      <c r="R32" s="29">
        <f t="shared" si="6"/>
        <v>3.0833333333333335</v>
      </c>
      <c r="U32" s="26"/>
      <c r="V32" s="26"/>
      <c r="W32" s="8"/>
      <c r="X32" s="6"/>
    </row>
    <row r="33" spans="1:24">
      <c r="A33" s="1">
        <v>45292</v>
      </c>
      <c r="B33" s="1" t="str">
        <f t="shared" si="1"/>
        <v>enero</v>
      </c>
      <c r="C33" t="s">
        <v>38</v>
      </c>
      <c r="D33" t="s">
        <v>39</v>
      </c>
      <c r="E33" t="str">
        <f>+VLOOKUP(F33,'[2]DIVIPOLA MPIO'!$A$5:$B$1125,2,0)</f>
        <v>Antioquia</v>
      </c>
      <c r="F33" t="s">
        <v>58</v>
      </c>
      <c r="G33" t="s">
        <v>59</v>
      </c>
      <c r="H33" t="s">
        <v>50</v>
      </c>
      <c r="I33" t="s">
        <v>43</v>
      </c>
      <c r="J33" t="s">
        <v>27</v>
      </c>
      <c r="K33" s="2">
        <v>21</v>
      </c>
      <c r="L33" s="2">
        <v>1585</v>
      </c>
      <c r="M33" s="2">
        <v>10.199999999999999</v>
      </c>
      <c r="N33" s="27">
        <f t="shared" si="2"/>
        <v>4</v>
      </c>
      <c r="O33" s="28" t="str">
        <f t="shared" si="3"/>
        <v>10</v>
      </c>
      <c r="P33" s="28" t="str">
        <f t="shared" si="4"/>
        <v>,2</v>
      </c>
      <c r="Q33" s="29">
        <f t="shared" si="5"/>
        <v>600.20000000000005</v>
      </c>
      <c r="R33" s="29">
        <f t="shared" si="6"/>
        <v>10.003333333333334</v>
      </c>
      <c r="U33" s="26"/>
      <c r="V33" s="26"/>
      <c r="W33" s="8"/>
      <c r="X33" s="6"/>
    </row>
    <row r="34" spans="1:24">
      <c r="A34" s="1">
        <v>45292</v>
      </c>
      <c r="B34" s="1" t="str">
        <f t="shared" si="1"/>
        <v>enero</v>
      </c>
      <c r="C34" t="s">
        <v>38</v>
      </c>
      <c r="D34" t="s">
        <v>39</v>
      </c>
      <c r="E34" t="str">
        <f>+VLOOKUP(F34,'[2]DIVIPOLA MPIO'!$A$5:$B$1125,2,0)</f>
        <v>Antioquia</v>
      </c>
      <c r="F34" t="s">
        <v>58</v>
      </c>
      <c r="G34" t="s">
        <v>59</v>
      </c>
      <c r="H34" t="s">
        <v>51</v>
      </c>
      <c r="I34" t="s">
        <v>43</v>
      </c>
      <c r="J34" t="s">
        <v>27</v>
      </c>
      <c r="K34" s="2">
        <v>29</v>
      </c>
      <c r="L34" s="2">
        <v>2196.4</v>
      </c>
      <c r="M34" s="2">
        <v>13.7</v>
      </c>
      <c r="N34" s="27">
        <f t="shared" si="2"/>
        <v>4</v>
      </c>
      <c r="O34" s="28" t="str">
        <f t="shared" si="3"/>
        <v>13</v>
      </c>
      <c r="P34" s="28" t="str">
        <f t="shared" si="4"/>
        <v>,7</v>
      </c>
      <c r="Q34" s="29">
        <f t="shared" si="5"/>
        <v>780.7</v>
      </c>
      <c r="R34" s="29">
        <f t="shared" si="6"/>
        <v>13.011666666666667</v>
      </c>
      <c r="U34" s="26"/>
      <c r="V34" s="26"/>
      <c r="W34" s="8"/>
      <c r="X34" s="6"/>
    </row>
    <row r="35" spans="1:24">
      <c r="A35" s="1">
        <v>45292</v>
      </c>
      <c r="B35" s="1" t="str">
        <f t="shared" si="1"/>
        <v>enero</v>
      </c>
      <c r="C35" t="s">
        <v>38</v>
      </c>
      <c r="D35" t="s">
        <v>39</v>
      </c>
      <c r="E35" t="str">
        <f>+VLOOKUP(F35,'[2]DIVIPOLA MPIO'!$A$5:$B$1125,2,0)</f>
        <v>Antioquia</v>
      </c>
      <c r="F35" t="s">
        <v>58</v>
      </c>
      <c r="G35" t="s">
        <v>59</v>
      </c>
      <c r="H35" t="s">
        <v>52</v>
      </c>
      <c r="I35" t="s">
        <v>43</v>
      </c>
      <c r="J35" t="s">
        <v>27</v>
      </c>
      <c r="K35" s="2">
        <v>27</v>
      </c>
      <c r="L35" s="2">
        <v>2118.3000000000002</v>
      </c>
      <c r="M35" s="2">
        <v>12.7</v>
      </c>
      <c r="N35" s="27">
        <f t="shared" si="2"/>
        <v>4</v>
      </c>
      <c r="O35" s="28" t="str">
        <f t="shared" si="3"/>
        <v>12</v>
      </c>
      <c r="P35" s="28" t="str">
        <f t="shared" si="4"/>
        <v>,7</v>
      </c>
      <c r="Q35" s="29">
        <f t="shared" si="5"/>
        <v>720.7</v>
      </c>
      <c r="R35" s="29">
        <f t="shared" si="6"/>
        <v>12.011666666666667</v>
      </c>
      <c r="U35" s="26"/>
      <c r="V35" s="26"/>
      <c r="W35" s="8"/>
      <c r="X35" s="6"/>
    </row>
    <row r="36" spans="1:24">
      <c r="A36" s="1">
        <v>45292</v>
      </c>
      <c r="B36" s="1" t="str">
        <f t="shared" si="1"/>
        <v>enero</v>
      </c>
      <c r="C36" t="s">
        <v>38</v>
      </c>
      <c r="D36" t="s">
        <v>39</v>
      </c>
      <c r="E36" t="str">
        <f>+VLOOKUP(F36,'[2]DIVIPOLA MPIO'!$A$5:$B$1125,2,0)</f>
        <v>Antioquia</v>
      </c>
      <c r="F36" t="s">
        <v>58</v>
      </c>
      <c r="G36" t="s">
        <v>59</v>
      </c>
      <c r="H36" t="s">
        <v>44</v>
      </c>
      <c r="I36" t="s">
        <v>43</v>
      </c>
      <c r="J36" t="s">
        <v>412</v>
      </c>
      <c r="K36" s="2">
        <v>4</v>
      </c>
      <c r="L36" s="2">
        <v>320</v>
      </c>
      <c r="M36" s="2">
        <v>4.0999999999999996</v>
      </c>
      <c r="N36" s="27">
        <f t="shared" si="2"/>
        <v>3</v>
      </c>
      <c r="O36" s="28" t="str">
        <f t="shared" si="3"/>
        <v>4,</v>
      </c>
      <c r="P36" s="28" t="str">
        <f t="shared" si="4"/>
        <v>1</v>
      </c>
      <c r="Q36" s="29">
        <f t="shared" si="5"/>
        <v>241</v>
      </c>
      <c r="R36" s="29">
        <f t="shared" si="6"/>
        <v>4.0166666666666666</v>
      </c>
      <c r="U36" s="26"/>
      <c r="V36" s="26"/>
      <c r="W36" s="8"/>
      <c r="X36" s="6"/>
    </row>
    <row r="37" spans="1:24">
      <c r="A37" s="1">
        <v>45292</v>
      </c>
      <c r="B37" s="1" t="str">
        <f t="shared" si="1"/>
        <v>enero</v>
      </c>
      <c r="C37" t="s">
        <v>60</v>
      </c>
      <c r="D37" t="s">
        <v>61</v>
      </c>
      <c r="E37" t="str">
        <f>+VLOOKUP(F37,'[2]DIVIPOLA MPIO'!$A$5:$B$1125,2,0)</f>
        <v>Cesar</v>
      </c>
      <c r="F37" t="s">
        <v>62</v>
      </c>
      <c r="G37" t="s">
        <v>63</v>
      </c>
      <c r="H37" t="s">
        <v>64</v>
      </c>
      <c r="I37" t="s">
        <v>15</v>
      </c>
      <c r="J37" t="s">
        <v>65</v>
      </c>
      <c r="K37" s="2">
        <v>85</v>
      </c>
      <c r="L37" s="2">
        <v>1477</v>
      </c>
      <c r="M37" s="2">
        <v>3148</v>
      </c>
      <c r="N37" s="27">
        <f t="shared" si="2"/>
        <v>4</v>
      </c>
      <c r="O37" s="28" t="str">
        <f t="shared" si="3"/>
        <v>31</v>
      </c>
      <c r="P37" s="28" t="str">
        <f t="shared" si="4"/>
        <v>48</v>
      </c>
      <c r="Q37" s="29">
        <f t="shared" si="5"/>
        <v>1908</v>
      </c>
      <c r="R37" s="29">
        <f t="shared" si="6"/>
        <v>31.8</v>
      </c>
      <c r="U37" s="26"/>
      <c r="V37" s="26"/>
      <c r="W37" s="8"/>
      <c r="X37" s="6"/>
    </row>
    <row r="38" spans="1:24">
      <c r="A38" s="1">
        <v>45292</v>
      </c>
      <c r="B38" s="1" t="str">
        <f t="shared" si="1"/>
        <v>enero</v>
      </c>
      <c r="C38" t="s">
        <v>66</v>
      </c>
      <c r="D38" t="s">
        <v>67</v>
      </c>
      <c r="E38" t="str">
        <f>+VLOOKUP(F38,'[2]DIVIPOLA MPIO'!$A$5:$B$1125,2,0)</f>
        <v>Antioquia</v>
      </c>
      <c r="F38" t="s">
        <v>68</v>
      </c>
      <c r="G38" t="s">
        <v>69</v>
      </c>
      <c r="H38" t="s">
        <v>70</v>
      </c>
      <c r="I38" t="s">
        <v>43</v>
      </c>
      <c r="J38" t="s">
        <v>27</v>
      </c>
      <c r="K38" s="2">
        <v>85</v>
      </c>
      <c r="L38" s="2">
        <v>4990.79</v>
      </c>
      <c r="M38" s="2">
        <v>3742</v>
      </c>
      <c r="N38" s="27">
        <f t="shared" si="2"/>
        <v>4</v>
      </c>
      <c r="O38" s="28" t="str">
        <f t="shared" si="3"/>
        <v>37</v>
      </c>
      <c r="P38" s="28" t="str">
        <f t="shared" si="4"/>
        <v>42</v>
      </c>
      <c r="Q38" s="29">
        <f t="shared" si="5"/>
        <v>2262</v>
      </c>
      <c r="R38" s="29">
        <f t="shared" si="6"/>
        <v>37.700000000000003</v>
      </c>
      <c r="U38" s="26"/>
      <c r="V38" s="26"/>
      <c r="W38" s="8"/>
      <c r="X38" s="6"/>
    </row>
    <row r="39" spans="1:24">
      <c r="A39" s="1">
        <v>45292</v>
      </c>
      <c r="B39" s="1" t="str">
        <f t="shared" si="1"/>
        <v>enero</v>
      </c>
      <c r="C39" t="s">
        <v>66</v>
      </c>
      <c r="D39" t="s">
        <v>67</v>
      </c>
      <c r="E39" t="str">
        <f>+VLOOKUP(F39,'[2]DIVIPOLA MPIO'!$A$5:$B$1125,2,0)</f>
        <v>Antioquia</v>
      </c>
      <c r="F39" t="s">
        <v>68</v>
      </c>
      <c r="G39" t="s">
        <v>69</v>
      </c>
      <c r="H39" t="s">
        <v>71</v>
      </c>
      <c r="I39" t="s">
        <v>43</v>
      </c>
      <c r="J39" t="s">
        <v>27</v>
      </c>
      <c r="K39" s="2">
        <v>83</v>
      </c>
      <c r="L39" s="2">
        <v>4707.07</v>
      </c>
      <c r="M39" s="2">
        <v>3936</v>
      </c>
      <c r="N39" s="27">
        <f t="shared" si="2"/>
        <v>4</v>
      </c>
      <c r="O39" s="28" t="str">
        <f t="shared" si="3"/>
        <v>39</v>
      </c>
      <c r="P39" s="28" t="str">
        <f t="shared" si="4"/>
        <v>36</v>
      </c>
      <c r="Q39" s="29">
        <f t="shared" si="5"/>
        <v>2376</v>
      </c>
      <c r="R39" s="29">
        <f t="shared" si="6"/>
        <v>39.6</v>
      </c>
      <c r="U39" s="26"/>
      <c r="V39" s="26"/>
      <c r="W39" s="8"/>
      <c r="X39" s="6"/>
    </row>
    <row r="40" spans="1:24">
      <c r="A40" s="1">
        <v>45292</v>
      </c>
      <c r="B40" s="1" t="str">
        <f t="shared" si="1"/>
        <v>enero</v>
      </c>
      <c r="C40" t="s">
        <v>66</v>
      </c>
      <c r="D40" t="s">
        <v>67</v>
      </c>
      <c r="E40" t="str">
        <f>+VLOOKUP(F40,'[2]DIVIPOLA MPIO'!$A$5:$B$1125,2,0)</f>
        <v>Antioquia</v>
      </c>
      <c r="F40" t="s">
        <v>68</v>
      </c>
      <c r="G40" t="s">
        <v>69</v>
      </c>
      <c r="H40" t="s">
        <v>72</v>
      </c>
      <c r="I40" t="s">
        <v>43</v>
      </c>
      <c r="J40" t="s">
        <v>27</v>
      </c>
      <c r="K40" s="2">
        <v>89</v>
      </c>
      <c r="L40" s="2">
        <v>4993.2700000000004</v>
      </c>
      <c r="M40" s="2">
        <v>4030</v>
      </c>
      <c r="N40" s="27">
        <f t="shared" si="2"/>
        <v>4</v>
      </c>
      <c r="O40" s="28" t="str">
        <f t="shared" si="3"/>
        <v>40</v>
      </c>
      <c r="P40" s="28" t="str">
        <f t="shared" si="4"/>
        <v>30</v>
      </c>
      <c r="Q40" s="29">
        <f t="shared" si="5"/>
        <v>2430</v>
      </c>
      <c r="R40" s="29">
        <f t="shared" si="6"/>
        <v>40.5</v>
      </c>
      <c r="U40" s="26"/>
      <c r="V40" s="26"/>
      <c r="W40" s="8"/>
      <c r="X40" s="6"/>
    </row>
    <row r="41" spans="1:24">
      <c r="A41" s="1">
        <v>45292</v>
      </c>
      <c r="B41" s="1" t="str">
        <f t="shared" si="1"/>
        <v>enero</v>
      </c>
      <c r="C41" t="s">
        <v>66</v>
      </c>
      <c r="D41" t="s">
        <v>67</v>
      </c>
      <c r="E41" t="str">
        <f>+VLOOKUP(F41,'[2]DIVIPOLA MPIO'!$A$5:$B$1125,2,0)</f>
        <v>Antioquia</v>
      </c>
      <c r="F41" t="s">
        <v>68</v>
      </c>
      <c r="G41" t="s">
        <v>69</v>
      </c>
      <c r="H41" t="s">
        <v>73</v>
      </c>
      <c r="I41" t="s">
        <v>43</v>
      </c>
      <c r="J41" t="s">
        <v>27</v>
      </c>
      <c r="K41" s="2">
        <v>84</v>
      </c>
      <c r="L41" s="2">
        <v>4744.1099999999997</v>
      </c>
      <c r="M41" s="2">
        <v>3730</v>
      </c>
      <c r="N41" s="27">
        <f t="shared" si="2"/>
        <v>4</v>
      </c>
      <c r="O41" s="28" t="str">
        <f t="shared" si="3"/>
        <v>37</v>
      </c>
      <c r="P41" s="28" t="str">
        <f t="shared" si="4"/>
        <v>30</v>
      </c>
      <c r="Q41" s="29">
        <f t="shared" si="5"/>
        <v>2250</v>
      </c>
      <c r="R41" s="29">
        <f t="shared" si="6"/>
        <v>37.5</v>
      </c>
      <c r="U41" s="26"/>
      <c r="V41" s="26"/>
      <c r="W41" s="8"/>
      <c r="X41" s="6"/>
    </row>
    <row r="42" spans="1:24">
      <c r="A42" s="1">
        <v>45292</v>
      </c>
      <c r="B42" s="1" t="str">
        <f t="shared" si="1"/>
        <v>enero</v>
      </c>
      <c r="C42" t="s">
        <v>66</v>
      </c>
      <c r="D42" t="s">
        <v>67</v>
      </c>
      <c r="E42" t="str">
        <f>+VLOOKUP(F42,'[2]DIVIPOLA MPIO'!$A$5:$B$1125,2,0)</f>
        <v>Antioquia</v>
      </c>
      <c r="F42" t="s">
        <v>68</v>
      </c>
      <c r="G42" t="s">
        <v>69</v>
      </c>
      <c r="H42" t="s">
        <v>74</v>
      </c>
      <c r="I42" t="s">
        <v>43</v>
      </c>
      <c r="J42" t="s">
        <v>27</v>
      </c>
      <c r="K42" s="2">
        <v>93</v>
      </c>
      <c r="L42" s="2">
        <v>5288.96</v>
      </c>
      <c r="M42" s="2">
        <v>3836</v>
      </c>
      <c r="N42" s="27">
        <f t="shared" si="2"/>
        <v>4</v>
      </c>
      <c r="O42" s="28" t="str">
        <f t="shared" si="3"/>
        <v>38</v>
      </c>
      <c r="P42" s="28" t="str">
        <f t="shared" si="4"/>
        <v>36</v>
      </c>
      <c r="Q42" s="29">
        <f t="shared" si="5"/>
        <v>2316</v>
      </c>
      <c r="R42" s="29">
        <f t="shared" si="6"/>
        <v>38.6</v>
      </c>
      <c r="U42" s="26"/>
      <c r="V42" s="26"/>
      <c r="W42" s="8"/>
      <c r="X42" s="6"/>
    </row>
    <row r="43" spans="1:24">
      <c r="A43" s="1">
        <v>45292</v>
      </c>
      <c r="B43" s="1" t="str">
        <f t="shared" si="1"/>
        <v>enero</v>
      </c>
      <c r="C43" t="s">
        <v>66</v>
      </c>
      <c r="D43" t="s">
        <v>67</v>
      </c>
      <c r="E43" t="str">
        <f>+VLOOKUP(F43,'[2]DIVIPOLA MPIO'!$A$5:$B$1125,2,0)</f>
        <v>Antioquia</v>
      </c>
      <c r="F43" t="s">
        <v>68</v>
      </c>
      <c r="G43" t="s">
        <v>69</v>
      </c>
      <c r="H43" t="s">
        <v>75</v>
      </c>
      <c r="I43" t="s">
        <v>43</v>
      </c>
      <c r="J43" t="s">
        <v>27</v>
      </c>
      <c r="K43" s="2">
        <v>95</v>
      </c>
      <c r="L43" s="2">
        <v>5433.27</v>
      </c>
      <c r="M43" s="2">
        <v>3912</v>
      </c>
      <c r="N43" s="27">
        <f t="shared" si="2"/>
        <v>4</v>
      </c>
      <c r="O43" s="28" t="str">
        <f t="shared" si="3"/>
        <v>39</v>
      </c>
      <c r="P43" s="28" t="str">
        <f t="shared" si="4"/>
        <v>12</v>
      </c>
      <c r="Q43" s="29">
        <f t="shared" si="5"/>
        <v>2352</v>
      </c>
      <c r="R43" s="29">
        <f t="shared" si="6"/>
        <v>39.200000000000003</v>
      </c>
      <c r="U43" s="26"/>
      <c r="V43" s="26"/>
      <c r="W43" s="8"/>
      <c r="X43" s="6"/>
    </row>
    <row r="44" spans="1:24">
      <c r="A44" s="1">
        <v>45292</v>
      </c>
      <c r="B44" s="1" t="str">
        <f t="shared" si="1"/>
        <v>enero</v>
      </c>
      <c r="C44" t="s">
        <v>76</v>
      </c>
      <c r="D44" t="s">
        <v>77</v>
      </c>
      <c r="E44" t="str">
        <f>+VLOOKUP(F44,'[2]DIVIPOLA MPIO'!$A$5:$B$1125,2,0)</f>
        <v>Meta</v>
      </c>
      <c r="F44" t="s">
        <v>78</v>
      </c>
      <c r="G44" t="s">
        <v>79</v>
      </c>
      <c r="H44" t="s">
        <v>80</v>
      </c>
      <c r="I44" t="s">
        <v>15</v>
      </c>
      <c r="J44" t="s">
        <v>412</v>
      </c>
      <c r="K44" s="2">
        <v>41</v>
      </c>
      <c r="L44" s="2">
        <v>458</v>
      </c>
      <c r="M44" s="2">
        <v>1446</v>
      </c>
      <c r="N44" s="27">
        <f t="shared" si="2"/>
        <v>4</v>
      </c>
      <c r="O44" s="28" t="str">
        <f t="shared" si="3"/>
        <v>14</v>
      </c>
      <c r="P44" s="28" t="str">
        <f t="shared" si="4"/>
        <v>46</v>
      </c>
      <c r="Q44" s="29">
        <f t="shared" si="5"/>
        <v>886</v>
      </c>
      <c r="R44" s="29">
        <f t="shared" si="6"/>
        <v>14.766666666666667</v>
      </c>
      <c r="U44" s="26"/>
      <c r="V44" s="26"/>
      <c r="W44" s="8"/>
      <c r="X44" s="6"/>
    </row>
    <row r="45" spans="1:24">
      <c r="A45" s="1">
        <v>45292</v>
      </c>
      <c r="B45" s="1" t="str">
        <f t="shared" si="1"/>
        <v>enero</v>
      </c>
      <c r="C45" t="s">
        <v>76</v>
      </c>
      <c r="D45" t="s">
        <v>77</v>
      </c>
      <c r="E45" t="str">
        <f>+VLOOKUP(F45,'[2]DIVIPOLA MPIO'!$A$5:$B$1125,2,0)</f>
        <v>Meta</v>
      </c>
      <c r="F45" t="s">
        <v>78</v>
      </c>
      <c r="G45" t="s">
        <v>79</v>
      </c>
      <c r="H45" t="s">
        <v>80</v>
      </c>
      <c r="I45" t="s">
        <v>15</v>
      </c>
      <c r="J45" t="s">
        <v>81</v>
      </c>
      <c r="K45" s="2">
        <v>14</v>
      </c>
      <c r="L45" s="2">
        <v>147</v>
      </c>
      <c r="M45" s="2">
        <v>723</v>
      </c>
      <c r="N45" s="27">
        <f t="shared" si="2"/>
        <v>3</v>
      </c>
      <c r="O45" s="28" t="str">
        <f t="shared" si="3"/>
        <v>72</v>
      </c>
      <c r="P45" s="28" t="str">
        <f t="shared" si="4"/>
        <v>3</v>
      </c>
      <c r="Q45" s="29">
        <f t="shared" si="5"/>
        <v>4323</v>
      </c>
      <c r="R45" s="29">
        <f t="shared" si="6"/>
        <v>72.05</v>
      </c>
      <c r="U45" s="26"/>
      <c r="V45" s="26"/>
      <c r="W45" s="8"/>
      <c r="X45" s="6"/>
    </row>
    <row r="46" spans="1:24">
      <c r="A46" s="1">
        <v>45292</v>
      </c>
      <c r="B46" s="1" t="str">
        <f t="shared" si="1"/>
        <v>enero</v>
      </c>
      <c r="C46" t="s">
        <v>82</v>
      </c>
      <c r="D46" t="s">
        <v>83</v>
      </c>
      <c r="E46" t="str">
        <f>+VLOOKUP(F46,'[2]DIVIPOLA MPIO'!$A$5:$B$1125,2,0)</f>
        <v>Meta</v>
      </c>
      <c r="F46" t="s">
        <v>456</v>
      </c>
      <c r="G46" t="s">
        <v>85</v>
      </c>
      <c r="H46" t="s">
        <v>86</v>
      </c>
      <c r="I46" t="s">
        <v>15</v>
      </c>
      <c r="J46" t="s">
        <v>16</v>
      </c>
      <c r="K46" s="2">
        <v>7</v>
      </c>
      <c r="L46" s="2">
        <v>975</v>
      </c>
      <c r="M46" s="2">
        <v>3230</v>
      </c>
      <c r="N46" s="27">
        <f t="shared" si="2"/>
        <v>4</v>
      </c>
      <c r="O46" s="28" t="str">
        <f t="shared" si="3"/>
        <v>32</v>
      </c>
      <c r="P46" s="28" t="str">
        <f t="shared" si="4"/>
        <v>30</v>
      </c>
      <c r="Q46" s="29">
        <f t="shared" si="5"/>
        <v>1950</v>
      </c>
      <c r="R46" s="29">
        <f t="shared" si="6"/>
        <v>32.5</v>
      </c>
      <c r="U46" s="26"/>
      <c r="V46" s="26"/>
      <c r="W46" s="8"/>
      <c r="X46" s="6"/>
    </row>
    <row r="47" spans="1:24">
      <c r="A47" s="1">
        <v>45292</v>
      </c>
      <c r="B47" s="1" t="str">
        <f t="shared" si="1"/>
        <v>enero</v>
      </c>
      <c r="C47" t="s">
        <v>87</v>
      </c>
      <c r="D47" t="s">
        <v>88</v>
      </c>
      <c r="E47" t="str">
        <f>+VLOOKUP(F47,'[2]DIVIPOLA MPIO'!$A$5:$B$1125,2,0)</f>
        <v>Tolima</v>
      </c>
      <c r="F47" t="s">
        <v>460</v>
      </c>
      <c r="G47" t="s">
        <v>90</v>
      </c>
      <c r="H47" t="s">
        <v>91</v>
      </c>
      <c r="I47" t="s">
        <v>92</v>
      </c>
      <c r="J47" t="s">
        <v>16</v>
      </c>
      <c r="K47" s="2">
        <v>86</v>
      </c>
      <c r="L47" s="2">
        <v>1059</v>
      </c>
      <c r="M47" s="2">
        <v>24</v>
      </c>
      <c r="N47" s="27">
        <f t="shared" si="2"/>
        <v>2</v>
      </c>
      <c r="O47" s="28" t="str">
        <f t="shared" si="3"/>
        <v>24</v>
      </c>
      <c r="P47" s="28">
        <f t="shared" si="4"/>
        <v>0</v>
      </c>
      <c r="Q47" s="29">
        <f t="shared" si="5"/>
        <v>1440</v>
      </c>
      <c r="R47" s="29">
        <f t="shared" si="6"/>
        <v>24</v>
      </c>
      <c r="U47" s="26"/>
      <c r="V47" s="26"/>
      <c r="W47" s="8"/>
      <c r="X47" s="6"/>
    </row>
    <row r="48" spans="1:24">
      <c r="A48" s="1">
        <v>45292</v>
      </c>
      <c r="B48" s="1" t="str">
        <f t="shared" si="1"/>
        <v>enero</v>
      </c>
      <c r="C48" t="s">
        <v>93</v>
      </c>
      <c r="D48" t="s">
        <v>94</v>
      </c>
      <c r="E48" t="str">
        <f>+VLOOKUP(F48,'[2]DIVIPOLA MPIO'!$A$5:$B$1125,2,0)</f>
        <v>Valle del Cauca</v>
      </c>
      <c r="F48" t="s">
        <v>95</v>
      </c>
      <c r="G48" t="s">
        <v>96</v>
      </c>
      <c r="H48" t="s">
        <v>99</v>
      </c>
      <c r="I48" t="s">
        <v>92</v>
      </c>
      <c r="J48" t="s">
        <v>411</v>
      </c>
      <c r="K48" s="2">
        <v>4</v>
      </c>
      <c r="L48" s="2">
        <v>24</v>
      </c>
      <c r="M48" s="2">
        <v>2</v>
      </c>
      <c r="N48" s="27">
        <f t="shared" si="2"/>
        <v>1</v>
      </c>
      <c r="O48" s="28" t="str">
        <f t="shared" si="3"/>
        <v>2</v>
      </c>
      <c r="P48" s="28">
        <f t="shared" si="4"/>
        <v>0</v>
      </c>
      <c r="Q48" s="29">
        <f t="shared" si="5"/>
        <v>120</v>
      </c>
      <c r="R48" s="29">
        <f t="shared" si="6"/>
        <v>2</v>
      </c>
      <c r="U48" s="26"/>
      <c r="V48" s="26"/>
      <c r="W48" s="8"/>
      <c r="X48" s="6"/>
    </row>
    <row r="49" spans="1:24">
      <c r="A49" s="1">
        <v>45292</v>
      </c>
      <c r="B49" s="1" t="str">
        <f t="shared" si="1"/>
        <v>enero</v>
      </c>
      <c r="C49" t="s">
        <v>93</v>
      </c>
      <c r="D49" t="s">
        <v>94</v>
      </c>
      <c r="E49" t="str">
        <f>+VLOOKUP(F49,'[2]DIVIPOLA MPIO'!$A$5:$B$1125,2,0)</f>
        <v>Valle del Cauca</v>
      </c>
      <c r="F49" t="s">
        <v>95</v>
      </c>
      <c r="G49" t="s">
        <v>96</v>
      </c>
      <c r="H49" t="s">
        <v>97</v>
      </c>
      <c r="I49" t="s">
        <v>92</v>
      </c>
      <c r="J49" t="s">
        <v>123</v>
      </c>
      <c r="K49" s="2">
        <v>4</v>
      </c>
      <c r="L49" s="2">
        <v>26</v>
      </c>
      <c r="M49" s="2">
        <v>2</v>
      </c>
      <c r="N49" s="27">
        <f t="shared" si="2"/>
        <v>1</v>
      </c>
      <c r="O49" s="28" t="str">
        <f t="shared" si="3"/>
        <v>2</v>
      </c>
      <c r="P49" s="28">
        <f t="shared" si="4"/>
        <v>0</v>
      </c>
      <c r="Q49" s="29">
        <f t="shared" si="5"/>
        <v>120</v>
      </c>
      <c r="R49" s="29">
        <f t="shared" si="6"/>
        <v>2</v>
      </c>
      <c r="U49" s="26"/>
      <c r="V49" s="26"/>
      <c r="W49" s="8"/>
      <c r="X49" s="6"/>
    </row>
    <row r="50" spans="1:24">
      <c r="A50" s="1">
        <v>45292</v>
      </c>
      <c r="B50" s="1" t="str">
        <f t="shared" si="1"/>
        <v>enero</v>
      </c>
      <c r="C50" t="s">
        <v>93</v>
      </c>
      <c r="D50" t="s">
        <v>94</v>
      </c>
      <c r="E50" t="str">
        <f>+VLOOKUP(F50,'[2]DIVIPOLA MPIO'!$A$5:$B$1125,2,0)</f>
        <v>Valle del Cauca</v>
      </c>
      <c r="F50" t="s">
        <v>95</v>
      </c>
      <c r="G50" t="s">
        <v>96</v>
      </c>
      <c r="H50" t="s">
        <v>97</v>
      </c>
      <c r="I50" t="s">
        <v>92</v>
      </c>
      <c r="J50" t="s">
        <v>98</v>
      </c>
      <c r="K50" s="2">
        <v>28</v>
      </c>
      <c r="L50" s="2">
        <v>369.81</v>
      </c>
      <c r="M50" s="2">
        <v>1406</v>
      </c>
      <c r="N50" s="27">
        <f t="shared" si="2"/>
        <v>4</v>
      </c>
      <c r="O50" s="28" t="str">
        <f t="shared" si="3"/>
        <v>14</v>
      </c>
      <c r="P50" s="28" t="str">
        <f t="shared" si="4"/>
        <v>06</v>
      </c>
      <c r="Q50" s="29">
        <f t="shared" si="5"/>
        <v>846</v>
      </c>
      <c r="R50" s="29">
        <f t="shared" si="6"/>
        <v>14.1</v>
      </c>
      <c r="U50" s="26"/>
      <c r="V50" s="26"/>
      <c r="W50" s="8"/>
      <c r="X50" s="6"/>
    </row>
    <row r="51" spans="1:24">
      <c r="A51" s="1">
        <v>45292</v>
      </c>
      <c r="B51" s="1" t="str">
        <f t="shared" si="1"/>
        <v>enero</v>
      </c>
      <c r="C51" t="s">
        <v>100</v>
      </c>
      <c r="D51" t="s">
        <v>101</v>
      </c>
      <c r="E51" t="str">
        <f>+VLOOKUP(F51,'[2]DIVIPOLA MPIO'!$A$5:$B$1125,2,0)</f>
        <v>Meta</v>
      </c>
      <c r="F51" t="s">
        <v>102</v>
      </c>
      <c r="G51" t="s">
        <v>103</v>
      </c>
      <c r="H51" t="s">
        <v>104</v>
      </c>
      <c r="I51" t="s">
        <v>15</v>
      </c>
      <c r="J51" t="s">
        <v>16</v>
      </c>
      <c r="K51" s="2">
        <v>23</v>
      </c>
      <c r="L51" s="2">
        <v>923</v>
      </c>
      <c r="M51" s="2">
        <v>1193</v>
      </c>
      <c r="N51" s="27">
        <f t="shared" si="2"/>
        <v>4</v>
      </c>
      <c r="O51" s="28" t="str">
        <f t="shared" si="3"/>
        <v>11</v>
      </c>
      <c r="P51" s="28" t="str">
        <f t="shared" si="4"/>
        <v>93</v>
      </c>
      <c r="Q51" s="29">
        <f t="shared" si="5"/>
        <v>753</v>
      </c>
      <c r="R51" s="29">
        <f t="shared" si="6"/>
        <v>12.55</v>
      </c>
      <c r="U51" s="26"/>
      <c r="V51" s="26"/>
      <c r="W51" s="8"/>
      <c r="X51" s="6"/>
    </row>
    <row r="52" spans="1:24">
      <c r="A52" s="1">
        <v>45292</v>
      </c>
      <c r="B52" s="1" t="str">
        <f t="shared" si="1"/>
        <v>enero</v>
      </c>
      <c r="C52" t="s">
        <v>105</v>
      </c>
      <c r="D52" t="s">
        <v>106</v>
      </c>
      <c r="E52" t="str">
        <f>+VLOOKUP(F52,'[2]DIVIPOLA MPIO'!$A$5:$B$1125,2,0)</f>
        <v>Tolima</v>
      </c>
      <c r="F52" t="s">
        <v>107</v>
      </c>
      <c r="G52" t="s">
        <v>108</v>
      </c>
      <c r="H52" t="s">
        <v>109</v>
      </c>
      <c r="I52" t="s">
        <v>92</v>
      </c>
      <c r="J52" t="s">
        <v>16</v>
      </c>
      <c r="K52" s="2">
        <v>4</v>
      </c>
      <c r="L52" s="2">
        <v>25</v>
      </c>
      <c r="M52" s="2">
        <v>100</v>
      </c>
      <c r="N52" s="27">
        <f t="shared" si="2"/>
        <v>3</v>
      </c>
      <c r="O52" s="28" t="str">
        <f t="shared" si="3"/>
        <v>10</v>
      </c>
      <c r="P52" s="28" t="str">
        <f t="shared" si="4"/>
        <v>0</v>
      </c>
      <c r="Q52" s="29">
        <f t="shared" si="5"/>
        <v>600</v>
      </c>
      <c r="R52" s="29">
        <f t="shared" si="6"/>
        <v>10</v>
      </c>
      <c r="U52" s="26"/>
      <c r="V52" s="26"/>
      <c r="W52" s="8"/>
      <c r="X52" s="6"/>
    </row>
    <row r="53" spans="1:24">
      <c r="A53" s="1">
        <v>45292</v>
      </c>
      <c r="B53" s="1" t="str">
        <f t="shared" si="1"/>
        <v>enero</v>
      </c>
      <c r="C53" t="s">
        <v>105</v>
      </c>
      <c r="D53" t="s">
        <v>106</v>
      </c>
      <c r="E53" t="str">
        <f>+VLOOKUP(F53,'[2]DIVIPOLA MPIO'!$A$5:$B$1125,2,0)</f>
        <v>Tolima</v>
      </c>
      <c r="F53" t="s">
        <v>107</v>
      </c>
      <c r="G53" t="s">
        <v>108</v>
      </c>
      <c r="H53" t="s">
        <v>110</v>
      </c>
      <c r="I53" t="s">
        <v>92</v>
      </c>
      <c r="J53" t="s">
        <v>16</v>
      </c>
      <c r="K53" s="2">
        <v>4</v>
      </c>
      <c r="L53" s="2">
        <v>25</v>
      </c>
      <c r="M53" s="2">
        <v>100</v>
      </c>
      <c r="N53" s="27">
        <f t="shared" si="2"/>
        <v>3</v>
      </c>
      <c r="O53" s="28" t="str">
        <f t="shared" si="3"/>
        <v>10</v>
      </c>
      <c r="P53" s="28" t="str">
        <f t="shared" si="4"/>
        <v>0</v>
      </c>
      <c r="Q53" s="29">
        <f t="shared" si="5"/>
        <v>600</v>
      </c>
      <c r="R53" s="29">
        <f t="shared" si="6"/>
        <v>10</v>
      </c>
      <c r="U53" s="26"/>
      <c r="V53" s="26"/>
      <c r="W53" s="8"/>
      <c r="X53" s="6"/>
    </row>
    <row r="54" spans="1:24">
      <c r="A54" s="1">
        <v>45292</v>
      </c>
      <c r="B54" s="1" t="str">
        <f t="shared" si="1"/>
        <v>enero</v>
      </c>
      <c r="C54" t="s">
        <v>105</v>
      </c>
      <c r="D54" t="s">
        <v>106</v>
      </c>
      <c r="E54" t="str">
        <f>+VLOOKUP(F54,'[2]DIVIPOLA MPIO'!$A$5:$B$1125,2,0)</f>
        <v>Tolima</v>
      </c>
      <c r="F54" t="s">
        <v>107</v>
      </c>
      <c r="G54" t="s">
        <v>108</v>
      </c>
      <c r="H54" t="s">
        <v>111</v>
      </c>
      <c r="I54" t="s">
        <v>92</v>
      </c>
      <c r="J54" t="s">
        <v>16</v>
      </c>
      <c r="K54" s="2">
        <v>2</v>
      </c>
      <c r="L54" s="2">
        <v>12.5</v>
      </c>
      <c r="M54" s="2">
        <v>30</v>
      </c>
      <c r="N54" s="27">
        <f t="shared" si="2"/>
        <v>2</v>
      </c>
      <c r="O54" s="28" t="str">
        <f t="shared" si="3"/>
        <v>30</v>
      </c>
      <c r="P54" s="28">
        <f t="shared" si="4"/>
        <v>0</v>
      </c>
      <c r="Q54" s="29">
        <f t="shared" si="5"/>
        <v>1800</v>
      </c>
      <c r="R54" s="29">
        <f t="shared" si="6"/>
        <v>30</v>
      </c>
      <c r="U54" s="26"/>
      <c r="V54" s="26"/>
      <c r="W54" s="8"/>
      <c r="X54" s="6"/>
    </row>
    <row r="55" spans="1:24">
      <c r="A55" s="1">
        <v>45292</v>
      </c>
      <c r="B55" s="1" t="str">
        <f t="shared" si="1"/>
        <v>enero</v>
      </c>
      <c r="C55" t="s">
        <v>105</v>
      </c>
      <c r="D55" t="s">
        <v>106</v>
      </c>
      <c r="E55" t="str">
        <f>+VLOOKUP(F55,'[2]DIVIPOLA MPIO'!$A$5:$B$1125,2,0)</f>
        <v>Tolima</v>
      </c>
      <c r="F55" t="s">
        <v>107</v>
      </c>
      <c r="G55" t="s">
        <v>112</v>
      </c>
      <c r="H55" t="s">
        <v>109</v>
      </c>
      <c r="I55" t="s">
        <v>92</v>
      </c>
      <c r="J55" t="s">
        <v>16</v>
      </c>
      <c r="K55" s="2">
        <v>2</v>
      </c>
      <c r="L55" s="2">
        <v>12.5</v>
      </c>
      <c r="M55" s="2">
        <v>30</v>
      </c>
      <c r="N55" s="27">
        <f t="shared" si="2"/>
        <v>2</v>
      </c>
      <c r="O55" s="28" t="str">
        <f t="shared" si="3"/>
        <v>30</v>
      </c>
      <c r="P55" s="28">
        <f t="shared" si="4"/>
        <v>0</v>
      </c>
      <c r="Q55" s="29">
        <f t="shared" si="5"/>
        <v>1800</v>
      </c>
      <c r="R55" s="29">
        <f t="shared" si="6"/>
        <v>30</v>
      </c>
      <c r="U55" s="26"/>
      <c r="V55" s="26"/>
      <c r="W55" s="8"/>
      <c r="X55" s="6"/>
    </row>
    <row r="56" spans="1:24">
      <c r="A56" s="1">
        <v>45292</v>
      </c>
      <c r="B56" s="1" t="str">
        <f t="shared" si="1"/>
        <v>enero</v>
      </c>
      <c r="C56" t="s">
        <v>105</v>
      </c>
      <c r="D56" t="s">
        <v>106</v>
      </c>
      <c r="E56" t="str">
        <f>+VLOOKUP(F56,'[2]DIVIPOLA MPIO'!$A$5:$B$1125,2,0)</f>
        <v>Tolima</v>
      </c>
      <c r="F56" t="s">
        <v>107</v>
      </c>
      <c r="G56" t="s">
        <v>112</v>
      </c>
      <c r="H56" t="s">
        <v>111</v>
      </c>
      <c r="I56" t="s">
        <v>92</v>
      </c>
      <c r="J56" t="s">
        <v>16</v>
      </c>
      <c r="K56" s="2">
        <v>2</v>
      </c>
      <c r="L56" s="2">
        <v>12.5</v>
      </c>
      <c r="M56" s="2">
        <v>30</v>
      </c>
      <c r="N56" s="27">
        <f t="shared" si="2"/>
        <v>2</v>
      </c>
      <c r="O56" s="28" t="str">
        <f t="shared" si="3"/>
        <v>30</v>
      </c>
      <c r="P56" s="28">
        <f t="shared" si="4"/>
        <v>0</v>
      </c>
      <c r="Q56" s="29">
        <f t="shared" si="5"/>
        <v>1800</v>
      </c>
      <c r="R56" s="29">
        <f t="shared" si="6"/>
        <v>30</v>
      </c>
      <c r="U56" s="26"/>
      <c r="V56" s="26"/>
      <c r="W56" s="8"/>
      <c r="X56" s="6"/>
    </row>
    <row r="57" spans="1:24">
      <c r="A57" s="1">
        <v>45292</v>
      </c>
      <c r="B57" s="1" t="str">
        <f t="shared" si="1"/>
        <v>enero</v>
      </c>
      <c r="C57" t="s">
        <v>105</v>
      </c>
      <c r="D57" t="s">
        <v>106</v>
      </c>
      <c r="E57" t="str">
        <f>+VLOOKUP(F57,'[2]DIVIPOLA MPIO'!$A$5:$B$1125,2,0)</f>
        <v>Tolima</v>
      </c>
      <c r="F57" t="s">
        <v>113</v>
      </c>
      <c r="G57" t="s">
        <v>114</v>
      </c>
      <c r="H57" t="s">
        <v>109</v>
      </c>
      <c r="I57" t="s">
        <v>92</v>
      </c>
      <c r="J57" t="s">
        <v>16</v>
      </c>
      <c r="K57" s="2">
        <v>2</v>
      </c>
      <c r="L57" s="2">
        <v>12.5</v>
      </c>
      <c r="M57" s="2">
        <v>30</v>
      </c>
      <c r="N57" s="27">
        <f t="shared" si="2"/>
        <v>2</v>
      </c>
      <c r="O57" s="28" t="str">
        <f t="shared" si="3"/>
        <v>30</v>
      </c>
      <c r="P57" s="28">
        <f t="shared" si="4"/>
        <v>0</v>
      </c>
      <c r="Q57" s="29">
        <f t="shared" si="5"/>
        <v>1800</v>
      </c>
      <c r="R57" s="29">
        <f t="shared" si="6"/>
        <v>30</v>
      </c>
      <c r="U57" s="26"/>
      <c r="V57" s="26"/>
      <c r="W57" s="8"/>
      <c r="X57" s="6"/>
    </row>
    <row r="58" spans="1:24">
      <c r="A58" s="1">
        <v>45292</v>
      </c>
      <c r="B58" s="1" t="str">
        <f t="shared" si="1"/>
        <v>enero</v>
      </c>
      <c r="C58" t="s">
        <v>105</v>
      </c>
      <c r="D58" t="s">
        <v>106</v>
      </c>
      <c r="E58" t="str">
        <f>+VLOOKUP(F58,'[2]DIVIPOLA MPIO'!$A$5:$B$1125,2,0)</f>
        <v>Huila</v>
      </c>
      <c r="F58" t="s">
        <v>115</v>
      </c>
      <c r="G58" t="s">
        <v>116</v>
      </c>
      <c r="H58" t="s">
        <v>117</v>
      </c>
      <c r="I58" t="s">
        <v>92</v>
      </c>
      <c r="J58" t="s">
        <v>16</v>
      </c>
      <c r="K58" s="2">
        <v>20</v>
      </c>
      <c r="L58" s="2">
        <v>125</v>
      </c>
      <c r="M58" s="2">
        <v>500</v>
      </c>
      <c r="N58" s="27">
        <f t="shared" si="2"/>
        <v>3</v>
      </c>
      <c r="O58" s="28" t="str">
        <f t="shared" si="3"/>
        <v>50</v>
      </c>
      <c r="P58" s="28" t="str">
        <f t="shared" si="4"/>
        <v>0</v>
      </c>
      <c r="Q58" s="29">
        <f t="shared" si="5"/>
        <v>3000</v>
      </c>
      <c r="R58" s="29">
        <f t="shared" si="6"/>
        <v>50</v>
      </c>
      <c r="U58" s="26"/>
      <c r="V58" s="26"/>
      <c r="W58" s="8"/>
      <c r="X58" s="6"/>
    </row>
    <row r="59" spans="1:24">
      <c r="A59" s="1">
        <v>45292</v>
      </c>
      <c r="B59" s="1" t="str">
        <f t="shared" si="1"/>
        <v>enero</v>
      </c>
      <c r="C59" t="s">
        <v>105</v>
      </c>
      <c r="D59" t="s">
        <v>106</v>
      </c>
      <c r="E59" t="str">
        <f>+VLOOKUP(F59,'[2]DIVIPOLA MPIO'!$A$5:$B$1125,2,0)</f>
        <v>Huila</v>
      </c>
      <c r="F59" t="s">
        <v>115</v>
      </c>
      <c r="G59" t="s">
        <v>116</v>
      </c>
      <c r="H59" t="s">
        <v>118</v>
      </c>
      <c r="I59" t="s">
        <v>92</v>
      </c>
      <c r="J59" t="s">
        <v>16</v>
      </c>
      <c r="K59" s="2">
        <v>6</v>
      </c>
      <c r="L59" s="2">
        <v>37.5</v>
      </c>
      <c r="M59" s="2">
        <v>130</v>
      </c>
      <c r="N59" s="27">
        <f t="shared" si="2"/>
        <v>3</v>
      </c>
      <c r="O59" s="28" t="str">
        <f t="shared" si="3"/>
        <v>13</v>
      </c>
      <c r="P59" s="28" t="str">
        <f t="shared" si="4"/>
        <v>0</v>
      </c>
      <c r="Q59" s="29">
        <f t="shared" si="5"/>
        <v>780</v>
      </c>
      <c r="R59" s="29">
        <f t="shared" si="6"/>
        <v>13</v>
      </c>
      <c r="U59" s="26"/>
      <c r="V59" s="26"/>
      <c r="W59" s="8"/>
      <c r="X59" s="6"/>
    </row>
    <row r="60" spans="1:24">
      <c r="A60" s="1">
        <v>45292</v>
      </c>
      <c r="B60" s="1" t="str">
        <f t="shared" si="1"/>
        <v>enero</v>
      </c>
      <c r="C60" t="s">
        <v>105</v>
      </c>
      <c r="D60" t="s">
        <v>106</v>
      </c>
      <c r="E60" t="str">
        <f>+VLOOKUP(F60,'[2]DIVIPOLA MPIO'!$A$5:$B$1125,2,0)</f>
        <v>Huila</v>
      </c>
      <c r="F60" t="s">
        <v>115</v>
      </c>
      <c r="G60" t="s">
        <v>119</v>
      </c>
      <c r="H60" t="s">
        <v>117</v>
      </c>
      <c r="I60" t="s">
        <v>92</v>
      </c>
      <c r="J60" t="s">
        <v>16</v>
      </c>
      <c r="K60" s="2">
        <v>16</v>
      </c>
      <c r="L60" s="2">
        <v>100</v>
      </c>
      <c r="M60" s="2">
        <v>400</v>
      </c>
      <c r="N60" s="27">
        <f t="shared" si="2"/>
        <v>3</v>
      </c>
      <c r="O60" s="28" t="str">
        <f t="shared" si="3"/>
        <v>40</v>
      </c>
      <c r="P60" s="28" t="str">
        <f t="shared" si="4"/>
        <v>0</v>
      </c>
      <c r="Q60" s="29">
        <f t="shared" si="5"/>
        <v>2400</v>
      </c>
      <c r="R60" s="29">
        <f t="shared" si="6"/>
        <v>40</v>
      </c>
      <c r="U60" s="26"/>
      <c r="V60" s="26"/>
      <c r="W60" s="8"/>
      <c r="X60" s="6"/>
    </row>
    <row r="61" spans="1:24">
      <c r="A61" s="1">
        <v>45292</v>
      </c>
      <c r="B61" s="1" t="str">
        <f t="shared" si="1"/>
        <v>enero</v>
      </c>
      <c r="C61" t="s">
        <v>105</v>
      </c>
      <c r="D61" t="s">
        <v>106</v>
      </c>
      <c r="E61" t="str">
        <f>+VLOOKUP(F61,'[2]DIVIPOLA MPIO'!$A$5:$B$1125,2,0)</f>
        <v>Huila</v>
      </c>
      <c r="F61" t="s">
        <v>115</v>
      </c>
      <c r="G61" t="s">
        <v>119</v>
      </c>
      <c r="H61" t="s">
        <v>118</v>
      </c>
      <c r="I61" t="s">
        <v>92</v>
      </c>
      <c r="J61" t="s">
        <v>16</v>
      </c>
      <c r="K61" s="2">
        <v>6</v>
      </c>
      <c r="L61" s="2">
        <v>37.5</v>
      </c>
      <c r="M61" s="2">
        <v>130</v>
      </c>
      <c r="N61" s="27">
        <f t="shared" si="2"/>
        <v>3</v>
      </c>
      <c r="O61" s="28" t="str">
        <f t="shared" si="3"/>
        <v>13</v>
      </c>
      <c r="P61" s="28" t="str">
        <f t="shared" si="4"/>
        <v>0</v>
      </c>
      <c r="Q61" s="29">
        <f t="shared" si="5"/>
        <v>780</v>
      </c>
      <c r="R61" s="29">
        <f t="shared" si="6"/>
        <v>13</v>
      </c>
      <c r="U61" s="26"/>
      <c r="V61" s="26"/>
      <c r="W61" s="8"/>
      <c r="X61" s="6"/>
    </row>
    <row r="62" spans="1:24">
      <c r="A62" s="1">
        <v>45292</v>
      </c>
      <c r="B62" s="1" t="str">
        <f t="shared" si="1"/>
        <v>enero</v>
      </c>
      <c r="C62" t="s">
        <v>105</v>
      </c>
      <c r="D62" t="s">
        <v>106</v>
      </c>
      <c r="E62" t="str">
        <f>+VLOOKUP(F62,'[2]DIVIPOLA MPIO'!$A$5:$B$1125,2,0)</f>
        <v>Tolima</v>
      </c>
      <c r="F62" t="s">
        <v>455</v>
      </c>
      <c r="G62" t="s">
        <v>121</v>
      </c>
      <c r="H62" t="s">
        <v>109</v>
      </c>
      <c r="I62" t="s">
        <v>92</v>
      </c>
      <c r="J62" t="s">
        <v>16</v>
      </c>
      <c r="K62" s="2">
        <v>4</v>
      </c>
      <c r="L62" s="2">
        <v>25</v>
      </c>
      <c r="M62" s="2">
        <v>100</v>
      </c>
      <c r="N62" s="27">
        <f t="shared" si="2"/>
        <v>3</v>
      </c>
      <c r="O62" s="28" t="str">
        <f t="shared" si="3"/>
        <v>10</v>
      </c>
      <c r="P62" s="28" t="str">
        <f t="shared" si="4"/>
        <v>0</v>
      </c>
      <c r="Q62" s="29">
        <f t="shared" si="5"/>
        <v>600</v>
      </c>
      <c r="R62" s="29">
        <f t="shared" si="6"/>
        <v>10</v>
      </c>
      <c r="U62" s="26"/>
      <c r="V62" s="26"/>
      <c r="W62" s="8"/>
      <c r="X62" s="6"/>
    </row>
    <row r="63" spans="1:24">
      <c r="A63" s="1">
        <v>45292</v>
      </c>
      <c r="B63" s="1" t="str">
        <f t="shared" si="1"/>
        <v>enero</v>
      </c>
      <c r="C63" t="s">
        <v>105</v>
      </c>
      <c r="D63" t="s">
        <v>106</v>
      </c>
      <c r="E63" t="str">
        <f>+VLOOKUP(F63,'[2]DIVIPOLA MPIO'!$A$5:$B$1125,2,0)</f>
        <v>Tolima</v>
      </c>
      <c r="F63" t="s">
        <v>455</v>
      </c>
      <c r="G63" t="s">
        <v>121</v>
      </c>
      <c r="H63" t="s">
        <v>110</v>
      </c>
      <c r="I63" t="s">
        <v>92</v>
      </c>
      <c r="J63" t="s">
        <v>16</v>
      </c>
      <c r="K63" s="2">
        <v>6</v>
      </c>
      <c r="L63" s="2">
        <v>37.5</v>
      </c>
      <c r="M63" s="2">
        <v>130</v>
      </c>
      <c r="N63" s="27">
        <f t="shared" si="2"/>
        <v>3</v>
      </c>
      <c r="O63" s="28" t="str">
        <f t="shared" si="3"/>
        <v>13</v>
      </c>
      <c r="P63" s="28" t="str">
        <f t="shared" si="4"/>
        <v>0</v>
      </c>
      <c r="Q63" s="29">
        <f t="shared" si="5"/>
        <v>780</v>
      </c>
      <c r="R63" s="29">
        <f t="shared" si="6"/>
        <v>13</v>
      </c>
      <c r="U63" s="26"/>
      <c r="V63" s="26"/>
      <c r="W63" s="8"/>
      <c r="X63" s="6"/>
    </row>
    <row r="64" spans="1:24">
      <c r="A64" s="1">
        <v>45292</v>
      </c>
      <c r="B64" s="1" t="str">
        <f t="shared" si="1"/>
        <v>enero</v>
      </c>
      <c r="C64" t="s">
        <v>105</v>
      </c>
      <c r="D64" t="s">
        <v>106</v>
      </c>
      <c r="E64" t="str">
        <f>+VLOOKUP(F64,'[2]DIVIPOLA MPIO'!$A$5:$B$1125,2,0)</f>
        <v>Tolima</v>
      </c>
      <c r="F64" t="s">
        <v>455</v>
      </c>
      <c r="G64" t="s">
        <v>121</v>
      </c>
      <c r="H64" t="s">
        <v>111</v>
      </c>
      <c r="I64" t="s">
        <v>92</v>
      </c>
      <c r="J64" t="s">
        <v>16</v>
      </c>
      <c r="K64" s="2">
        <v>2</v>
      </c>
      <c r="L64" s="2">
        <v>12.5</v>
      </c>
      <c r="M64" s="2">
        <v>30</v>
      </c>
      <c r="N64" s="27">
        <f t="shared" si="2"/>
        <v>2</v>
      </c>
      <c r="O64" s="28" t="str">
        <f t="shared" si="3"/>
        <v>30</v>
      </c>
      <c r="P64" s="28">
        <f t="shared" si="4"/>
        <v>0</v>
      </c>
      <c r="Q64" s="29">
        <f t="shared" si="5"/>
        <v>1800</v>
      </c>
      <c r="R64" s="29">
        <f t="shared" si="6"/>
        <v>30</v>
      </c>
      <c r="U64" s="26"/>
      <c r="V64" s="26"/>
      <c r="W64" s="8"/>
      <c r="X64" s="6"/>
    </row>
    <row r="65" spans="1:24">
      <c r="A65" s="1">
        <v>45292</v>
      </c>
      <c r="B65" s="1" t="str">
        <f t="shared" si="1"/>
        <v>enero</v>
      </c>
      <c r="C65" t="s">
        <v>105</v>
      </c>
      <c r="D65" t="s">
        <v>106</v>
      </c>
      <c r="E65" t="str">
        <f>+VLOOKUP(F65,'[2]DIVIPOLA MPIO'!$A$5:$B$1125,2,0)</f>
        <v>Tolima</v>
      </c>
      <c r="F65" t="s">
        <v>455</v>
      </c>
      <c r="G65" t="s">
        <v>108</v>
      </c>
      <c r="H65" t="s">
        <v>124</v>
      </c>
      <c r="I65" t="s">
        <v>15</v>
      </c>
      <c r="J65" t="s">
        <v>16</v>
      </c>
      <c r="K65" s="2">
        <v>8</v>
      </c>
      <c r="L65" s="2">
        <v>50</v>
      </c>
      <c r="M65" s="2">
        <v>200</v>
      </c>
      <c r="N65" s="27">
        <f t="shared" si="2"/>
        <v>3</v>
      </c>
      <c r="O65" s="28" t="str">
        <f t="shared" si="3"/>
        <v>20</v>
      </c>
      <c r="P65" s="28" t="str">
        <f t="shared" si="4"/>
        <v>0</v>
      </c>
      <c r="Q65" s="29">
        <f t="shared" si="5"/>
        <v>1200</v>
      </c>
      <c r="R65" s="29">
        <f t="shared" si="6"/>
        <v>20</v>
      </c>
      <c r="U65" s="26"/>
      <c r="V65" s="26"/>
      <c r="W65" s="8"/>
      <c r="X65" s="6"/>
    </row>
    <row r="66" spans="1:24">
      <c r="A66" s="1">
        <v>45292</v>
      </c>
      <c r="B66" s="1" t="str">
        <f t="shared" si="1"/>
        <v>enero</v>
      </c>
      <c r="C66" t="s">
        <v>105</v>
      </c>
      <c r="D66" t="s">
        <v>106</v>
      </c>
      <c r="E66" t="str">
        <f>+VLOOKUP(F66,'[2]DIVIPOLA MPIO'!$A$5:$B$1125,2,0)</f>
        <v>Tolima</v>
      </c>
      <c r="F66" t="s">
        <v>455</v>
      </c>
      <c r="G66" t="s">
        <v>108</v>
      </c>
      <c r="H66" t="s">
        <v>122</v>
      </c>
      <c r="I66" t="s">
        <v>92</v>
      </c>
      <c r="J66" t="s">
        <v>16</v>
      </c>
      <c r="K66" s="2">
        <v>20</v>
      </c>
      <c r="L66" s="2">
        <v>125</v>
      </c>
      <c r="M66" s="2">
        <v>500</v>
      </c>
      <c r="N66" s="27">
        <f t="shared" si="2"/>
        <v>3</v>
      </c>
      <c r="O66" s="28" t="str">
        <f t="shared" si="3"/>
        <v>50</v>
      </c>
      <c r="P66" s="28" t="str">
        <f t="shared" si="4"/>
        <v>0</v>
      </c>
      <c r="Q66" s="29">
        <f t="shared" si="5"/>
        <v>3000</v>
      </c>
      <c r="R66" s="29">
        <f t="shared" si="6"/>
        <v>50</v>
      </c>
      <c r="U66" s="26"/>
      <c r="V66" s="26"/>
      <c r="W66" s="8"/>
      <c r="X66" s="6"/>
    </row>
    <row r="67" spans="1:24">
      <c r="A67" s="1">
        <v>45292</v>
      </c>
      <c r="B67" s="1" t="str">
        <f t="shared" ref="B67:B130" si="7">TEXT(A67,"mmmm")</f>
        <v>enero</v>
      </c>
      <c r="C67" t="s">
        <v>105</v>
      </c>
      <c r="D67" t="s">
        <v>106</v>
      </c>
      <c r="E67" t="str">
        <f>+VLOOKUP(F67,'[2]DIVIPOLA MPIO'!$A$5:$B$1125,2,0)</f>
        <v>Tolima</v>
      </c>
      <c r="F67" t="s">
        <v>455</v>
      </c>
      <c r="G67" t="s">
        <v>108</v>
      </c>
      <c r="H67" t="s">
        <v>118</v>
      </c>
      <c r="I67" t="s">
        <v>92</v>
      </c>
      <c r="J67" t="s">
        <v>16</v>
      </c>
      <c r="K67" s="2">
        <v>12</v>
      </c>
      <c r="L67" s="2">
        <v>75</v>
      </c>
      <c r="M67" s="2">
        <v>300</v>
      </c>
      <c r="N67" s="27">
        <f t="shared" ref="N67:N130" si="8">LEN($M67)</f>
        <v>3</v>
      </c>
      <c r="O67" s="28" t="str">
        <f t="shared" ref="O67:O130" si="9">IF(N67="1",$M67,IF(N67=2,LEFT($M67,2),LEFT($M67,2)))</f>
        <v>30</v>
      </c>
      <c r="P67" s="28" t="str">
        <f t="shared" ref="P67:P130" si="10">IF(N67&lt;=2,0,MID($M67,3,3))</f>
        <v>0</v>
      </c>
      <c r="Q67" s="29">
        <f t="shared" ref="Q67:Q130" si="11">+(O67*60)+P67</f>
        <v>1800</v>
      </c>
      <c r="R67" s="29">
        <f t="shared" ref="R67:R130" si="12">+Q67/60</f>
        <v>30</v>
      </c>
      <c r="U67" s="26"/>
      <c r="V67" s="26"/>
      <c r="W67" s="8"/>
      <c r="X67" s="6"/>
    </row>
    <row r="68" spans="1:24">
      <c r="A68" s="1">
        <v>45292</v>
      </c>
      <c r="B68" s="1" t="str">
        <f t="shared" si="7"/>
        <v>enero</v>
      </c>
      <c r="C68" t="s">
        <v>105</v>
      </c>
      <c r="D68" t="s">
        <v>106</v>
      </c>
      <c r="E68" t="str">
        <f>+VLOOKUP(F68,'[2]DIVIPOLA MPIO'!$A$5:$B$1125,2,0)</f>
        <v>Tolima</v>
      </c>
      <c r="F68" t="s">
        <v>455</v>
      </c>
      <c r="G68" t="s">
        <v>108</v>
      </c>
      <c r="H68" t="s">
        <v>125</v>
      </c>
      <c r="I68" t="s">
        <v>92</v>
      </c>
      <c r="J68" t="s">
        <v>16</v>
      </c>
      <c r="K68" s="2">
        <v>62</v>
      </c>
      <c r="L68" s="2">
        <v>387.5</v>
      </c>
      <c r="M68" s="2">
        <v>1530</v>
      </c>
      <c r="N68" s="27">
        <f t="shared" si="8"/>
        <v>4</v>
      </c>
      <c r="O68" s="28" t="str">
        <f t="shared" si="9"/>
        <v>15</v>
      </c>
      <c r="P68" s="28" t="str">
        <f t="shared" si="10"/>
        <v>30</v>
      </c>
      <c r="Q68" s="29">
        <f t="shared" si="11"/>
        <v>930</v>
      </c>
      <c r="R68" s="29">
        <f t="shared" si="12"/>
        <v>15.5</v>
      </c>
      <c r="U68" s="26"/>
      <c r="V68" s="26"/>
      <c r="W68" s="8"/>
      <c r="X68" s="6"/>
    </row>
    <row r="69" spans="1:24">
      <c r="A69" s="1">
        <v>45292</v>
      </c>
      <c r="B69" s="1" t="str">
        <f t="shared" si="7"/>
        <v>enero</v>
      </c>
      <c r="C69" t="s">
        <v>105</v>
      </c>
      <c r="D69" t="s">
        <v>106</v>
      </c>
      <c r="E69" t="str">
        <f>+VLOOKUP(F69,'[2]DIVIPOLA MPIO'!$A$5:$B$1125,2,0)</f>
        <v>Tolima</v>
      </c>
      <c r="F69" t="s">
        <v>455</v>
      </c>
      <c r="G69" t="s">
        <v>108</v>
      </c>
      <c r="H69" t="s">
        <v>118</v>
      </c>
      <c r="I69" t="s">
        <v>92</v>
      </c>
      <c r="J69" t="s">
        <v>123</v>
      </c>
      <c r="K69" s="2">
        <v>2</v>
      </c>
      <c r="L69" s="2">
        <v>12.5</v>
      </c>
      <c r="M69" s="2">
        <v>30</v>
      </c>
      <c r="N69" s="27">
        <f t="shared" si="8"/>
        <v>2</v>
      </c>
      <c r="O69" s="28" t="str">
        <f t="shared" si="9"/>
        <v>30</v>
      </c>
      <c r="P69" s="28">
        <f t="shared" si="10"/>
        <v>0</v>
      </c>
      <c r="Q69" s="29">
        <f t="shared" si="11"/>
        <v>1800</v>
      </c>
      <c r="R69" s="29">
        <f t="shared" si="12"/>
        <v>30</v>
      </c>
      <c r="U69" s="26"/>
      <c r="V69" s="26"/>
      <c r="W69" s="8"/>
      <c r="X69" s="6"/>
    </row>
    <row r="70" spans="1:24">
      <c r="A70" s="1">
        <v>45292</v>
      </c>
      <c r="B70" s="1" t="str">
        <f t="shared" si="7"/>
        <v>enero</v>
      </c>
      <c r="C70" t="s">
        <v>105</v>
      </c>
      <c r="D70" t="s">
        <v>106</v>
      </c>
      <c r="E70" t="str">
        <f>+VLOOKUP(F70,'[2]DIVIPOLA MPIO'!$A$5:$B$1125,2,0)</f>
        <v>Tolima</v>
      </c>
      <c r="F70" t="s">
        <v>455</v>
      </c>
      <c r="G70" t="s">
        <v>108</v>
      </c>
      <c r="H70" t="s">
        <v>125</v>
      </c>
      <c r="I70" t="s">
        <v>92</v>
      </c>
      <c r="J70" t="s">
        <v>98</v>
      </c>
      <c r="K70" s="2">
        <v>2</v>
      </c>
      <c r="L70" s="2">
        <v>12.5</v>
      </c>
      <c r="M70" s="2">
        <v>30</v>
      </c>
      <c r="N70" s="27">
        <f t="shared" si="8"/>
        <v>2</v>
      </c>
      <c r="O70" s="28" t="str">
        <f t="shared" si="9"/>
        <v>30</v>
      </c>
      <c r="P70" s="28">
        <f t="shared" si="10"/>
        <v>0</v>
      </c>
      <c r="Q70" s="29">
        <f t="shared" si="11"/>
        <v>1800</v>
      </c>
      <c r="R70" s="29">
        <f t="shared" si="12"/>
        <v>30</v>
      </c>
      <c r="U70" s="26"/>
      <c r="V70" s="26"/>
      <c r="W70" s="8"/>
      <c r="X70" s="6"/>
    </row>
    <row r="71" spans="1:24">
      <c r="A71" s="1">
        <v>45292</v>
      </c>
      <c r="B71" s="1" t="str">
        <f t="shared" si="7"/>
        <v>enero</v>
      </c>
      <c r="C71" t="s">
        <v>105</v>
      </c>
      <c r="D71" t="s">
        <v>106</v>
      </c>
      <c r="E71" t="str">
        <f>+VLOOKUP(F71,'[2]DIVIPOLA MPIO'!$A$5:$B$1125,2,0)</f>
        <v>Tolima</v>
      </c>
      <c r="F71" t="s">
        <v>455</v>
      </c>
      <c r="G71" t="s">
        <v>126</v>
      </c>
      <c r="H71" t="s">
        <v>122</v>
      </c>
      <c r="I71" t="s">
        <v>92</v>
      </c>
      <c r="J71" t="s">
        <v>16</v>
      </c>
      <c r="K71" s="2">
        <v>10</v>
      </c>
      <c r="L71" s="2">
        <v>62.5</v>
      </c>
      <c r="M71" s="2">
        <v>230</v>
      </c>
      <c r="N71" s="27">
        <f t="shared" si="8"/>
        <v>3</v>
      </c>
      <c r="O71" s="28" t="str">
        <f t="shared" si="9"/>
        <v>23</v>
      </c>
      <c r="P71" s="28" t="str">
        <f t="shared" si="10"/>
        <v>0</v>
      </c>
      <c r="Q71" s="29">
        <f t="shared" si="11"/>
        <v>1380</v>
      </c>
      <c r="R71" s="29">
        <f t="shared" si="12"/>
        <v>23</v>
      </c>
      <c r="U71" s="26"/>
      <c r="V71" s="26"/>
      <c r="W71" s="8"/>
      <c r="X71" s="6"/>
    </row>
    <row r="72" spans="1:24">
      <c r="A72" s="1">
        <v>45292</v>
      </c>
      <c r="B72" s="1" t="str">
        <f t="shared" si="7"/>
        <v>enero</v>
      </c>
      <c r="C72" t="s">
        <v>105</v>
      </c>
      <c r="D72" t="s">
        <v>106</v>
      </c>
      <c r="E72" t="str">
        <f>+VLOOKUP(F72,'[2]DIVIPOLA MPIO'!$A$5:$B$1125,2,0)</f>
        <v>Tolima</v>
      </c>
      <c r="F72" t="s">
        <v>455</v>
      </c>
      <c r="G72" t="s">
        <v>126</v>
      </c>
      <c r="H72" t="s">
        <v>118</v>
      </c>
      <c r="I72" t="s">
        <v>92</v>
      </c>
      <c r="J72" t="s">
        <v>16</v>
      </c>
      <c r="K72" s="2">
        <v>12</v>
      </c>
      <c r="L72" s="2">
        <v>75</v>
      </c>
      <c r="M72" s="2">
        <v>300</v>
      </c>
      <c r="N72" s="27">
        <f t="shared" si="8"/>
        <v>3</v>
      </c>
      <c r="O72" s="28" t="str">
        <f t="shared" si="9"/>
        <v>30</v>
      </c>
      <c r="P72" s="28" t="str">
        <f t="shared" si="10"/>
        <v>0</v>
      </c>
      <c r="Q72" s="29">
        <f t="shared" si="11"/>
        <v>1800</v>
      </c>
      <c r="R72" s="29">
        <f t="shared" si="12"/>
        <v>30</v>
      </c>
      <c r="U72" s="26"/>
      <c r="V72" s="26"/>
      <c r="W72" s="8"/>
      <c r="X72" s="6"/>
    </row>
    <row r="73" spans="1:24">
      <c r="A73" s="1">
        <v>45292</v>
      </c>
      <c r="B73" s="1" t="str">
        <f t="shared" si="7"/>
        <v>enero</v>
      </c>
      <c r="C73" t="s">
        <v>105</v>
      </c>
      <c r="D73" t="s">
        <v>106</v>
      </c>
      <c r="E73" t="str">
        <f>+VLOOKUP(F73,'[2]DIVIPOLA MPIO'!$A$5:$B$1125,2,0)</f>
        <v>Tolima</v>
      </c>
      <c r="F73" t="s">
        <v>455</v>
      </c>
      <c r="G73" t="s">
        <v>126</v>
      </c>
      <c r="H73" t="s">
        <v>125</v>
      </c>
      <c r="I73" t="s">
        <v>92</v>
      </c>
      <c r="J73" t="s">
        <v>16</v>
      </c>
      <c r="K73" s="2">
        <v>6</v>
      </c>
      <c r="L73" s="2">
        <v>37.5</v>
      </c>
      <c r="M73" s="2">
        <v>130</v>
      </c>
      <c r="N73" s="27">
        <f t="shared" si="8"/>
        <v>3</v>
      </c>
      <c r="O73" s="28" t="str">
        <f t="shared" si="9"/>
        <v>13</v>
      </c>
      <c r="P73" s="28" t="str">
        <f t="shared" si="10"/>
        <v>0</v>
      </c>
      <c r="Q73" s="29">
        <f t="shared" si="11"/>
        <v>780</v>
      </c>
      <c r="R73" s="29">
        <f t="shared" si="12"/>
        <v>13</v>
      </c>
      <c r="U73" s="26"/>
      <c r="V73" s="26"/>
      <c r="W73" s="8"/>
      <c r="X73" s="6"/>
    </row>
    <row r="74" spans="1:24">
      <c r="A74" s="1">
        <v>45292</v>
      </c>
      <c r="B74" s="1" t="str">
        <f t="shared" si="7"/>
        <v>enero</v>
      </c>
      <c r="C74" t="s">
        <v>105</v>
      </c>
      <c r="D74" t="s">
        <v>106</v>
      </c>
      <c r="E74" t="str">
        <f>+VLOOKUP(F74,'[2]DIVIPOLA MPIO'!$A$5:$B$1125,2,0)</f>
        <v>Tolima</v>
      </c>
      <c r="F74" t="s">
        <v>455</v>
      </c>
      <c r="G74" t="s">
        <v>127</v>
      </c>
      <c r="H74" t="s">
        <v>124</v>
      </c>
      <c r="I74" t="s">
        <v>15</v>
      </c>
      <c r="J74" t="s">
        <v>16</v>
      </c>
      <c r="K74" s="2">
        <v>20</v>
      </c>
      <c r="L74" s="2">
        <v>125</v>
      </c>
      <c r="M74" s="2">
        <v>500</v>
      </c>
      <c r="N74" s="27">
        <f t="shared" si="8"/>
        <v>3</v>
      </c>
      <c r="O74" s="28" t="str">
        <f t="shared" si="9"/>
        <v>50</v>
      </c>
      <c r="P74" s="28" t="str">
        <f t="shared" si="10"/>
        <v>0</v>
      </c>
      <c r="Q74" s="29">
        <f t="shared" si="11"/>
        <v>3000</v>
      </c>
      <c r="R74" s="29">
        <f t="shared" si="12"/>
        <v>50</v>
      </c>
      <c r="U74" s="26"/>
      <c r="V74" s="26"/>
      <c r="W74" s="8"/>
      <c r="X74" s="6"/>
    </row>
    <row r="75" spans="1:24">
      <c r="A75" s="1">
        <v>45292</v>
      </c>
      <c r="B75" s="1" t="str">
        <f t="shared" si="7"/>
        <v>enero</v>
      </c>
      <c r="C75" t="s">
        <v>105</v>
      </c>
      <c r="D75" t="s">
        <v>106</v>
      </c>
      <c r="E75" t="str">
        <f>+VLOOKUP(F75,'[2]DIVIPOLA MPIO'!$A$5:$B$1125,2,0)</f>
        <v>Tolima</v>
      </c>
      <c r="F75" t="s">
        <v>128</v>
      </c>
      <c r="G75" t="s">
        <v>129</v>
      </c>
      <c r="H75" t="s">
        <v>124</v>
      </c>
      <c r="I75" t="s">
        <v>15</v>
      </c>
      <c r="J75" t="s">
        <v>16</v>
      </c>
      <c r="K75" s="2">
        <v>8</v>
      </c>
      <c r="L75" s="2">
        <v>50</v>
      </c>
      <c r="M75" s="2">
        <v>200</v>
      </c>
      <c r="N75" s="27">
        <f t="shared" si="8"/>
        <v>3</v>
      </c>
      <c r="O75" s="28" t="str">
        <f t="shared" si="9"/>
        <v>20</v>
      </c>
      <c r="P75" s="28" t="str">
        <f t="shared" si="10"/>
        <v>0</v>
      </c>
      <c r="Q75" s="29">
        <f t="shared" si="11"/>
        <v>1200</v>
      </c>
      <c r="R75" s="29">
        <f t="shared" si="12"/>
        <v>20</v>
      </c>
      <c r="U75" s="26"/>
      <c r="V75" s="26"/>
      <c r="W75" s="8"/>
      <c r="X75" s="6"/>
    </row>
    <row r="76" spans="1:24">
      <c r="A76" s="1">
        <v>45292</v>
      </c>
      <c r="B76" s="1" t="str">
        <f t="shared" si="7"/>
        <v>enero</v>
      </c>
      <c r="C76" t="s">
        <v>105</v>
      </c>
      <c r="D76" t="s">
        <v>106</v>
      </c>
      <c r="E76" t="str">
        <f>+VLOOKUP(F76,'[2]DIVIPOLA MPIO'!$A$5:$B$1125,2,0)</f>
        <v>Tolima</v>
      </c>
      <c r="F76" t="s">
        <v>128</v>
      </c>
      <c r="G76" t="s">
        <v>129</v>
      </c>
      <c r="H76" t="s">
        <v>122</v>
      </c>
      <c r="I76" t="s">
        <v>92</v>
      </c>
      <c r="J76" t="s">
        <v>16</v>
      </c>
      <c r="K76" s="2">
        <v>20</v>
      </c>
      <c r="L76" s="2">
        <v>125</v>
      </c>
      <c r="M76" s="2">
        <v>500</v>
      </c>
      <c r="N76" s="27">
        <f t="shared" si="8"/>
        <v>3</v>
      </c>
      <c r="O76" s="28" t="str">
        <f t="shared" si="9"/>
        <v>50</v>
      </c>
      <c r="P76" s="28" t="str">
        <f t="shared" si="10"/>
        <v>0</v>
      </c>
      <c r="Q76" s="29">
        <f t="shared" si="11"/>
        <v>3000</v>
      </c>
      <c r="R76" s="29">
        <f t="shared" si="12"/>
        <v>50</v>
      </c>
      <c r="U76" s="26"/>
      <c r="V76" s="26"/>
      <c r="W76" s="8"/>
      <c r="X76" s="6"/>
    </row>
    <row r="77" spans="1:24">
      <c r="A77" s="1">
        <v>45292</v>
      </c>
      <c r="B77" s="1" t="str">
        <f t="shared" si="7"/>
        <v>enero</v>
      </c>
      <c r="C77" t="s">
        <v>105</v>
      </c>
      <c r="D77" t="s">
        <v>106</v>
      </c>
      <c r="E77" t="str">
        <f>+VLOOKUP(F77,'[2]DIVIPOLA MPIO'!$A$5:$B$1125,2,0)</f>
        <v>Tolima</v>
      </c>
      <c r="F77" t="s">
        <v>128</v>
      </c>
      <c r="G77" t="s">
        <v>129</v>
      </c>
      <c r="H77" t="s">
        <v>118</v>
      </c>
      <c r="I77" t="s">
        <v>92</v>
      </c>
      <c r="J77" t="s">
        <v>16</v>
      </c>
      <c r="K77" s="2">
        <v>10</v>
      </c>
      <c r="L77" s="2">
        <v>62.5</v>
      </c>
      <c r="M77" s="2">
        <v>230</v>
      </c>
      <c r="N77" s="27">
        <f t="shared" si="8"/>
        <v>3</v>
      </c>
      <c r="O77" s="28" t="str">
        <f t="shared" si="9"/>
        <v>23</v>
      </c>
      <c r="P77" s="28" t="str">
        <f t="shared" si="10"/>
        <v>0</v>
      </c>
      <c r="Q77" s="29">
        <f t="shared" si="11"/>
        <v>1380</v>
      </c>
      <c r="R77" s="29">
        <f t="shared" si="12"/>
        <v>23</v>
      </c>
      <c r="U77" s="26"/>
      <c r="V77" s="26"/>
      <c r="W77" s="8"/>
      <c r="X77" s="6"/>
    </row>
    <row r="78" spans="1:24">
      <c r="A78" s="1">
        <v>45292</v>
      </c>
      <c r="B78" s="1" t="str">
        <f t="shared" si="7"/>
        <v>enero</v>
      </c>
      <c r="C78" t="s">
        <v>105</v>
      </c>
      <c r="D78" t="s">
        <v>106</v>
      </c>
      <c r="E78" t="str">
        <f>+VLOOKUP(F78,'[2]DIVIPOLA MPIO'!$A$5:$B$1125,2,0)</f>
        <v>Tolima</v>
      </c>
      <c r="F78" t="s">
        <v>128</v>
      </c>
      <c r="G78" t="s">
        <v>129</v>
      </c>
      <c r="H78" t="s">
        <v>125</v>
      </c>
      <c r="I78" t="s">
        <v>92</v>
      </c>
      <c r="J78" t="s">
        <v>16</v>
      </c>
      <c r="K78" s="2">
        <v>10</v>
      </c>
      <c r="L78" s="2">
        <v>62.5</v>
      </c>
      <c r="M78" s="2">
        <v>230</v>
      </c>
      <c r="N78" s="27">
        <f t="shared" si="8"/>
        <v>3</v>
      </c>
      <c r="O78" s="28" t="str">
        <f t="shared" si="9"/>
        <v>23</v>
      </c>
      <c r="P78" s="28" t="str">
        <f t="shared" si="10"/>
        <v>0</v>
      </c>
      <c r="Q78" s="29">
        <f t="shared" si="11"/>
        <v>1380</v>
      </c>
      <c r="R78" s="29">
        <f t="shared" si="12"/>
        <v>23</v>
      </c>
      <c r="U78" s="26"/>
      <c r="V78" s="26"/>
      <c r="W78" s="8"/>
      <c r="X78" s="6"/>
    </row>
    <row r="79" spans="1:24">
      <c r="A79" s="1">
        <v>45292</v>
      </c>
      <c r="B79" s="1" t="str">
        <f t="shared" si="7"/>
        <v>enero</v>
      </c>
      <c r="C79" t="s">
        <v>105</v>
      </c>
      <c r="D79" t="s">
        <v>106</v>
      </c>
      <c r="E79" t="str">
        <f>+VLOOKUP(F79,'[2]DIVIPOLA MPIO'!$A$5:$B$1125,2,0)</f>
        <v>Tolima</v>
      </c>
      <c r="F79" t="s">
        <v>128</v>
      </c>
      <c r="G79" t="s">
        <v>129</v>
      </c>
      <c r="H79" t="s">
        <v>125</v>
      </c>
      <c r="I79" t="s">
        <v>92</v>
      </c>
      <c r="J79" t="s">
        <v>130</v>
      </c>
      <c r="K79" s="2">
        <v>2</v>
      </c>
      <c r="L79" s="2">
        <v>12.5</v>
      </c>
      <c r="M79" s="2">
        <v>30</v>
      </c>
      <c r="N79" s="27">
        <f t="shared" si="8"/>
        <v>2</v>
      </c>
      <c r="O79" s="28" t="str">
        <f t="shared" si="9"/>
        <v>30</v>
      </c>
      <c r="P79" s="28">
        <f t="shared" si="10"/>
        <v>0</v>
      </c>
      <c r="Q79" s="29">
        <f t="shared" si="11"/>
        <v>1800</v>
      </c>
      <c r="R79" s="29">
        <f t="shared" si="12"/>
        <v>30</v>
      </c>
      <c r="U79" s="26"/>
      <c r="V79" s="26"/>
      <c r="W79" s="8"/>
      <c r="X79" s="6"/>
    </row>
    <row r="80" spans="1:24">
      <c r="A80" s="1">
        <v>45292</v>
      </c>
      <c r="B80" s="1" t="str">
        <f t="shared" si="7"/>
        <v>enero</v>
      </c>
      <c r="C80" t="s">
        <v>105</v>
      </c>
      <c r="D80" t="s">
        <v>106</v>
      </c>
      <c r="E80" t="str">
        <f>+VLOOKUP(F80,'[2]DIVIPOLA MPIO'!$A$5:$B$1125,2,0)</f>
        <v>Tolima</v>
      </c>
      <c r="F80" t="s">
        <v>454</v>
      </c>
      <c r="G80" t="s">
        <v>132</v>
      </c>
      <c r="H80" t="s">
        <v>109</v>
      </c>
      <c r="I80" t="s">
        <v>92</v>
      </c>
      <c r="J80" t="s">
        <v>16</v>
      </c>
      <c r="K80" s="2">
        <v>2</v>
      </c>
      <c r="L80" s="2">
        <v>12.5</v>
      </c>
      <c r="M80" s="2">
        <v>30</v>
      </c>
      <c r="N80" s="27">
        <f t="shared" si="8"/>
        <v>2</v>
      </c>
      <c r="O80" s="28" t="str">
        <f t="shared" si="9"/>
        <v>30</v>
      </c>
      <c r="P80" s="28">
        <f t="shared" si="10"/>
        <v>0</v>
      </c>
      <c r="Q80" s="29">
        <f t="shared" si="11"/>
        <v>1800</v>
      </c>
      <c r="R80" s="29">
        <f t="shared" si="12"/>
        <v>30</v>
      </c>
      <c r="U80" s="26"/>
      <c r="V80" s="26"/>
      <c r="W80" s="8"/>
      <c r="X80" s="6"/>
    </row>
    <row r="81" spans="1:24">
      <c r="A81" s="1">
        <v>45292</v>
      </c>
      <c r="B81" s="1" t="str">
        <f t="shared" si="7"/>
        <v>enero</v>
      </c>
      <c r="C81" t="s">
        <v>105</v>
      </c>
      <c r="D81" t="s">
        <v>106</v>
      </c>
      <c r="E81" t="str">
        <f>+VLOOKUP(F81,'[2]DIVIPOLA MPIO'!$A$5:$B$1125,2,0)</f>
        <v>Tolima</v>
      </c>
      <c r="F81" t="s">
        <v>454</v>
      </c>
      <c r="G81" t="s">
        <v>132</v>
      </c>
      <c r="H81" t="s">
        <v>110</v>
      </c>
      <c r="I81" t="s">
        <v>92</v>
      </c>
      <c r="J81" t="s">
        <v>16</v>
      </c>
      <c r="K81" s="2">
        <v>4</v>
      </c>
      <c r="L81" s="2">
        <v>25</v>
      </c>
      <c r="M81" s="2">
        <v>100</v>
      </c>
      <c r="N81" s="27">
        <f t="shared" si="8"/>
        <v>3</v>
      </c>
      <c r="O81" s="28" t="str">
        <f t="shared" si="9"/>
        <v>10</v>
      </c>
      <c r="P81" s="28" t="str">
        <f t="shared" si="10"/>
        <v>0</v>
      </c>
      <c r="Q81" s="29">
        <f t="shared" si="11"/>
        <v>600</v>
      </c>
      <c r="R81" s="29">
        <f t="shared" si="12"/>
        <v>10</v>
      </c>
      <c r="U81" s="26"/>
      <c r="V81" s="26"/>
      <c r="W81" s="8"/>
      <c r="X81" s="6"/>
    </row>
    <row r="82" spans="1:24">
      <c r="A82" s="1">
        <v>45292</v>
      </c>
      <c r="B82" s="1" t="str">
        <f t="shared" si="7"/>
        <v>enero</v>
      </c>
      <c r="C82" t="s">
        <v>105</v>
      </c>
      <c r="D82" t="s">
        <v>106</v>
      </c>
      <c r="E82" t="str">
        <f>+VLOOKUP(F82,'[2]DIVIPOLA MPIO'!$A$5:$B$1125,2,0)</f>
        <v>Tolima</v>
      </c>
      <c r="F82" t="s">
        <v>454</v>
      </c>
      <c r="G82" t="s">
        <v>132</v>
      </c>
      <c r="H82" t="s">
        <v>111</v>
      </c>
      <c r="I82" t="s">
        <v>92</v>
      </c>
      <c r="J82" t="s">
        <v>16</v>
      </c>
      <c r="K82" s="2">
        <v>6</v>
      </c>
      <c r="L82" s="2">
        <v>37.5</v>
      </c>
      <c r="M82" s="2">
        <v>130</v>
      </c>
      <c r="N82" s="27">
        <f t="shared" si="8"/>
        <v>3</v>
      </c>
      <c r="O82" s="28" t="str">
        <f t="shared" si="9"/>
        <v>13</v>
      </c>
      <c r="P82" s="28" t="str">
        <f t="shared" si="10"/>
        <v>0</v>
      </c>
      <c r="Q82" s="29">
        <f t="shared" si="11"/>
        <v>780</v>
      </c>
      <c r="R82" s="29">
        <f t="shared" si="12"/>
        <v>13</v>
      </c>
      <c r="U82" s="26"/>
      <c r="V82" s="26"/>
      <c r="W82" s="8"/>
      <c r="X82" s="6"/>
    </row>
    <row r="83" spans="1:24">
      <c r="A83" s="1">
        <v>45292</v>
      </c>
      <c r="B83" s="1" t="str">
        <f t="shared" si="7"/>
        <v>enero</v>
      </c>
      <c r="C83" t="s">
        <v>105</v>
      </c>
      <c r="D83" t="s">
        <v>106</v>
      </c>
      <c r="E83" t="str">
        <f>+VLOOKUP(F83,'[2]DIVIPOLA MPIO'!$A$5:$B$1125,2,0)</f>
        <v>Tolima</v>
      </c>
      <c r="F83" t="s">
        <v>454</v>
      </c>
      <c r="G83" t="s">
        <v>133</v>
      </c>
      <c r="H83" t="s">
        <v>109</v>
      </c>
      <c r="I83" t="s">
        <v>92</v>
      </c>
      <c r="J83" t="s">
        <v>16</v>
      </c>
      <c r="K83" s="2">
        <v>2</v>
      </c>
      <c r="L83" s="2">
        <v>12.5</v>
      </c>
      <c r="M83" s="2">
        <v>30</v>
      </c>
      <c r="N83" s="27">
        <f t="shared" si="8"/>
        <v>2</v>
      </c>
      <c r="O83" s="28" t="str">
        <f t="shared" si="9"/>
        <v>30</v>
      </c>
      <c r="P83" s="28">
        <f t="shared" si="10"/>
        <v>0</v>
      </c>
      <c r="Q83" s="29">
        <f t="shared" si="11"/>
        <v>1800</v>
      </c>
      <c r="R83" s="29">
        <f t="shared" si="12"/>
        <v>30</v>
      </c>
      <c r="U83" s="26"/>
      <c r="V83" s="26"/>
      <c r="W83" s="8"/>
      <c r="X83" s="6"/>
    </row>
    <row r="84" spans="1:24">
      <c r="A84" s="1">
        <v>45292</v>
      </c>
      <c r="B84" s="1" t="str">
        <f t="shared" si="7"/>
        <v>enero</v>
      </c>
      <c r="C84" t="s">
        <v>105</v>
      </c>
      <c r="D84" t="s">
        <v>106</v>
      </c>
      <c r="E84" t="str">
        <f>+VLOOKUP(F84,'[2]DIVIPOLA MPIO'!$A$5:$B$1125,2,0)</f>
        <v>Tolima</v>
      </c>
      <c r="F84" t="s">
        <v>454</v>
      </c>
      <c r="G84" t="s">
        <v>133</v>
      </c>
      <c r="H84" t="s">
        <v>110</v>
      </c>
      <c r="I84" t="s">
        <v>92</v>
      </c>
      <c r="J84" t="s">
        <v>16</v>
      </c>
      <c r="K84" s="2">
        <v>14</v>
      </c>
      <c r="L84" s="2">
        <v>87.5</v>
      </c>
      <c r="M84" s="2">
        <v>330</v>
      </c>
      <c r="N84" s="27">
        <f t="shared" si="8"/>
        <v>3</v>
      </c>
      <c r="O84" s="28" t="str">
        <f t="shared" si="9"/>
        <v>33</v>
      </c>
      <c r="P84" s="28" t="str">
        <f t="shared" si="10"/>
        <v>0</v>
      </c>
      <c r="Q84" s="29">
        <f t="shared" si="11"/>
        <v>1980</v>
      </c>
      <c r="R84" s="29">
        <f t="shared" si="12"/>
        <v>33</v>
      </c>
      <c r="U84" s="26"/>
      <c r="V84" s="26"/>
      <c r="W84" s="8"/>
      <c r="X84" s="6"/>
    </row>
    <row r="85" spans="1:24">
      <c r="A85" s="1">
        <v>45292</v>
      </c>
      <c r="B85" s="1" t="str">
        <f t="shared" si="7"/>
        <v>enero</v>
      </c>
      <c r="C85" t="s">
        <v>105</v>
      </c>
      <c r="D85" t="s">
        <v>106</v>
      </c>
      <c r="E85" t="str">
        <f>+VLOOKUP(F85,'[2]DIVIPOLA MPIO'!$A$5:$B$1125,2,0)</f>
        <v>Tolima</v>
      </c>
      <c r="F85" t="s">
        <v>454</v>
      </c>
      <c r="G85" t="s">
        <v>133</v>
      </c>
      <c r="H85" t="s">
        <v>111</v>
      </c>
      <c r="I85" t="s">
        <v>92</v>
      </c>
      <c r="J85" t="s">
        <v>16</v>
      </c>
      <c r="K85" s="2">
        <v>4</v>
      </c>
      <c r="L85" s="2">
        <v>25</v>
      </c>
      <c r="M85" s="2">
        <v>100</v>
      </c>
      <c r="N85" s="27">
        <f t="shared" si="8"/>
        <v>3</v>
      </c>
      <c r="O85" s="28" t="str">
        <f t="shared" si="9"/>
        <v>10</v>
      </c>
      <c r="P85" s="28" t="str">
        <f t="shared" si="10"/>
        <v>0</v>
      </c>
      <c r="Q85" s="29">
        <f t="shared" si="11"/>
        <v>600</v>
      </c>
      <c r="R85" s="29">
        <f t="shared" si="12"/>
        <v>10</v>
      </c>
      <c r="U85" s="26"/>
      <c r="V85" s="26"/>
      <c r="W85" s="8"/>
      <c r="X85" s="6"/>
    </row>
    <row r="86" spans="1:24">
      <c r="A86" s="1">
        <v>45292</v>
      </c>
      <c r="B86" s="1" t="str">
        <f t="shared" si="7"/>
        <v>enero</v>
      </c>
      <c r="C86" t="s">
        <v>105</v>
      </c>
      <c r="D86" t="s">
        <v>106</v>
      </c>
      <c r="E86" t="str">
        <f>+VLOOKUP(F86,'[2]DIVIPOLA MPIO'!$A$5:$B$1125,2,0)</f>
        <v>Tolima</v>
      </c>
      <c r="F86" t="s">
        <v>454</v>
      </c>
      <c r="G86" t="s">
        <v>134</v>
      </c>
      <c r="H86" t="s">
        <v>110</v>
      </c>
      <c r="I86" t="s">
        <v>92</v>
      </c>
      <c r="J86" t="s">
        <v>16</v>
      </c>
      <c r="K86" s="2">
        <v>2</v>
      </c>
      <c r="L86" s="2">
        <v>12.5</v>
      </c>
      <c r="M86" s="2">
        <v>30</v>
      </c>
      <c r="N86" s="27">
        <f t="shared" si="8"/>
        <v>2</v>
      </c>
      <c r="O86" s="28" t="str">
        <f t="shared" si="9"/>
        <v>30</v>
      </c>
      <c r="P86" s="28">
        <f t="shared" si="10"/>
        <v>0</v>
      </c>
      <c r="Q86" s="29">
        <f t="shared" si="11"/>
        <v>1800</v>
      </c>
      <c r="R86" s="29">
        <f t="shared" si="12"/>
        <v>30</v>
      </c>
      <c r="U86" s="26"/>
      <c r="V86" s="26"/>
      <c r="W86" s="8"/>
      <c r="X86" s="6"/>
    </row>
    <row r="87" spans="1:24">
      <c r="A87" s="1">
        <v>45292</v>
      </c>
      <c r="B87" s="1" t="str">
        <f t="shared" si="7"/>
        <v>enero</v>
      </c>
      <c r="C87" t="s">
        <v>105</v>
      </c>
      <c r="D87" t="s">
        <v>106</v>
      </c>
      <c r="E87" t="str">
        <f>+VLOOKUP(F87,'[2]DIVIPOLA MPIO'!$A$5:$B$1125,2,0)</f>
        <v>Tolima</v>
      </c>
      <c r="F87" t="s">
        <v>454</v>
      </c>
      <c r="G87" t="s">
        <v>135</v>
      </c>
      <c r="H87" t="s">
        <v>110</v>
      </c>
      <c r="I87" t="s">
        <v>92</v>
      </c>
      <c r="J87" t="s">
        <v>16</v>
      </c>
      <c r="K87" s="2">
        <v>2</v>
      </c>
      <c r="L87" s="2">
        <v>12.5</v>
      </c>
      <c r="M87" s="2">
        <v>30</v>
      </c>
      <c r="N87" s="27">
        <f t="shared" si="8"/>
        <v>2</v>
      </c>
      <c r="O87" s="28" t="str">
        <f t="shared" si="9"/>
        <v>30</v>
      </c>
      <c r="P87" s="28">
        <f t="shared" si="10"/>
        <v>0</v>
      </c>
      <c r="Q87" s="29">
        <f t="shared" si="11"/>
        <v>1800</v>
      </c>
      <c r="R87" s="29">
        <f t="shared" si="12"/>
        <v>30</v>
      </c>
      <c r="U87" s="26"/>
      <c r="V87" s="26"/>
      <c r="W87" s="8"/>
      <c r="X87" s="6"/>
    </row>
    <row r="88" spans="1:24">
      <c r="A88" s="1">
        <v>45292</v>
      </c>
      <c r="B88" s="1" t="str">
        <f t="shared" si="7"/>
        <v>enero</v>
      </c>
      <c r="C88" t="s">
        <v>105</v>
      </c>
      <c r="D88" t="s">
        <v>106</v>
      </c>
      <c r="E88" t="str">
        <f>+VLOOKUP(F88,'[2]DIVIPOLA MPIO'!$A$5:$B$1125,2,0)</f>
        <v>Tolima</v>
      </c>
      <c r="F88" t="s">
        <v>454</v>
      </c>
      <c r="G88" t="s">
        <v>136</v>
      </c>
      <c r="H88" t="s">
        <v>110</v>
      </c>
      <c r="I88" t="s">
        <v>92</v>
      </c>
      <c r="J88" t="s">
        <v>16</v>
      </c>
      <c r="K88" s="2">
        <v>18</v>
      </c>
      <c r="L88" s="2">
        <v>112.5</v>
      </c>
      <c r="M88" s="2">
        <v>430</v>
      </c>
      <c r="N88" s="27">
        <f t="shared" si="8"/>
        <v>3</v>
      </c>
      <c r="O88" s="28" t="str">
        <f t="shared" si="9"/>
        <v>43</v>
      </c>
      <c r="P88" s="28" t="str">
        <f t="shared" si="10"/>
        <v>0</v>
      </c>
      <c r="Q88" s="29">
        <f t="shared" si="11"/>
        <v>2580</v>
      </c>
      <c r="R88" s="29">
        <f t="shared" si="12"/>
        <v>43</v>
      </c>
      <c r="U88" s="26"/>
      <c r="V88" s="26"/>
      <c r="W88" s="8"/>
      <c r="X88" s="6"/>
    </row>
    <row r="89" spans="1:24">
      <c r="A89" s="1">
        <v>45292</v>
      </c>
      <c r="B89" s="1" t="str">
        <f t="shared" si="7"/>
        <v>enero</v>
      </c>
      <c r="C89" t="s">
        <v>105</v>
      </c>
      <c r="D89" t="s">
        <v>106</v>
      </c>
      <c r="E89" t="str">
        <f>+VLOOKUP(F89,'[2]DIVIPOLA MPIO'!$A$5:$B$1125,2,0)</f>
        <v>Tolima</v>
      </c>
      <c r="F89" t="s">
        <v>454</v>
      </c>
      <c r="G89" t="s">
        <v>136</v>
      </c>
      <c r="H89" t="s">
        <v>111</v>
      </c>
      <c r="I89" t="s">
        <v>92</v>
      </c>
      <c r="J89" t="s">
        <v>16</v>
      </c>
      <c r="K89" s="2">
        <v>4</v>
      </c>
      <c r="L89" s="2">
        <v>25</v>
      </c>
      <c r="M89" s="2">
        <v>100</v>
      </c>
      <c r="N89" s="27">
        <f t="shared" si="8"/>
        <v>3</v>
      </c>
      <c r="O89" s="28" t="str">
        <f t="shared" si="9"/>
        <v>10</v>
      </c>
      <c r="P89" s="28" t="str">
        <f t="shared" si="10"/>
        <v>0</v>
      </c>
      <c r="Q89" s="29">
        <f t="shared" si="11"/>
        <v>600</v>
      </c>
      <c r="R89" s="29">
        <f t="shared" si="12"/>
        <v>10</v>
      </c>
      <c r="U89" s="26"/>
      <c r="V89" s="26"/>
      <c r="W89" s="8"/>
      <c r="X89" s="6"/>
    </row>
    <row r="90" spans="1:24">
      <c r="A90" s="1">
        <v>45292</v>
      </c>
      <c r="B90" s="1" t="str">
        <f t="shared" si="7"/>
        <v>enero</v>
      </c>
      <c r="C90" t="s">
        <v>105</v>
      </c>
      <c r="D90" t="s">
        <v>106</v>
      </c>
      <c r="E90" t="str">
        <f>+VLOOKUP(F90,'[2]DIVIPOLA MPIO'!$A$5:$B$1125,2,0)</f>
        <v>Tolima</v>
      </c>
      <c r="F90" t="s">
        <v>454</v>
      </c>
      <c r="G90" t="s">
        <v>136</v>
      </c>
      <c r="H90" t="s">
        <v>109</v>
      </c>
      <c r="I90" t="s">
        <v>92</v>
      </c>
      <c r="J90" t="s">
        <v>98</v>
      </c>
      <c r="K90" s="2">
        <v>2</v>
      </c>
      <c r="L90" s="2">
        <v>12.5</v>
      </c>
      <c r="M90" s="2">
        <v>30</v>
      </c>
      <c r="N90" s="27">
        <f t="shared" si="8"/>
        <v>2</v>
      </c>
      <c r="O90" s="28" t="str">
        <f t="shared" si="9"/>
        <v>30</v>
      </c>
      <c r="P90" s="28">
        <f t="shared" si="10"/>
        <v>0</v>
      </c>
      <c r="Q90" s="29">
        <f t="shared" si="11"/>
        <v>1800</v>
      </c>
      <c r="R90" s="29">
        <f t="shared" si="12"/>
        <v>30</v>
      </c>
      <c r="U90" s="26"/>
      <c r="V90" s="26"/>
      <c r="W90" s="8"/>
      <c r="X90" s="6"/>
    </row>
    <row r="91" spans="1:24">
      <c r="A91" s="1">
        <v>45292</v>
      </c>
      <c r="B91" s="1" t="str">
        <f t="shared" si="7"/>
        <v>enero</v>
      </c>
      <c r="C91" t="s">
        <v>105</v>
      </c>
      <c r="D91" t="s">
        <v>106</v>
      </c>
      <c r="E91" t="str">
        <f>+VLOOKUP(F91,'[2]DIVIPOLA MPIO'!$A$5:$B$1125,2,0)</f>
        <v>Tolima</v>
      </c>
      <c r="F91" t="s">
        <v>454</v>
      </c>
      <c r="G91" t="s">
        <v>137</v>
      </c>
      <c r="H91" t="s">
        <v>109</v>
      </c>
      <c r="I91" t="s">
        <v>92</v>
      </c>
      <c r="J91" t="s">
        <v>16</v>
      </c>
      <c r="K91" s="2">
        <v>2</v>
      </c>
      <c r="L91" s="2">
        <v>12.5</v>
      </c>
      <c r="M91" s="2">
        <v>30</v>
      </c>
      <c r="N91" s="27">
        <f t="shared" si="8"/>
        <v>2</v>
      </c>
      <c r="O91" s="28" t="str">
        <f t="shared" si="9"/>
        <v>30</v>
      </c>
      <c r="P91" s="28">
        <f t="shared" si="10"/>
        <v>0</v>
      </c>
      <c r="Q91" s="29">
        <f t="shared" si="11"/>
        <v>1800</v>
      </c>
      <c r="R91" s="29">
        <f t="shared" si="12"/>
        <v>30</v>
      </c>
      <c r="U91" s="26"/>
      <c r="V91" s="26"/>
      <c r="W91" s="8"/>
      <c r="X91" s="6"/>
    </row>
    <row r="92" spans="1:24">
      <c r="A92" s="1">
        <v>45292</v>
      </c>
      <c r="B92" s="1" t="str">
        <f t="shared" si="7"/>
        <v>enero</v>
      </c>
      <c r="C92" t="s">
        <v>105</v>
      </c>
      <c r="D92" t="s">
        <v>106</v>
      </c>
      <c r="E92" t="str">
        <f>+VLOOKUP(F92,'[2]DIVIPOLA MPIO'!$A$5:$B$1125,2,0)</f>
        <v>Tolima</v>
      </c>
      <c r="F92" t="s">
        <v>454</v>
      </c>
      <c r="G92" t="s">
        <v>137</v>
      </c>
      <c r="H92" t="s">
        <v>110</v>
      </c>
      <c r="I92" t="s">
        <v>92</v>
      </c>
      <c r="J92" t="s">
        <v>16</v>
      </c>
      <c r="K92" s="2">
        <v>20</v>
      </c>
      <c r="L92" s="2">
        <v>125</v>
      </c>
      <c r="M92" s="2">
        <v>500</v>
      </c>
      <c r="N92" s="27">
        <f t="shared" si="8"/>
        <v>3</v>
      </c>
      <c r="O92" s="28" t="str">
        <f t="shared" si="9"/>
        <v>50</v>
      </c>
      <c r="P92" s="28" t="str">
        <f t="shared" si="10"/>
        <v>0</v>
      </c>
      <c r="Q92" s="29">
        <f t="shared" si="11"/>
        <v>3000</v>
      </c>
      <c r="R92" s="29">
        <f t="shared" si="12"/>
        <v>50</v>
      </c>
      <c r="U92" s="26"/>
      <c r="V92" s="26"/>
      <c r="W92" s="8"/>
      <c r="X92" s="6"/>
    </row>
    <row r="93" spans="1:24">
      <c r="A93" s="1">
        <v>45292</v>
      </c>
      <c r="B93" s="1" t="str">
        <f t="shared" si="7"/>
        <v>enero</v>
      </c>
      <c r="C93" t="s">
        <v>105</v>
      </c>
      <c r="D93" t="s">
        <v>106</v>
      </c>
      <c r="E93" t="str">
        <f>+VLOOKUP(F93,'[2]DIVIPOLA MPIO'!$A$5:$B$1125,2,0)</f>
        <v>Tolima</v>
      </c>
      <c r="F93" t="s">
        <v>454</v>
      </c>
      <c r="G93" t="s">
        <v>137</v>
      </c>
      <c r="H93" t="s">
        <v>111</v>
      </c>
      <c r="I93" t="s">
        <v>92</v>
      </c>
      <c r="J93" t="s">
        <v>16</v>
      </c>
      <c r="K93" s="2">
        <v>2</v>
      </c>
      <c r="L93" s="2">
        <v>12.5</v>
      </c>
      <c r="M93" s="2">
        <v>30</v>
      </c>
      <c r="N93" s="27">
        <f t="shared" si="8"/>
        <v>2</v>
      </c>
      <c r="O93" s="28" t="str">
        <f t="shared" si="9"/>
        <v>30</v>
      </c>
      <c r="P93" s="28">
        <f t="shared" si="10"/>
        <v>0</v>
      </c>
      <c r="Q93" s="29">
        <f t="shared" si="11"/>
        <v>1800</v>
      </c>
      <c r="R93" s="29">
        <f t="shared" si="12"/>
        <v>30</v>
      </c>
      <c r="U93" s="26"/>
      <c r="V93" s="26"/>
      <c r="W93" s="8"/>
      <c r="X93" s="6"/>
    </row>
    <row r="94" spans="1:24">
      <c r="A94" s="1">
        <v>45292</v>
      </c>
      <c r="B94" s="1" t="str">
        <f t="shared" si="7"/>
        <v>enero</v>
      </c>
      <c r="C94" t="s">
        <v>105</v>
      </c>
      <c r="D94" t="s">
        <v>106</v>
      </c>
      <c r="E94" t="str">
        <f>+VLOOKUP(F94,'[2]DIVIPOLA MPIO'!$A$5:$B$1125,2,0)</f>
        <v>Tolima</v>
      </c>
      <c r="F94" t="s">
        <v>454</v>
      </c>
      <c r="G94" t="s">
        <v>137</v>
      </c>
      <c r="H94" t="s">
        <v>111</v>
      </c>
      <c r="I94" t="s">
        <v>92</v>
      </c>
      <c r="J94" t="s">
        <v>98</v>
      </c>
      <c r="K94" s="2">
        <v>2</v>
      </c>
      <c r="L94" s="2">
        <v>12.5</v>
      </c>
      <c r="M94" s="2">
        <v>30</v>
      </c>
      <c r="N94" s="27">
        <f t="shared" si="8"/>
        <v>2</v>
      </c>
      <c r="O94" s="28" t="str">
        <f t="shared" si="9"/>
        <v>30</v>
      </c>
      <c r="P94" s="28">
        <f t="shared" si="10"/>
        <v>0</v>
      </c>
      <c r="Q94" s="29">
        <f t="shared" si="11"/>
        <v>1800</v>
      </c>
      <c r="R94" s="29">
        <f t="shared" si="12"/>
        <v>30</v>
      </c>
      <c r="U94" s="26"/>
      <c r="V94" s="26"/>
      <c r="W94" s="8"/>
      <c r="X94" s="6"/>
    </row>
    <row r="95" spans="1:24">
      <c r="A95" s="1">
        <v>45292</v>
      </c>
      <c r="B95" s="1" t="str">
        <f t="shared" si="7"/>
        <v>enero</v>
      </c>
      <c r="C95" t="s">
        <v>105</v>
      </c>
      <c r="D95" t="s">
        <v>106</v>
      </c>
      <c r="E95" t="str">
        <f>+VLOOKUP(F95,'[2]DIVIPOLA MPIO'!$A$5:$B$1125,2,0)</f>
        <v>Huila</v>
      </c>
      <c r="F95" t="s">
        <v>138</v>
      </c>
      <c r="G95" t="s">
        <v>139</v>
      </c>
      <c r="H95" t="s">
        <v>117</v>
      </c>
      <c r="I95" t="s">
        <v>92</v>
      </c>
      <c r="J95" t="s">
        <v>16</v>
      </c>
      <c r="K95" s="2">
        <v>10</v>
      </c>
      <c r="L95" s="2">
        <v>62.5</v>
      </c>
      <c r="M95" s="2">
        <v>230</v>
      </c>
      <c r="N95" s="27">
        <f t="shared" si="8"/>
        <v>3</v>
      </c>
      <c r="O95" s="28" t="str">
        <f t="shared" si="9"/>
        <v>23</v>
      </c>
      <c r="P95" s="28" t="str">
        <f t="shared" si="10"/>
        <v>0</v>
      </c>
      <c r="Q95" s="29">
        <f t="shared" si="11"/>
        <v>1380</v>
      </c>
      <c r="R95" s="29">
        <f t="shared" si="12"/>
        <v>23</v>
      </c>
      <c r="U95" s="26"/>
      <c r="V95" s="26"/>
      <c r="W95" s="8"/>
      <c r="X95" s="6"/>
    </row>
    <row r="96" spans="1:24">
      <c r="A96" s="1">
        <v>45292</v>
      </c>
      <c r="B96" s="1" t="str">
        <f t="shared" si="7"/>
        <v>enero</v>
      </c>
      <c r="C96" t="s">
        <v>105</v>
      </c>
      <c r="D96" t="s">
        <v>106</v>
      </c>
      <c r="E96" t="str">
        <f>+VLOOKUP(F96,'[2]DIVIPOLA MPIO'!$A$5:$B$1125,2,0)</f>
        <v>Huila</v>
      </c>
      <c r="F96" t="s">
        <v>138</v>
      </c>
      <c r="G96" t="s">
        <v>140</v>
      </c>
      <c r="H96" t="s">
        <v>117</v>
      </c>
      <c r="I96" t="s">
        <v>92</v>
      </c>
      <c r="J96" t="s">
        <v>16</v>
      </c>
      <c r="K96" s="2">
        <v>20</v>
      </c>
      <c r="L96" s="2">
        <v>125</v>
      </c>
      <c r="M96" s="2">
        <v>500</v>
      </c>
      <c r="N96" s="27">
        <f t="shared" si="8"/>
        <v>3</v>
      </c>
      <c r="O96" s="28" t="str">
        <f t="shared" si="9"/>
        <v>50</v>
      </c>
      <c r="P96" s="28" t="str">
        <f t="shared" si="10"/>
        <v>0</v>
      </c>
      <c r="Q96" s="29">
        <f t="shared" si="11"/>
        <v>3000</v>
      </c>
      <c r="R96" s="29">
        <f t="shared" si="12"/>
        <v>50</v>
      </c>
      <c r="U96" s="26"/>
      <c r="V96" s="26"/>
      <c r="W96" s="8"/>
      <c r="X96" s="6"/>
    </row>
    <row r="97" spans="1:24">
      <c r="A97" s="1">
        <v>45292</v>
      </c>
      <c r="B97" s="1" t="str">
        <f t="shared" si="7"/>
        <v>enero</v>
      </c>
      <c r="C97" t="s">
        <v>105</v>
      </c>
      <c r="D97" t="s">
        <v>106</v>
      </c>
      <c r="E97" t="str">
        <f>+VLOOKUP(F97,'[2]DIVIPOLA MPIO'!$A$5:$B$1125,2,0)</f>
        <v>Huila</v>
      </c>
      <c r="F97" t="s">
        <v>138</v>
      </c>
      <c r="G97" t="s">
        <v>140</v>
      </c>
      <c r="H97" t="s">
        <v>118</v>
      </c>
      <c r="I97" t="s">
        <v>92</v>
      </c>
      <c r="J97" t="s">
        <v>16</v>
      </c>
      <c r="K97" s="2">
        <v>4</v>
      </c>
      <c r="L97" s="2">
        <v>25</v>
      </c>
      <c r="M97" s="2">
        <v>100</v>
      </c>
      <c r="N97" s="27">
        <f t="shared" si="8"/>
        <v>3</v>
      </c>
      <c r="O97" s="28" t="str">
        <f t="shared" si="9"/>
        <v>10</v>
      </c>
      <c r="P97" s="28" t="str">
        <f t="shared" si="10"/>
        <v>0</v>
      </c>
      <c r="Q97" s="29">
        <f t="shared" si="11"/>
        <v>600</v>
      </c>
      <c r="R97" s="29">
        <f t="shared" si="12"/>
        <v>10</v>
      </c>
      <c r="U97" s="26"/>
      <c r="V97" s="26"/>
      <c r="W97" s="8"/>
      <c r="X97" s="6"/>
    </row>
    <row r="98" spans="1:24">
      <c r="A98" s="1">
        <v>45292</v>
      </c>
      <c r="B98" s="1" t="str">
        <f t="shared" si="7"/>
        <v>enero</v>
      </c>
      <c r="C98" t="s">
        <v>105</v>
      </c>
      <c r="D98" t="s">
        <v>106</v>
      </c>
      <c r="E98" t="str">
        <f>+VLOOKUP(F98,'[2]DIVIPOLA MPIO'!$A$5:$B$1125,2,0)</f>
        <v>Tolima</v>
      </c>
      <c r="F98" t="s">
        <v>141</v>
      </c>
      <c r="G98" t="s">
        <v>142</v>
      </c>
      <c r="H98" t="s">
        <v>109</v>
      </c>
      <c r="I98" t="s">
        <v>92</v>
      </c>
      <c r="J98" t="s">
        <v>16</v>
      </c>
      <c r="K98" s="2">
        <v>2</v>
      </c>
      <c r="L98" s="2">
        <v>12.5</v>
      </c>
      <c r="M98" s="2">
        <v>30</v>
      </c>
      <c r="N98" s="27">
        <f t="shared" si="8"/>
        <v>2</v>
      </c>
      <c r="O98" s="28" t="str">
        <f t="shared" si="9"/>
        <v>30</v>
      </c>
      <c r="P98" s="28">
        <f t="shared" si="10"/>
        <v>0</v>
      </c>
      <c r="Q98" s="29">
        <f t="shared" si="11"/>
        <v>1800</v>
      </c>
      <c r="R98" s="29">
        <f t="shared" si="12"/>
        <v>30</v>
      </c>
      <c r="U98" s="26"/>
      <c r="V98" s="26"/>
      <c r="W98" s="8"/>
      <c r="X98" s="6"/>
    </row>
    <row r="99" spans="1:24">
      <c r="A99" s="1">
        <v>45292</v>
      </c>
      <c r="B99" s="1" t="str">
        <f t="shared" si="7"/>
        <v>enero</v>
      </c>
      <c r="C99" t="s">
        <v>105</v>
      </c>
      <c r="D99" t="s">
        <v>106</v>
      </c>
      <c r="E99" t="str">
        <f>+VLOOKUP(F99,'[2]DIVIPOLA MPIO'!$A$5:$B$1125,2,0)</f>
        <v>Tolima</v>
      </c>
      <c r="F99" t="s">
        <v>141</v>
      </c>
      <c r="G99" t="s">
        <v>143</v>
      </c>
      <c r="H99" t="s">
        <v>109</v>
      </c>
      <c r="I99" t="s">
        <v>92</v>
      </c>
      <c r="J99" t="s">
        <v>16</v>
      </c>
      <c r="K99" s="2">
        <v>2</v>
      </c>
      <c r="L99" s="2">
        <v>12.5</v>
      </c>
      <c r="M99" s="2">
        <v>30</v>
      </c>
      <c r="N99" s="27">
        <f t="shared" si="8"/>
        <v>2</v>
      </c>
      <c r="O99" s="28" t="str">
        <f t="shared" si="9"/>
        <v>30</v>
      </c>
      <c r="P99" s="28">
        <f t="shared" si="10"/>
        <v>0</v>
      </c>
      <c r="Q99" s="29">
        <f t="shared" si="11"/>
        <v>1800</v>
      </c>
      <c r="R99" s="29">
        <f t="shared" si="12"/>
        <v>30</v>
      </c>
      <c r="U99" s="26"/>
      <c r="V99" s="26"/>
      <c r="W99" s="8"/>
      <c r="X99" s="6"/>
    </row>
    <row r="100" spans="1:24">
      <c r="A100" s="1">
        <v>45292</v>
      </c>
      <c r="B100" s="1" t="str">
        <f t="shared" si="7"/>
        <v>enero</v>
      </c>
      <c r="C100" t="s">
        <v>105</v>
      </c>
      <c r="D100" t="s">
        <v>106</v>
      </c>
      <c r="E100" t="str">
        <f>+VLOOKUP(F100,'[2]DIVIPOLA MPIO'!$A$5:$B$1125,2,0)</f>
        <v>Tolima</v>
      </c>
      <c r="F100" t="s">
        <v>141</v>
      </c>
      <c r="G100" t="s">
        <v>143</v>
      </c>
      <c r="H100" t="s">
        <v>110</v>
      </c>
      <c r="I100" t="s">
        <v>92</v>
      </c>
      <c r="J100" t="s">
        <v>16</v>
      </c>
      <c r="K100" s="2">
        <v>4</v>
      </c>
      <c r="L100" s="2">
        <v>25</v>
      </c>
      <c r="M100" s="2">
        <v>100</v>
      </c>
      <c r="N100" s="27">
        <f t="shared" si="8"/>
        <v>3</v>
      </c>
      <c r="O100" s="28" t="str">
        <f t="shared" si="9"/>
        <v>10</v>
      </c>
      <c r="P100" s="28" t="str">
        <f t="shared" si="10"/>
        <v>0</v>
      </c>
      <c r="Q100" s="29">
        <f t="shared" si="11"/>
        <v>600</v>
      </c>
      <c r="R100" s="29">
        <f t="shared" si="12"/>
        <v>10</v>
      </c>
      <c r="U100" s="26"/>
      <c r="V100" s="26"/>
      <c r="W100" s="8"/>
      <c r="X100" s="6"/>
    </row>
    <row r="101" spans="1:24">
      <c r="A101" s="1">
        <v>45292</v>
      </c>
      <c r="B101" s="1" t="str">
        <f t="shared" si="7"/>
        <v>enero</v>
      </c>
      <c r="C101" t="s">
        <v>105</v>
      </c>
      <c r="D101" t="s">
        <v>106</v>
      </c>
      <c r="E101" t="str">
        <f>+VLOOKUP(F101,'[2]DIVIPOLA MPIO'!$A$5:$B$1125,2,0)</f>
        <v>Tolima</v>
      </c>
      <c r="F101" t="s">
        <v>141</v>
      </c>
      <c r="G101" t="s">
        <v>144</v>
      </c>
      <c r="H101" t="s">
        <v>111</v>
      </c>
      <c r="I101" t="s">
        <v>92</v>
      </c>
      <c r="J101" t="s">
        <v>16</v>
      </c>
      <c r="K101" s="2">
        <v>2</v>
      </c>
      <c r="L101" s="2">
        <v>12.5</v>
      </c>
      <c r="M101" s="2">
        <v>30</v>
      </c>
      <c r="N101" s="27">
        <f t="shared" si="8"/>
        <v>2</v>
      </c>
      <c r="O101" s="28" t="str">
        <f t="shared" si="9"/>
        <v>30</v>
      </c>
      <c r="P101" s="28">
        <f t="shared" si="10"/>
        <v>0</v>
      </c>
      <c r="Q101" s="29">
        <f t="shared" si="11"/>
        <v>1800</v>
      </c>
      <c r="R101" s="29">
        <f t="shared" si="12"/>
        <v>30</v>
      </c>
      <c r="U101" s="26"/>
      <c r="V101" s="26"/>
      <c r="W101" s="8"/>
      <c r="X101" s="6"/>
    </row>
    <row r="102" spans="1:24">
      <c r="A102" s="1">
        <v>45292</v>
      </c>
      <c r="B102" s="1" t="str">
        <f t="shared" si="7"/>
        <v>enero</v>
      </c>
      <c r="C102" t="s">
        <v>105</v>
      </c>
      <c r="D102" t="s">
        <v>106</v>
      </c>
      <c r="E102" t="str">
        <f>+VLOOKUP(F102,'[2]DIVIPOLA MPIO'!$A$5:$B$1125,2,0)</f>
        <v>Huila</v>
      </c>
      <c r="F102" t="s">
        <v>145</v>
      </c>
      <c r="G102" t="s">
        <v>146</v>
      </c>
      <c r="H102" t="s">
        <v>117</v>
      </c>
      <c r="I102" t="s">
        <v>92</v>
      </c>
      <c r="J102" t="s">
        <v>16</v>
      </c>
      <c r="K102" s="2">
        <v>12</v>
      </c>
      <c r="L102" s="2">
        <v>75</v>
      </c>
      <c r="M102" s="2">
        <v>300</v>
      </c>
      <c r="N102" s="27">
        <f t="shared" si="8"/>
        <v>3</v>
      </c>
      <c r="O102" s="28" t="str">
        <f t="shared" si="9"/>
        <v>30</v>
      </c>
      <c r="P102" s="28" t="str">
        <f t="shared" si="10"/>
        <v>0</v>
      </c>
      <c r="Q102" s="29">
        <f t="shared" si="11"/>
        <v>1800</v>
      </c>
      <c r="R102" s="29">
        <f t="shared" si="12"/>
        <v>30</v>
      </c>
      <c r="U102" s="26"/>
      <c r="V102" s="26"/>
      <c r="W102" s="8"/>
      <c r="X102" s="6"/>
    </row>
    <row r="103" spans="1:24">
      <c r="A103" s="1">
        <v>45292</v>
      </c>
      <c r="B103" s="1" t="str">
        <f t="shared" si="7"/>
        <v>enero</v>
      </c>
      <c r="C103" t="s">
        <v>105</v>
      </c>
      <c r="D103" t="s">
        <v>106</v>
      </c>
      <c r="E103" t="str">
        <f>+VLOOKUP(F103,'[2]DIVIPOLA MPIO'!$A$5:$B$1125,2,0)</f>
        <v>Huila</v>
      </c>
      <c r="F103" t="s">
        <v>145</v>
      </c>
      <c r="G103" t="s">
        <v>146</v>
      </c>
      <c r="H103" t="s">
        <v>118</v>
      </c>
      <c r="I103" t="s">
        <v>92</v>
      </c>
      <c r="J103" t="s">
        <v>16</v>
      </c>
      <c r="K103" s="2">
        <v>2</v>
      </c>
      <c r="L103" s="2">
        <v>12.5</v>
      </c>
      <c r="M103" s="2">
        <v>30</v>
      </c>
      <c r="N103" s="27">
        <f t="shared" si="8"/>
        <v>2</v>
      </c>
      <c r="O103" s="28" t="str">
        <f t="shared" si="9"/>
        <v>30</v>
      </c>
      <c r="P103" s="28">
        <f t="shared" si="10"/>
        <v>0</v>
      </c>
      <c r="Q103" s="29">
        <f t="shared" si="11"/>
        <v>1800</v>
      </c>
      <c r="R103" s="29">
        <f t="shared" si="12"/>
        <v>30</v>
      </c>
      <c r="U103" s="26"/>
      <c r="V103" s="26"/>
      <c r="W103" s="8"/>
      <c r="X103" s="6"/>
    </row>
    <row r="104" spans="1:24">
      <c r="A104" s="1">
        <v>45292</v>
      </c>
      <c r="B104" s="1" t="str">
        <f t="shared" si="7"/>
        <v>enero</v>
      </c>
      <c r="C104" t="s">
        <v>105</v>
      </c>
      <c r="D104" t="s">
        <v>106</v>
      </c>
      <c r="E104" t="str">
        <f>+VLOOKUP(F104,'[2]DIVIPOLA MPIO'!$A$5:$B$1125,2,0)</f>
        <v>Huila</v>
      </c>
      <c r="F104" t="s">
        <v>147</v>
      </c>
      <c r="G104" t="s">
        <v>148</v>
      </c>
      <c r="H104" t="s">
        <v>118</v>
      </c>
      <c r="I104" t="s">
        <v>92</v>
      </c>
      <c r="J104" t="s">
        <v>16</v>
      </c>
      <c r="K104" s="2">
        <v>2</v>
      </c>
      <c r="L104" s="2">
        <v>12.5</v>
      </c>
      <c r="M104" s="2">
        <v>30</v>
      </c>
      <c r="N104" s="27">
        <f t="shared" si="8"/>
        <v>2</v>
      </c>
      <c r="O104" s="28" t="str">
        <f t="shared" si="9"/>
        <v>30</v>
      </c>
      <c r="P104" s="28">
        <f t="shared" si="10"/>
        <v>0</v>
      </c>
      <c r="Q104" s="29">
        <f t="shared" si="11"/>
        <v>1800</v>
      </c>
      <c r="R104" s="29">
        <f t="shared" si="12"/>
        <v>30</v>
      </c>
      <c r="U104" s="26"/>
      <c r="V104" s="26"/>
      <c r="W104" s="8"/>
      <c r="X104" s="6"/>
    </row>
    <row r="105" spans="1:24">
      <c r="A105" s="1">
        <v>45292</v>
      </c>
      <c r="B105" s="1" t="str">
        <f t="shared" si="7"/>
        <v>enero</v>
      </c>
      <c r="C105" t="s">
        <v>105</v>
      </c>
      <c r="D105" t="s">
        <v>106</v>
      </c>
      <c r="E105" t="str">
        <f>+VLOOKUP(F105,'[2]DIVIPOLA MPIO'!$A$5:$B$1125,2,0)</f>
        <v>Tolima</v>
      </c>
      <c r="F105" t="s">
        <v>149</v>
      </c>
      <c r="G105" t="s">
        <v>150</v>
      </c>
      <c r="H105" t="s">
        <v>109</v>
      </c>
      <c r="I105" t="s">
        <v>92</v>
      </c>
      <c r="J105" t="s">
        <v>16</v>
      </c>
      <c r="K105" s="2">
        <v>4</v>
      </c>
      <c r="L105" s="2">
        <v>25</v>
      </c>
      <c r="M105" s="2">
        <v>100</v>
      </c>
      <c r="N105" s="27">
        <f t="shared" si="8"/>
        <v>3</v>
      </c>
      <c r="O105" s="28" t="str">
        <f t="shared" si="9"/>
        <v>10</v>
      </c>
      <c r="P105" s="28" t="str">
        <f t="shared" si="10"/>
        <v>0</v>
      </c>
      <c r="Q105" s="29">
        <f t="shared" si="11"/>
        <v>600</v>
      </c>
      <c r="R105" s="29">
        <f t="shared" si="12"/>
        <v>10</v>
      </c>
      <c r="U105" s="26"/>
      <c r="V105" s="26"/>
      <c r="W105" s="8"/>
      <c r="X105" s="6"/>
    </row>
    <row r="106" spans="1:24">
      <c r="A106" s="1">
        <v>45292</v>
      </c>
      <c r="B106" s="1" t="str">
        <f t="shared" si="7"/>
        <v>enero</v>
      </c>
      <c r="C106" t="s">
        <v>105</v>
      </c>
      <c r="D106" t="s">
        <v>106</v>
      </c>
      <c r="E106" t="str">
        <f>+VLOOKUP(F106,'[2]DIVIPOLA MPIO'!$A$5:$B$1125,2,0)</f>
        <v>Tolima</v>
      </c>
      <c r="F106" t="s">
        <v>149</v>
      </c>
      <c r="G106" t="s">
        <v>150</v>
      </c>
      <c r="H106" t="s">
        <v>109</v>
      </c>
      <c r="I106" t="s">
        <v>92</v>
      </c>
      <c r="J106" t="s">
        <v>98</v>
      </c>
      <c r="K106" s="2">
        <v>2</v>
      </c>
      <c r="L106" s="2">
        <v>12.5</v>
      </c>
      <c r="M106" s="2">
        <v>30</v>
      </c>
      <c r="N106" s="27">
        <f t="shared" si="8"/>
        <v>2</v>
      </c>
      <c r="O106" s="28" t="str">
        <f t="shared" si="9"/>
        <v>30</v>
      </c>
      <c r="P106" s="28">
        <f t="shared" si="10"/>
        <v>0</v>
      </c>
      <c r="Q106" s="29">
        <f t="shared" si="11"/>
        <v>1800</v>
      </c>
      <c r="R106" s="29">
        <f t="shared" si="12"/>
        <v>30</v>
      </c>
      <c r="U106" s="26"/>
      <c r="V106" s="26"/>
      <c r="W106" s="8"/>
      <c r="X106" s="6"/>
    </row>
    <row r="107" spans="1:24">
      <c r="A107" s="1">
        <v>45292</v>
      </c>
      <c r="B107" s="1" t="str">
        <f t="shared" si="7"/>
        <v>enero</v>
      </c>
      <c r="C107" t="s">
        <v>151</v>
      </c>
      <c r="D107" t="s">
        <v>152</v>
      </c>
      <c r="E107" t="str">
        <f>+VLOOKUP(F107,'[2]DIVIPOLA MPIO'!$A$5:$B$1125,2,0)</f>
        <v>Casanare</v>
      </c>
      <c r="F107" t="s">
        <v>458</v>
      </c>
      <c r="G107" t="s">
        <v>154</v>
      </c>
      <c r="H107" t="s">
        <v>155</v>
      </c>
      <c r="I107" t="s">
        <v>15</v>
      </c>
      <c r="J107" t="s">
        <v>16</v>
      </c>
      <c r="K107" s="2">
        <v>12</v>
      </c>
      <c r="L107" s="2">
        <v>2340</v>
      </c>
      <c r="M107" s="2">
        <v>39</v>
      </c>
      <c r="N107" s="27">
        <f t="shared" si="8"/>
        <v>2</v>
      </c>
      <c r="O107" s="28" t="str">
        <f t="shared" si="9"/>
        <v>39</v>
      </c>
      <c r="P107" s="28">
        <f t="shared" si="10"/>
        <v>0</v>
      </c>
      <c r="Q107" s="29">
        <f t="shared" si="11"/>
        <v>2340</v>
      </c>
      <c r="R107" s="29">
        <f t="shared" si="12"/>
        <v>39</v>
      </c>
      <c r="U107" s="26"/>
      <c r="V107" s="26"/>
      <c r="W107" s="8"/>
      <c r="X107" s="6"/>
    </row>
    <row r="108" spans="1:24">
      <c r="A108" s="1">
        <v>45292</v>
      </c>
      <c r="B108" s="1" t="str">
        <f t="shared" si="7"/>
        <v>enero</v>
      </c>
      <c r="C108" t="s">
        <v>151</v>
      </c>
      <c r="D108" t="s">
        <v>152</v>
      </c>
      <c r="E108" t="str">
        <f>+VLOOKUP(F108,'[2]DIVIPOLA MPIO'!$A$5:$B$1125,2,0)</f>
        <v>Casanare</v>
      </c>
      <c r="F108" t="s">
        <v>458</v>
      </c>
      <c r="G108" t="s">
        <v>154</v>
      </c>
      <c r="H108" t="s">
        <v>158</v>
      </c>
      <c r="I108" t="s">
        <v>15</v>
      </c>
      <c r="J108" t="s">
        <v>16</v>
      </c>
      <c r="K108" s="2">
        <v>6</v>
      </c>
      <c r="L108" s="2">
        <v>990</v>
      </c>
      <c r="M108" s="2">
        <v>1230</v>
      </c>
      <c r="N108" s="27">
        <f t="shared" si="8"/>
        <v>4</v>
      </c>
      <c r="O108" s="28" t="str">
        <f t="shared" si="9"/>
        <v>12</v>
      </c>
      <c r="P108" s="28" t="str">
        <f t="shared" si="10"/>
        <v>30</v>
      </c>
      <c r="Q108" s="29">
        <f t="shared" si="11"/>
        <v>750</v>
      </c>
      <c r="R108" s="29">
        <f t="shared" si="12"/>
        <v>12.5</v>
      </c>
      <c r="U108" s="26"/>
      <c r="V108" s="26"/>
      <c r="W108" s="8"/>
      <c r="X108" s="6"/>
    </row>
    <row r="109" spans="1:24">
      <c r="A109" s="1">
        <v>45292</v>
      </c>
      <c r="B109" s="1" t="str">
        <f t="shared" si="7"/>
        <v>enero</v>
      </c>
      <c r="C109" t="s">
        <v>151</v>
      </c>
      <c r="D109" t="s">
        <v>152</v>
      </c>
      <c r="E109" t="str">
        <f>+VLOOKUP(F109,'[2]DIVIPOLA MPIO'!$A$5:$B$1125,2,0)</f>
        <v>Casanare</v>
      </c>
      <c r="F109" t="s">
        <v>458</v>
      </c>
      <c r="G109" t="s">
        <v>154</v>
      </c>
      <c r="H109" t="s">
        <v>156</v>
      </c>
      <c r="I109" t="s">
        <v>157</v>
      </c>
      <c r="J109" t="s">
        <v>16</v>
      </c>
      <c r="K109" s="2">
        <v>5</v>
      </c>
      <c r="L109" s="2">
        <v>1030</v>
      </c>
      <c r="M109" s="2">
        <v>1710</v>
      </c>
      <c r="N109" s="27">
        <f t="shared" si="8"/>
        <v>4</v>
      </c>
      <c r="O109" s="28" t="str">
        <f t="shared" si="9"/>
        <v>17</v>
      </c>
      <c r="P109" s="28" t="str">
        <f t="shared" si="10"/>
        <v>10</v>
      </c>
      <c r="Q109" s="29">
        <f t="shared" si="11"/>
        <v>1030</v>
      </c>
      <c r="R109" s="29">
        <f t="shared" si="12"/>
        <v>17.166666666666668</v>
      </c>
      <c r="U109" s="26"/>
      <c r="V109" s="26"/>
      <c r="W109" s="8"/>
      <c r="X109" s="6"/>
    </row>
    <row r="110" spans="1:24">
      <c r="A110" s="1">
        <v>45292</v>
      </c>
      <c r="B110" s="1" t="str">
        <f t="shared" si="7"/>
        <v>enero</v>
      </c>
      <c r="C110" t="s">
        <v>151</v>
      </c>
      <c r="D110" t="s">
        <v>152</v>
      </c>
      <c r="E110" t="str">
        <f>+VLOOKUP(F110,'[2]DIVIPOLA MPIO'!$A$5:$B$1125,2,0)</f>
        <v>Meta</v>
      </c>
      <c r="F110" t="s">
        <v>456</v>
      </c>
      <c r="G110" t="s">
        <v>159</v>
      </c>
      <c r="H110" t="s">
        <v>160</v>
      </c>
      <c r="I110" t="s">
        <v>15</v>
      </c>
      <c r="J110" t="s">
        <v>16</v>
      </c>
      <c r="K110" s="2">
        <v>6</v>
      </c>
      <c r="L110" s="2">
        <v>1230</v>
      </c>
      <c r="M110" s="2">
        <v>2030</v>
      </c>
      <c r="N110" s="27">
        <f t="shared" si="8"/>
        <v>4</v>
      </c>
      <c r="O110" s="28" t="str">
        <f t="shared" si="9"/>
        <v>20</v>
      </c>
      <c r="P110" s="28" t="str">
        <f t="shared" si="10"/>
        <v>30</v>
      </c>
      <c r="Q110" s="29">
        <f t="shared" si="11"/>
        <v>1230</v>
      </c>
      <c r="R110" s="29">
        <f t="shared" si="12"/>
        <v>20.5</v>
      </c>
      <c r="U110" s="26"/>
      <c r="V110" s="26"/>
      <c r="W110" s="8"/>
      <c r="X110" s="6"/>
    </row>
    <row r="111" spans="1:24">
      <c r="A111" s="1">
        <v>45292</v>
      </c>
      <c r="B111" s="1" t="str">
        <f t="shared" si="7"/>
        <v>enero</v>
      </c>
      <c r="C111" t="s">
        <v>151</v>
      </c>
      <c r="D111" t="s">
        <v>152</v>
      </c>
      <c r="E111" t="str">
        <f>+VLOOKUP(F111,'[2]DIVIPOLA MPIO'!$A$5:$B$1125,2,0)</f>
        <v>Meta</v>
      </c>
      <c r="F111" t="s">
        <v>456</v>
      </c>
      <c r="G111" t="s">
        <v>159</v>
      </c>
      <c r="H111" t="s">
        <v>161</v>
      </c>
      <c r="I111" t="s">
        <v>15</v>
      </c>
      <c r="J111" t="s">
        <v>16</v>
      </c>
      <c r="K111" s="2">
        <v>15</v>
      </c>
      <c r="L111" s="2">
        <v>1945</v>
      </c>
      <c r="M111" s="2">
        <v>3220</v>
      </c>
      <c r="N111" s="27">
        <f t="shared" si="8"/>
        <v>4</v>
      </c>
      <c r="O111" s="28" t="str">
        <f t="shared" si="9"/>
        <v>32</v>
      </c>
      <c r="P111" s="28" t="str">
        <f t="shared" si="10"/>
        <v>20</v>
      </c>
      <c r="Q111" s="29">
        <f t="shared" si="11"/>
        <v>1940</v>
      </c>
      <c r="R111" s="29">
        <f t="shared" si="12"/>
        <v>32.333333333333336</v>
      </c>
      <c r="U111" s="26"/>
      <c r="V111" s="26"/>
      <c r="W111" s="8"/>
      <c r="X111" s="6"/>
    </row>
    <row r="112" spans="1:24">
      <c r="A112" s="1">
        <v>45292</v>
      </c>
      <c r="B112" s="1" t="str">
        <f t="shared" si="7"/>
        <v>enero</v>
      </c>
      <c r="C112" t="s">
        <v>162</v>
      </c>
      <c r="D112" t="s">
        <v>163</v>
      </c>
      <c r="E112" t="str">
        <f>+VLOOKUP(F112,'[2]DIVIPOLA MPIO'!$A$5:$B$1125,2,0)</f>
        <v>Arauca</v>
      </c>
      <c r="F112" t="s">
        <v>507</v>
      </c>
      <c r="G112" t="s">
        <v>165</v>
      </c>
      <c r="H112" t="s">
        <v>166</v>
      </c>
      <c r="I112" t="s">
        <v>15</v>
      </c>
      <c r="J112" t="s">
        <v>16</v>
      </c>
      <c r="K112" s="2">
        <v>7</v>
      </c>
      <c r="L112" s="2">
        <v>1080</v>
      </c>
      <c r="M112" s="2">
        <v>1810</v>
      </c>
      <c r="N112" s="27">
        <f t="shared" si="8"/>
        <v>4</v>
      </c>
      <c r="O112" s="28" t="str">
        <f t="shared" si="9"/>
        <v>18</v>
      </c>
      <c r="P112" s="28" t="str">
        <f t="shared" si="10"/>
        <v>10</v>
      </c>
      <c r="Q112" s="29">
        <f t="shared" si="11"/>
        <v>1090</v>
      </c>
      <c r="R112" s="29">
        <f t="shared" si="12"/>
        <v>18.166666666666668</v>
      </c>
      <c r="U112" s="26"/>
      <c r="V112" s="26"/>
      <c r="W112" s="8"/>
      <c r="X112" s="6"/>
    </row>
    <row r="113" spans="1:24">
      <c r="A113" s="1">
        <v>45292</v>
      </c>
      <c r="B113" s="1" t="str">
        <f t="shared" si="7"/>
        <v>enero</v>
      </c>
      <c r="C113" t="s">
        <v>167</v>
      </c>
      <c r="D113" t="s">
        <v>168</v>
      </c>
      <c r="E113" t="str">
        <f>+VLOOKUP(F113,'[2]DIVIPOLA MPIO'!$A$5:$B$1125,2,0)</f>
        <v>Meta</v>
      </c>
      <c r="F113" t="s">
        <v>169</v>
      </c>
      <c r="G113" t="s">
        <v>170</v>
      </c>
      <c r="H113" t="s">
        <v>171</v>
      </c>
      <c r="I113" t="s">
        <v>92</v>
      </c>
      <c r="J113" t="s">
        <v>16</v>
      </c>
      <c r="K113" s="2">
        <v>208</v>
      </c>
      <c r="L113" s="2">
        <v>2895</v>
      </c>
      <c r="M113" s="2">
        <v>52</v>
      </c>
      <c r="N113" s="27">
        <f t="shared" si="8"/>
        <v>2</v>
      </c>
      <c r="O113" s="28" t="str">
        <f t="shared" si="9"/>
        <v>52</v>
      </c>
      <c r="P113" s="28">
        <f t="shared" si="10"/>
        <v>0</v>
      </c>
      <c r="Q113" s="29">
        <f t="shared" si="11"/>
        <v>3120</v>
      </c>
      <c r="R113" s="29">
        <f t="shared" si="12"/>
        <v>52</v>
      </c>
      <c r="U113" s="26"/>
      <c r="V113" s="26"/>
      <c r="W113" s="8"/>
      <c r="X113" s="6"/>
    </row>
    <row r="114" spans="1:24">
      <c r="A114" s="1">
        <v>45292</v>
      </c>
      <c r="B114" s="1" t="str">
        <f t="shared" si="7"/>
        <v>enero</v>
      </c>
      <c r="C114" t="s">
        <v>172</v>
      </c>
      <c r="D114" t="s">
        <v>173</v>
      </c>
      <c r="E114" t="str">
        <f>+VLOOKUP(F114,'[2]DIVIPOLA MPIO'!$A$5:$B$1125,2,0)</f>
        <v>Meta</v>
      </c>
      <c r="F114" t="s">
        <v>169</v>
      </c>
      <c r="G114" t="s">
        <v>174</v>
      </c>
      <c r="H114" t="s">
        <v>175</v>
      </c>
      <c r="I114" t="s">
        <v>15</v>
      </c>
      <c r="J114" t="s">
        <v>16</v>
      </c>
      <c r="K114" s="2">
        <v>86</v>
      </c>
      <c r="L114" s="2">
        <v>1760</v>
      </c>
      <c r="M114" s="2">
        <v>29</v>
      </c>
      <c r="N114" s="27">
        <f t="shared" si="8"/>
        <v>2</v>
      </c>
      <c r="O114" s="28" t="str">
        <f t="shared" si="9"/>
        <v>29</v>
      </c>
      <c r="P114" s="28">
        <f t="shared" si="10"/>
        <v>0</v>
      </c>
      <c r="Q114" s="29">
        <f t="shared" si="11"/>
        <v>1740</v>
      </c>
      <c r="R114" s="29">
        <f t="shared" si="12"/>
        <v>29</v>
      </c>
      <c r="U114" s="26"/>
      <c r="V114" s="26"/>
      <c r="W114" s="8"/>
      <c r="X114" s="6"/>
    </row>
    <row r="115" spans="1:24">
      <c r="A115" s="1">
        <v>45292</v>
      </c>
      <c r="B115" s="1" t="str">
        <f t="shared" si="7"/>
        <v>enero</v>
      </c>
      <c r="C115" t="s">
        <v>172</v>
      </c>
      <c r="D115" t="s">
        <v>173</v>
      </c>
      <c r="E115" t="str">
        <f>+VLOOKUP(F115,'[2]DIVIPOLA MPIO'!$A$5:$B$1125,2,0)</f>
        <v>Meta</v>
      </c>
      <c r="F115" t="s">
        <v>169</v>
      </c>
      <c r="G115" t="s">
        <v>174</v>
      </c>
      <c r="H115" t="s">
        <v>176</v>
      </c>
      <c r="I115" t="s">
        <v>15</v>
      </c>
      <c r="J115" t="s">
        <v>16</v>
      </c>
      <c r="K115" s="2">
        <v>18</v>
      </c>
      <c r="L115" s="2">
        <v>321</v>
      </c>
      <c r="M115" s="2">
        <v>650</v>
      </c>
      <c r="N115" s="27">
        <f t="shared" si="8"/>
        <v>3</v>
      </c>
      <c r="O115" s="28" t="str">
        <f t="shared" si="9"/>
        <v>65</v>
      </c>
      <c r="P115" s="28" t="str">
        <f t="shared" si="10"/>
        <v>0</v>
      </c>
      <c r="Q115" s="29">
        <f t="shared" si="11"/>
        <v>3900</v>
      </c>
      <c r="R115" s="29">
        <f t="shared" si="12"/>
        <v>65</v>
      </c>
      <c r="U115" s="26"/>
      <c r="V115" s="26"/>
      <c r="W115" s="8"/>
      <c r="X115" s="6"/>
    </row>
    <row r="116" spans="1:24">
      <c r="A116" s="1">
        <v>45292</v>
      </c>
      <c r="B116" s="1" t="str">
        <f t="shared" si="7"/>
        <v>enero</v>
      </c>
      <c r="C116" t="s">
        <v>172</v>
      </c>
      <c r="D116" t="s">
        <v>173</v>
      </c>
      <c r="E116" t="str">
        <f>+VLOOKUP(F116,'[2]DIVIPOLA MPIO'!$A$5:$B$1125,2,0)</f>
        <v>Meta</v>
      </c>
      <c r="F116" t="s">
        <v>169</v>
      </c>
      <c r="G116" t="s">
        <v>174</v>
      </c>
      <c r="H116" t="s">
        <v>177</v>
      </c>
      <c r="I116" t="s">
        <v>15</v>
      </c>
      <c r="J116" t="s">
        <v>16</v>
      </c>
      <c r="K116" s="2">
        <v>22</v>
      </c>
      <c r="L116" s="2">
        <v>396</v>
      </c>
      <c r="M116" s="2">
        <v>8</v>
      </c>
      <c r="N116" s="27">
        <f t="shared" si="8"/>
        <v>1</v>
      </c>
      <c r="O116" s="28" t="str">
        <f t="shared" si="9"/>
        <v>8</v>
      </c>
      <c r="P116" s="28">
        <f t="shared" si="10"/>
        <v>0</v>
      </c>
      <c r="Q116" s="29">
        <f t="shared" si="11"/>
        <v>480</v>
      </c>
      <c r="R116" s="29">
        <f t="shared" si="12"/>
        <v>8</v>
      </c>
      <c r="U116" s="26"/>
      <c r="V116" s="26"/>
      <c r="W116" s="8"/>
      <c r="X116" s="6"/>
    </row>
    <row r="117" spans="1:24">
      <c r="A117" s="1">
        <v>45292</v>
      </c>
      <c r="B117" s="1" t="str">
        <f t="shared" si="7"/>
        <v>enero</v>
      </c>
      <c r="C117" t="s">
        <v>172</v>
      </c>
      <c r="D117" t="s">
        <v>173</v>
      </c>
      <c r="E117" t="str">
        <f>+VLOOKUP(F117,'[2]DIVIPOLA MPIO'!$A$5:$B$1125,2,0)</f>
        <v>Meta</v>
      </c>
      <c r="F117" t="s">
        <v>169</v>
      </c>
      <c r="G117" t="s">
        <v>178</v>
      </c>
      <c r="H117" t="s">
        <v>179</v>
      </c>
      <c r="I117" t="s">
        <v>15</v>
      </c>
      <c r="J117" t="s">
        <v>16</v>
      </c>
      <c r="K117" s="2">
        <v>2</v>
      </c>
      <c r="L117" s="2">
        <v>20</v>
      </c>
      <c r="M117" s="2">
        <v>1</v>
      </c>
      <c r="N117" s="27">
        <f t="shared" si="8"/>
        <v>1</v>
      </c>
      <c r="O117" s="28" t="str">
        <f t="shared" si="9"/>
        <v>1</v>
      </c>
      <c r="P117" s="28">
        <f t="shared" si="10"/>
        <v>0</v>
      </c>
      <c r="Q117" s="29">
        <f t="shared" si="11"/>
        <v>60</v>
      </c>
      <c r="R117" s="29">
        <f t="shared" si="12"/>
        <v>1</v>
      </c>
      <c r="U117" s="26"/>
      <c r="V117" s="26"/>
      <c r="W117" s="8"/>
      <c r="X117" s="6"/>
    </row>
    <row r="118" spans="1:24">
      <c r="A118" s="1">
        <v>45292</v>
      </c>
      <c r="B118" s="1" t="str">
        <f t="shared" si="7"/>
        <v>enero</v>
      </c>
      <c r="C118" t="s">
        <v>180</v>
      </c>
      <c r="D118" t="s">
        <v>181</v>
      </c>
      <c r="E118" t="str">
        <f>+VLOOKUP(F118,'[2]DIVIPOLA MPIO'!$A$5:$B$1125,2,0)</f>
        <v>Casanare</v>
      </c>
      <c r="F118" t="s">
        <v>463</v>
      </c>
      <c r="G118" t="s">
        <v>182</v>
      </c>
      <c r="H118" t="s">
        <v>183</v>
      </c>
      <c r="I118" t="s">
        <v>92</v>
      </c>
      <c r="J118" t="s">
        <v>16</v>
      </c>
      <c r="K118" s="2">
        <v>160</v>
      </c>
      <c r="L118" s="2">
        <v>2400</v>
      </c>
      <c r="M118" s="2">
        <v>60</v>
      </c>
      <c r="N118" s="27">
        <f t="shared" si="8"/>
        <v>2</v>
      </c>
      <c r="O118" s="28" t="str">
        <f t="shared" si="9"/>
        <v>60</v>
      </c>
      <c r="P118" s="28">
        <f t="shared" si="10"/>
        <v>0</v>
      </c>
      <c r="Q118" s="29">
        <f t="shared" si="11"/>
        <v>3600</v>
      </c>
      <c r="R118" s="29">
        <f t="shared" si="12"/>
        <v>60</v>
      </c>
      <c r="U118" s="26"/>
      <c r="V118" s="26"/>
      <c r="W118" s="8"/>
      <c r="X118" s="6"/>
    </row>
    <row r="119" spans="1:24">
      <c r="A119" s="1">
        <v>45292</v>
      </c>
      <c r="B119" s="1" t="str">
        <f t="shared" si="7"/>
        <v>enero</v>
      </c>
      <c r="C119" t="s">
        <v>180</v>
      </c>
      <c r="D119" t="s">
        <v>181</v>
      </c>
      <c r="E119" t="str">
        <f>+VLOOKUP(F119,'[2]DIVIPOLA MPIO'!$A$5:$B$1125,2,0)</f>
        <v>Casanare</v>
      </c>
      <c r="F119" t="s">
        <v>463</v>
      </c>
      <c r="G119" t="s">
        <v>182</v>
      </c>
      <c r="H119" t="s">
        <v>184</v>
      </c>
      <c r="I119" t="s">
        <v>92</v>
      </c>
      <c r="J119" t="s">
        <v>16</v>
      </c>
      <c r="K119" s="2">
        <v>40</v>
      </c>
      <c r="L119" s="2">
        <v>600</v>
      </c>
      <c r="M119" s="2">
        <v>15</v>
      </c>
      <c r="N119" s="27">
        <f t="shared" si="8"/>
        <v>2</v>
      </c>
      <c r="O119" s="28" t="str">
        <f t="shared" si="9"/>
        <v>15</v>
      </c>
      <c r="P119" s="28">
        <f t="shared" si="10"/>
        <v>0</v>
      </c>
      <c r="Q119" s="29">
        <f t="shared" si="11"/>
        <v>900</v>
      </c>
      <c r="R119" s="29">
        <f t="shared" si="12"/>
        <v>15</v>
      </c>
      <c r="U119" s="26"/>
      <c r="V119" s="26"/>
      <c r="W119" s="8"/>
      <c r="X119" s="6"/>
    </row>
    <row r="120" spans="1:24">
      <c r="A120" s="1">
        <v>45292</v>
      </c>
      <c r="B120" s="1" t="str">
        <f t="shared" si="7"/>
        <v>enero</v>
      </c>
      <c r="C120" t="s">
        <v>180</v>
      </c>
      <c r="D120" t="s">
        <v>181</v>
      </c>
      <c r="E120" t="s">
        <v>528</v>
      </c>
      <c r="F120" t="s">
        <v>536</v>
      </c>
      <c r="G120" t="s">
        <v>186</v>
      </c>
      <c r="H120" t="s">
        <v>187</v>
      </c>
      <c r="I120" t="s">
        <v>92</v>
      </c>
      <c r="J120" t="s">
        <v>16</v>
      </c>
      <c r="K120" s="2">
        <v>27</v>
      </c>
      <c r="L120" s="2">
        <v>412</v>
      </c>
      <c r="M120" s="2">
        <v>1030</v>
      </c>
      <c r="N120" s="27">
        <f t="shared" si="8"/>
        <v>4</v>
      </c>
      <c r="O120" s="28" t="str">
        <f t="shared" si="9"/>
        <v>10</v>
      </c>
      <c r="P120" s="28" t="str">
        <f t="shared" si="10"/>
        <v>30</v>
      </c>
      <c r="Q120" s="29">
        <f t="shared" si="11"/>
        <v>630</v>
      </c>
      <c r="R120" s="29">
        <f t="shared" si="12"/>
        <v>10.5</v>
      </c>
      <c r="U120" s="26"/>
      <c r="V120" s="26"/>
      <c r="W120" s="8"/>
      <c r="X120" s="6"/>
    </row>
    <row r="121" spans="1:24">
      <c r="A121" s="1">
        <v>45292</v>
      </c>
      <c r="B121" s="1" t="str">
        <f t="shared" si="7"/>
        <v>enero</v>
      </c>
      <c r="C121" t="s">
        <v>180</v>
      </c>
      <c r="D121" t="s">
        <v>181</v>
      </c>
      <c r="E121" t="s">
        <v>528</v>
      </c>
      <c r="F121" t="s">
        <v>536</v>
      </c>
      <c r="G121" t="s">
        <v>186</v>
      </c>
      <c r="H121" t="s">
        <v>188</v>
      </c>
      <c r="I121" t="s">
        <v>92</v>
      </c>
      <c r="J121" t="s">
        <v>16</v>
      </c>
      <c r="K121" s="2">
        <v>37</v>
      </c>
      <c r="L121" s="2">
        <v>560</v>
      </c>
      <c r="M121" s="2">
        <v>14</v>
      </c>
      <c r="N121" s="27">
        <f t="shared" si="8"/>
        <v>2</v>
      </c>
      <c r="O121" s="28" t="str">
        <f t="shared" si="9"/>
        <v>14</v>
      </c>
      <c r="P121" s="28">
        <f t="shared" si="10"/>
        <v>0</v>
      </c>
      <c r="Q121" s="29">
        <f t="shared" si="11"/>
        <v>840</v>
      </c>
      <c r="R121" s="29">
        <f t="shared" si="12"/>
        <v>14</v>
      </c>
      <c r="U121" s="26"/>
      <c r="V121" s="26"/>
      <c r="W121" s="8"/>
      <c r="X121" s="6"/>
    </row>
    <row r="122" spans="1:24">
      <c r="A122" s="1">
        <v>45292</v>
      </c>
      <c r="B122" s="1" t="str">
        <f t="shared" si="7"/>
        <v>enero</v>
      </c>
      <c r="C122" t="s">
        <v>180</v>
      </c>
      <c r="D122" t="s">
        <v>181</v>
      </c>
      <c r="E122" t="s">
        <v>528</v>
      </c>
      <c r="F122" t="s">
        <v>536</v>
      </c>
      <c r="G122" t="s">
        <v>186</v>
      </c>
      <c r="H122" t="s">
        <v>189</v>
      </c>
      <c r="I122" t="s">
        <v>92</v>
      </c>
      <c r="J122" t="s">
        <v>16</v>
      </c>
      <c r="K122" s="2">
        <v>48</v>
      </c>
      <c r="L122" s="2">
        <v>720</v>
      </c>
      <c r="M122" s="2">
        <v>18</v>
      </c>
      <c r="N122" s="27">
        <f t="shared" si="8"/>
        <v>2</v>
      </c>
      <c r="O122" s="28" t="str">
        <f t="shared" si="9"/>
        <v>18</v>
      </c>
      <c r="P122" s="28">
        <f t="shared" si="10"/>
        <v>0</v>
      </c>
      <c r="Q122" s="29">
        <f t="shared" si="11"/>
        <v>1080</v>
      </c>
      <c r="R122" s="29">
        <f t="shared" si="12"/>
        <v>18</v>
      </c>
      <c r="U122" s="26"/>
      <c r="V122" s="26"/>
      <c r="W122" s="8"/>
      <c r="X122" s="6"/>
    </row>
    <row r="123" spans="1:24">
      <c r="A123" s="1">
        <v>45292</v>
      </c>
      <c r="B123" s="1" t="str">
        <f t="shared" si="7"/>
        <v>enero</v>
      </c>
      <c r="C123" t="s">
        <v>190</v>
      </c>
      <c r="D123" t="s">
        <v>498</v>
      </c>
      <c r="E123" t="str">
        <f>+VLOOKUP(F123,'[2]DIVIPOLA MPIO'!$A$5:$B$1125,2,0)</f>
        <v>Tolima</v>
      </c>
      <c r="F123" t="s">
        <v>465</v>
      </c>
      <c r="G123" t="s">
        <v>193</v>
      </c>
      <c r="H123" t="s">
        <v>194</v>
      </c>
      <c r="I123" t="s">
        <v>92</v>
      </c>
      <c r="J123" t="s">
        <v>16</v>
      </c>
      <c r="K123" s="2">
        <v>35</v>
      </c>
      <c r="L123" s="2">
        <v>355</v>
      </c>
      <c r="M123" s="2">
        <v>1420</v>
      </c>
      <c r="N123" s="27">
        <f t="shared" si="8"/>
        <v>4</v>
      </c>
      <c r="O123" s="28" t="str">
        <f t="shared" si="9"/>
        <v>14</v>
      </c>
      <c r="P123" s="28" t="str">
        <f t="shared" si="10"/>
        <v>20</v>
      </c>
      <c r="Q123" s="29">
        <f t="shared" si="11"/>
        <v>860</v>
      </c>
      <c r="R123" s="29">
        <f t="shared" si="12"/>
        <v>14.333333333333334</v>
      </c>
      <c r="U123" s="26"/>
      <c r="V123" s="26"/>
      <c r="W123" s="8"/>
      <c r="X123" s="6"/>
    </row>
    <row r="124" spans="1:24">
      <c r="A124" s="1">
        <v>45292</v>
      </c>
      <c r="B124" s="1" t="str">
        <f t="shared" si="7"/>
        <v>enero</v>
      </c>
      <c r="C124" t="s">
        <v>195</v>
      </c>
      <c r="D124" t="s">
        <v>499</v>
      </c>
      <c r="E124" t="str">
        <f>+VLOOKUP(F124,'[2]DIVIPOLA MPIO'!$A$5:$B$1125,2,0)</f>
        <v>Casanare</v>
      </c>
      <c r="F124" t="s">
        <v>196</v>
      </c>
      <c r="G124" t="s">
        <v>197</v>
      </c>
      <c r="H124" t="s">
        <v>198</v>
      </c>
      <c r="I124" t="s">
        <v>15</v>
      </c>
      <c r="J124" t="s">
        <v>16</v>
      </c>
      <c r="K124" s="2">
        <v>3</v>
      </c>
      <c r="L124" s="2">
        <v>90</v>
      </c>
      <c r="M124" s="2">
        <v>4</v>
      </c>
      <c r="N124" s="27">
        <f t="shared" si="8"/>
        <v>1</v>
      </c>
      <c r="O124" s="28" t="str">
        <f t="shared" si="9"/>
        <v>4</v>
      </c>
      <c r="P124" s="28">
        <f t="shared" si="10"/>
        <v>0</v>
      </c>
      <c r="Q124" s="29">
        <f t="shared" si="11"/>
        <v>240</v>
      </c>
      <c r="R124" s="29">
        <f t="shared" si="12"/>
        <v>4</v>
      </c>
      <c r="U124" s="26"/>
      <c r="V124" s="26"/>
      <c r="W124" s="8"/>
      <c r="X124" s="6"/>
    </row>
    <row r="125" spans="1:24">
      <c r="A125" s="1">
        <v>45292</v>
      </c>
      <c r="B125" s="1" t="str">
        <f t="shared" si="7"/>
        <v>enero</v>
      </c>
      <c r="C125" t="s">
        <v>199</v>
      </c>
      <c r="D125" t="s">
        <v>200</v>
      </c>
      <c r="E125" t="str">
        <f>+VLOOKUP(F125,'[2]DIVIPOLA MPIO'!$A$5:$B$1125,2,0)</f>
        <v>Casanare</v>
      </c>
      <c r="F125" t="s">
        <v>201</v>
      </c>
      <c r="G125" t="s">
        <v>202</v>
      </c>
      <c r="H125" t="s">
        <v>203</v>
      </c>
      <c r="I125" t="s">
        <v>15</v>
      </c>
      <c r="J125" t="s">
        <v>16</v>
      </c>
      <c r="K125" s="2">
        <v>8</v>
      </c>
      <c r="L125" s="2">
        <v>960</v>
      </c>
      <c r="M125" s="2">
        <v>1640</v>
      </c>
      <c r="N125" s="27">
        <f t="shared" si="8"/>
        <v>4</v>
      </c>
      <c r="O125" s="28" t="str">
        <f t="shared" si="9"/>
        <v>16</v>
      </c>
      <c r="P125" s="28" t="str">
        <f t="shared" si="10"/>
        <v>40</v>
      </c>
      <c r="Q125" s="29">
        <f t="shared" si="11"/>
        <v>1000</v>
      </c>
      <c r="R125" s="29">
        <f t="shared" si="12"/>
        <v>16.666666666666668</v>
      </c>
      <c r="U125" s="26"/>
      <c r="V125" s="26"/>
      <c r="W125" s="8"/>
      <c r="X125" s="6"/>
    </row>
    <row r="126" spans="1:24">
      <c r="A126" s="1">
        <v>45292</v>
      </c>
      <c r="B126" s="1" t="str">
        <f t="shared" si="7"/>
        <v>enero</v>
      </c>
      <c r="C126" t="s">
        <v>199</v>
      </c>
      <c r="D126" t="s">
        <v>200</v>
      </c>
      <c r="E126" t="str">
        <f>+VLOOKUP(F126,'[2]DIVIPOLA MPIO'!$A$5:$B$1125,2,0)</f>
        <v>Casanare</v>
      </c>
      <c r="F126" t="s">
        <v>201</v>
      </c>
      <c r="G126" t="s">
        <v>202</v>
      </c>
      <c r="H126" t="s">
        <v>204</v>
      </c>
      <c r="I126" t="s">
        <v>15</v>
      </c>
      <c r="J126" t="s">
        <v>16</v>
      </c>
      <c r="K126" s="2">
        <v>11</v>
      </c>
      <c r="L126" s="2">
        <v>2290</v>
      </c>
      <c r="M126" s="2">
        <v>3829</v>
      </c>
      <c r="N126" s="27">
        <f t="shared" si="8"/>
        <v>4</v>
      </c>
      <c r="O126" s="28" t="str">
        <f t="shared" si="9"/>
        <v>38</v>
      </c>
      <c r="P126" s="28" t="str">
        <f t="shared" si="10"/>
        <v>29</v>
      </c>
      <c r="Q126" s="29">
        <f t="shared" si="11"/>
        <v>2309</v>
      </c>
      <c r="R126" s="29">
        <f t="shared" si="12"/>
        <v>38.483333333333334</v>
      </c>
      <c r="U126" s="26"/>
      <c r="V126" s="26"/>
      <c r="W126" s="8"/>
      <c r="X126" s="6"/>
    </row>
    <row r="127" spans="1:24">
      <c r="A127" s="1">
        <v>45292</v>
      </c>
      <c r="B127" s="1" t="str">
        <f t="shared" si="7"/>
        <v>enero</v>
      </c>
      <c r="C127" t="s">
        <v>199</v>
      </c>
      <c r="D127" t="s">
        <v>200</v>
      </c>
      <c r="E127" t="str">
        <f>+VLOOKUP(F127,'[2]DIVIPOLA MPIO'!$A$5:$B$1125,2,0)</f>
        <v>Casanare</v>
      </c>
      <c r="F127" t="s">
        <v>201</v>
      </c>
      <c r="G127" t="s">
        <v>202</v>
      </c>
      <c r="H127" t="s">
        <v>205</v>
      </c>
      <c r="I127" t="s">
        <v>15</v>
      </c>
      <c r="J127" t="s">
        <v>16</v>
      </c>
      <c r="K127" s="2">
        <v>6</v>
      </c>
      <c r="L127" s="2">
        <v>750</v>
      </c>
      <c r="M127" s="2">
        <v>1230</v>
      </c>
      <c r="N127" s="27">
        <f t="shared" si="8"/>
        <v>4</v>
      </c>
      <c r="O127" s="28" t="str">
        <f t="shared" si="9"/>
        <v>12</v>
      </c>
      <c r="P127" s="28" t="str">
        <f t="shared" si="10"/>
        <v>30</v>
      </c>
      <c r="Q127" s="29">
        <f t="shared" si="11"/>
        <v>750</v>
      </c>
      <c r="R127" s="29">
        <f t="shared" si="12"/>
        <v>12.5</v>
      </c>
      <c r="U127" s="26"/>
      <c r="V127" s="26"/>
      <c r="W127" s="8"/>
      <c r="X127" s="6"/>
    </row>
    <row r="128" spans="1:24">
      <c r="A128" s="1">
        <v>45292</v>
      </c>
      <c r="B128" s="1" t="str">
        <f t="shared" si="7"/>
        <v>enero</v>
      </c>
      <c r="C128" t="s">
        <v>206</v>
      </c>
      <c r="D128" t="s">
        <v>207</v>
      </c>
      <c r="E128" t="str">
        <f>+VLOOKUP(F128,'[2]DIVIPOLA MPIO'!$A$5:$B$1125,2,0)</f>
        <v>Atlántico</v>
      </c>
      <c r="F128" t="s">
        <v>208</v>
      </c>
      <c r="G128" t="s">
        <v>209</v>
      </c>
      <c r="H128" t="s">
        <v>210</v>
      </c>
      <c r="I128" t="s">
        <v>211</v>
      </c>
      <c r="J128" t="s">
        <v>411</v>
      </c>
      <c r="K128" s="2">
        <v>50</v>
      </c>
      <c r="L128" s="2">
        <v>1032.3399999999999</v>
      </c>
      <c r="M128" s="2">
        <v>3118</v>
      </c>
      <c r="N128" s="27">
        <f t="shared" si="8"/>
        <v>4</v>
      </c>
      <c r="O128" s="28" t="str">
        <f t="shared" si="9"/>
        <v>31</v>
      </c>
      <c r="P128" s="28" t="str">
        <f t="shared" si="10"/>
        <v>18</v>
      </c>
      <c r="Q128" s="29">
        <f t="shared" si="11"/>
        <v>1878</v>
      </c>
      <c r="R128" s="29">
        <f t="shared" si="12"/>
        <v>31.3</v>
      </c>
      <c r="U128" s="26"/>
      <c r="V128" s="26"/>
      <c r="W128" s="8"/>
      <c r="X128" s="6"/>
    </row>
    <row r="129" spans="1:24">
      <c r="A129" s="1">
        <v>45292</v>
      </c>
      <c r="B129" s="1" t="str">
        <f t="shared" si="7"/>
        <v>enero</v>
      </c>
      <c r="C129" t="s">
        <v>206</v>
      </c>
      <c r="D129" t="s">
        <v>207</v>
      </c>
      <c r="E129" t="str">
        <f>+VLOOKUP(F129,'[2]DIVIPOLA MPIO'!$A$5:$B$1125,2,0)</f>
        <v>Atlántico</v>
      </c>
      <c r="F129" t="s">
        <v>208</v>
      </c>
      <c r="G129" t="s">
        <v>209</v>
      </c>
      <c r="H129" t="s">
        <v>212</v>
      </c>
      <c r="I129" t="s">
        <v>211</v>
      </c>
      <c r="J129" t="s">
        <v>411</v>
      </c>
      <c r="K129" s="2">
        <v>61</v>
      </c>
      <c r="L129" s="2">
        <v>1813.99</v>
      </c>
      <c r="M129" s="2">
        <v>55</v>
      </c>
      <c r="N129" s="27">
        <f t="shared" si="8"/>
        <v>2</v>
      </c>
      <c r="O129" s="28" t="str">
        <f t="shared" si="9"/>
        <v>55</v>
      </c>
      <c r="P129" s="28">
        <f t="shared" si="10"/>
        <v>0</v>
      </c>
      <c r="Q129" s="29">
        <f t="shared" si="11"/>
        <v>3300</v>
      </c>
      <c r="R129" s="29">
        <f t="shared" si="12"/>
        <v>55</v>
      </c>
      <c r="U129" s="26"/>
      <c r="V129" s="26"/>
      <c r="W129" s="8"/>
      <c r="X129" s="6"/>
    </row>
    <row r="130" spans="1:24">
      <c r="A130" s="1">
        <v>45292</v>
      </c>
      <c r="B130" s="1" t="str">
        <f t="shared" si="7"/>
        <v>enero</v>
      </c>
      <c r="C130" t="s">
        <v>213</v>
      </c>
      <c r="D130" t="s">
        <v>214</v>
      </c>
      <c r="E130" t="str">
        <f>+VLOOKUP(F130,'[2]DIVIPOLA MPIO'!$A$5:$B$1125,2,0)</f>
        <v>Antioquia</v>
      </c>
      <c r="F130" t="s">
        <v>453</v>
      </c>
      <c r="G130" t="s">
        <v>215</v>
      </c>
      <c r="H130" t="s">
        <v>216</v>
      </c>
      <c r="I130" t="s">
        <v>217</v>
      </c>
      <c r="J130" t="s">
        <v>27</v>
      </c>
      <c r="K130" s="2">
        <v>95</v>
      </c>
      <c r="L130" s="2">
        <v>6707</v>
      </c>
      <c r="M130" s="2">
        <v>51.7</v>
      </c>
      <c r="N130" s="27">
        <f t="shared" si="8"/>
        <v>4</v>
      </c>
      <c r="O130" s="28" t="str">
        <f t="shared" si="9"/>
        <v>51</v>
      </c>
      <c r="P130" s="28" t="str">
        <f t="shared" si="10"/>
        <v>,7</v>
      </c>
      <c r="Q130" s="29">
        <f t="shared" si="11"/>
        <v>3060.7</v>
      </c>
      <c r="R130" s="29">
        <f t="shared" si="12"/>
        <v>51.011666666666663</v>
      </c>
      <c r="U130" s="26"/>
      <c r="V130" s="26"/>
      <c r="W130" s="8"/>
      <c r="X130" s="6"/>
    </row>
    <row r="131" spans="1:24">
      <c r="A131" s="1">
        <v>45292</v>
      </c>
      <c r="B131" s="1" t="str">
        <f t="shared" ref="B131:B194" si="13">TEXT(A131,"mmmm")</f>
        <v>enero</v>
      </c>
      <c r="C131" t="s">
        <v>213</v>
      </c>
      <c r="D131" t="s">
        <v>214</v>
      </c>
      <c r="E131" t="str">
        <f>+VLOOKUP(F131,'[2]DIVIPOLA MPIO'!$A$5:$B$1125,2,0)</f>
        <v>Antioquia</v>
      </c>
      <c r="F131" t="s">
        <v>453</v>
      </c>
      <c r="G131" t="s">
        <v>215</v>
      </c>
      <c r="H131" t="s">
        <v>218</v>
      </c>
      <c r="I131" t="s">
        <v>217</v>
      </c>
      <c r="J131" t="s">
        <v>27</v>
      </c>
      <c r="K131" s="2">
        <v>112</v>
      </c>
      <c r="L131" s="2">
        <v>8273</v>
      </c>
      <c r="M131" s="2">
        <v>56.3</v>
      </c>
      <c r="N131" s="27">
        <f t="shared" ref="N131:N194" si="14">LEN($M131)</f>
        <v>4</v>
      </c>
      <c r="O131" s="28" t="str">
        <f t="shared" ref="O131:O194" si="15">IF(N131="1",$M131,IF(N131=2,LEFT($M131,2),LEFT($M131,2)))</f>
        <v>56</v>
      </c>
      <c r="P131" s="28" t="str">
        <f t="shared" ref="P131:P194" si="16">IF(N131&lt;=2,0,MID($M131,3,3))</f>
        <v>,3</v>
      </c>
      <c r="Q131" s="29">
        <f t="shared" ref="Q131:Q194" si="17">+(O131*60)+P131</f>
        <v>3360.3</v>
      </c>
      <c r="R131" s="29">
        <f t="shared" ref="R131:R194" si="18">+Q131/60</f>
        <v>56.005000000000003</v>
      </c>
      <c r="U131" s="26"/>
      <c r="V131" s="26"/>
      <c r="W131" s="8"/>
      <c r="X131" s="6"/>
    </row>
    <row r="132" spans="1:24">
      <c r="A132" s="1">
        <v>45292</v>
      </c>
      <c r="B132" s="1" t="str">
        <f t="shared" si="13"/>
        <v>enero</v>
      </c>
      <c r="C132" t="s">
        <v>213</v>
      </c>
      <c r="D132" t="s">
        <v>214</v>
      </c>
      <c r="E132" t="str">
        <f>+VLOOKUP(F132,'[2]DIVIPOLA MPIO'!$A$5:$B$1125,2,0)</f>
        <v>Antioquia</v>
      </c>
      <c r="F132" t="s">
        <v>453</v>
      </c>
      <c r="G132" t="s">
        <v>215</v>
      </c>
      <c r="H132" t="s">
        <v>219</v>
      </c>
      <c r="I132" t="s">
        <v>217</v>
      </c>
      <c r="J132" t="s">
        <v>27</v>
      </c>
      <c r="K132" s="2">
        <v>117</v>
      </c>
      <c r="L132" s="2">
        <v>8608.5</v>
      </c>
      <c r="M132" s="2">
        <v>60.9</v>
      </c>
      <c r="N132" s="27">
        <f t="shared" si="14"/>
        <v>4</v>
      </c>
      <c r="O132" s="28" t="str">
        <f t="shared" si="15"/>
        <v>60</v>
      </c>
      <c r="P132" s="28" t="str">
        <f t="shared" si="16"/>
        <v>,9</v>
      </c>
      <c r="Q132" s="29">
        <f t="shared" si="17"/>
        <v>3600.9</v>
      </c>
      <c r="R132" s="29">
        <f t="shared" si="18"/>
        <v>60.015000000000001</v>
      </c>
      <c r="U132" s="26"/>
      <c r="V132" s="26"/>
      <c r="W132" s="8"/>
      <c r="X132" s="6"/>
    </row>
    <row r="133" spans="1:24">
      <c r="A133" s="1">
        <v>45292</v>
      </c>
      <c r="B133" s="1" t="str">
        <f t="shared" si="13"/>
        <v>enero</v>
      </c>
      <c r="C133" t="s">
        <v>220</v>
      </c>
      <c r="D133" t="s">
        <v>221</v>
      </c>
      <c r="E133" t="str">
        <f>+VLOOKUP(F133,'[2]DIVIPOLA MPIO'!$A$5:$B$1125,2,0)</f>
        <v>Valle del Cauca</v>
      </c>
      <c r="F133" t="s">
        <v>464</v>
      </c>
      <c r="G133" t="s">
        <v>223</v>
      </c>
      <c r="H133" t="s">
        <v>224</v>
      </c>
      <c r="I133" t="s">
        <v>225</v>
      </c>
      <c r="J133" t="s">
        <v>411</v>
      </c>
      <c r="K133" s="2">
        <v>6</v>
      </c>
      <c r="L133" s="2">
        <v>127.12</v>
      </c>
      <c r="M133" s="2">
        <v>348</v>
      </c>
      <c r="N133" s="27">
        <f t="shared" si="14"/>
        <v>3</v>
      </c>
      <c r="O133" s="28" t="str">
        <f t="shared" si="15"/>
        <v>34</v>
      </c>
      <c r="P133" s="28" t="str">
        <f t="shared" si="16"/>
        <v>8</v>
      </c>
      <c r="Q133" s="29">
        <f t="shared" si="17"/>
        <v>2048</v>
      </c>
      <c r="R133" s="29">
        <f t="shared" si="18"/>
        <v>34.133333333333333</v>
      </c>
      <c r="U133" s="26"/>
      <c r="V133" s="26"/>
      <c r="W133" s="8"/>
      <c r="X133" s="6"/>
    </row>
    <row r="134" spans="1:24">
      <c r="A134" s="1">
        <v>45292</v>
      </c>
      <c r="B134" s="1" t="str">
        <f t="shared" si="13"/>
        <v>enero</v>
      </c>
      <c r="C134" t="s">
        <v>220</v>
      </c>
      <c r="D134" t="s">
        <v>221</v>
      </c>
      <c r="E134" t="str">
        <f>+VLOOKUP(F134,'[2]DIVIPOLA MPIO'!$A$5:$B$1125,2,0)</f>
        <v>Valle del Cauca</v>
      </c>
      <c r="F134" t="s">
        <v>464</v>
      </c>
      <c r="G134" t="s">
        <v>223</v>
      </c>
      <c r="H134" t="s">
        <v>226</v>
      </c>
      <c r="I134" t="s">
        <v>225</v>
      </c>
      <c r="J134" t="s">
        <v>411</v>
      </c>
      <c r="K134" s="2">
        <v>17</v>
      </c>
      <c r="L134" s="2">
        <v>225.9</v>
      </c>
      <c r="M134" s="2">
        <v>1106</v>
      </c>
      <c r="N134" s="27">
        <f t="shared" si="14"/>
        <v>4</v>
      </c>
      <c r="O134" s="28" t="str">
        <f t="shared" si="15"/>
        <v>11</v>
      </c>
      <c r="P134" s="28" t="str">
        <f t="shared" si="16"/>
        <v>06</v>
      </c>
      <c r="Q134" s="29">
        <f t="shared" si="17"/>
        <v>666</v>
      </c>
      <c r="R134" s="29">
        <f t="shared" si="18"/>
        <v>11.1</v>
      </c>
      <c r="U134" s="26"/>
      <c r="V134" s="26"/>
      <c r="W134" s="8"/>
      <c r="X134" s="6"/>
    </row>
    <row r="135" spans="1:24">
      <c r="A135" s="1">
        <v>45292</v>
      </c>
      <c r="B135" s="1" t="str">
        <f t="shared" si="13"/>
        <v>enero</v>
      </c>
      <c r="C135" t="s">
        <v>220</v>
      </c>
      <c r="D135" t="s">
        <v>221</v>
      </c>
      <c r="E135" t="str">
        <f>+VLOOKUP(F135,'[2]DIVIPOLA MPIO'!$A$5:$B$1125,2,0)</f>
        <v>Valle del Cauca</v>
      </c>
      <c r="F135" t="s">
        <v>227</v>
      </c>
      <c r="G135" t="s">
        <v>228</v>
      </c>
      <c r="H135" t="s">
        <v>224</v>
      </c>
      <c r="I135" t="s">
        <v>225</v>
      </c>
      <c r="J135" t="s">
        <v>411</v>
      </c>
      <c r="K135" s="2">
        <v>86</v>
      </c>
      <c r="L135" s="2">
        <v>1515.03</v>
      </c>
      <c r="M135" s="2">
        <v>4948</v>
      </c>
      <c r="N135" s="27">
        <f t="shared" si="14"/>
        <v>4</v>
      </c>
      <c r="O135" s="28" t="str">
        <f t="shared" si="15"/>
        <v>49</v>
      </c>
      <c r="P135" s="28" t="str">
        <f t="shared" si="16"/>
        <v>48</v>
      </c>
      <c r="Q135" s="29">
        <f t="shared" si="17"/>
        <v>2988</v>
      </c>
      <c r="R135" s="29">
        <f t="shared" si="18"/>
        <v>49.8</v>
      </c>
      <c r="U135" s="26"/>
      <c r="V135" s="26"/>
      <c r="W135" s="8"/>
      <c r="X135" s="6"/>
    </row>
    <row r="136" spans="1:24">
      <c r="A136" s="1">
        <v>45292</v>
      </c>
      <c r="B136" s="1" t="str">
        <f t="shared" si="13"/>
        <v>enero</v>
      </c>
      <c r="C136" t="s">
        <v>220</v>
      </c>
      <c r="D136" t="s">
        <v>221</v>
      </c>
      <c r="E136" t="str">
        <f>+VLOOKUP(F136,'[2]DIVIPOLA MPIO'!$A$5:$B$1125,2,0)</f>
        <v>Valle del Cauca</v>
      </c>
      <c r="F136" t="s">
        <v>227</v>
      </c>
      <c r="G136" t="s">
        <v>228</v>
      </c>
      <c r="H136" t="s">
        <v>226</v>
      </c>
      <c r="I136" t="s">
        <v>225</v>
      </c>
      <c r="J136" t="s">
        <v>411</v>
      </c>
      <c r="K136" s="2">
        <v>65</v>
      </c>
      <c r="L136" s="2">
        <v>1156.29</v>
      </c>
      <c r="M136" s="2">
        <v>3548</v>
      </c>
      <c r="N136" s="27">
        <f t="shared" si="14"/>
        <v>4</v>
      </c>
      <c r="O136" s="28" t="str">
        <f t="shared" si="15"/>
        <v>35</v>
      </c>
      <c r="P136" s="28" t="str">
        <f t="shared" si="16"/>
        <v>48</v>
      </c>
      <c r="Q136" s="29">
        <f t="shared" si="17"/>
        <v>2148</v>
      </c>
      <c r="R136" s="29">
        <f t="shared" si="18"/>
        <v>35.799999999999997</v>
      </c>
      <c r="U136" s="26"/>
      <c r="V136" s="26"/>
      <c r="W136" s="8"/>
      <c r="X136" s="6"/>
    </row>
    <row r="137" spans="1:24">
      <c r="A137" s="1">
        <v>45292</v>
      </c>
      <c r="B137" s="1" t="str">
        <f t="shared" si="13"/>
        <v>enero</v>
      </c>
      <c r="C137" t="s">
        <v>229</v>
      </c>
      <c r="D137" t="s">
        <v>230</v>
      </c>
      <c r="E137" t="str">
        <f>+VLOOKUP(F137,'[2]DIVIPOLA MPIO'!$A$5:$B$1125,2,0)</f>
        <v>Meta</v>
      </c>
      <c r="F137" t="s">
        <v>78</v>
      </c>
      <c r="G137" t="s">
        <v>231</v>
      </c>
      <c r="H137" t="s">
        <v>232</v>
      </c>
      <c r="I137" t="s">
        <v>15</v>
      </c>
      <c r="J137" t="s">
        <v>233</v>
      </c>
      <c r="K137" s="2">
        <v>1</v>
      </c>
      <c r="L137" s="2">
        <v>12</v>
      </c>
      <c r="M137" s="2">
        <v>32</v>
      </c>
      <c r="N137" s="27">
        <f t="shared" si="14"/>
        <v>2</v>
      </c>
      <c r="O137" s="28" t="str">
        <f t="shared" si="15"/>
        <v>32</v>
      </c>
      <c r="P137" s="28">
        <f t="shared" si="16"/>
        <v>0</v>
      </c>
      <c r="Q137" s="29">
        <f t="shared" si="17"/>
        <v>1920</v>
      </c>
      <c r="R137" s="29">
        <f t="shared" si="18"/>
        <v>32</v>
      </c>
      <c r="U137" s="26"/>
      <c r="V137" s="26"/>
      <c r="W137" s="8"/>
      <c r="X137" s="6"/>
    </row>
    <row r="138" spans="1:24">
      <c r="A138" s="1">
        <v>45292</v>
      </c>
      <c r="B138" s="1" t="str">
        <f t="shared" si="13"/>
        <v>enero</v>
      </c>
      <c r="C138" t="s">
        <v>229</v>
      </c>
      <c r="D138" t="s">
        <v>230</v>
      </c>
      <c r="E138" t="str">
        <f>+VLOOKUP(F138,'[2]DIVIPOLA MPIO'!$A$5:$B$1125,2,0)</f>
        <v>Meta</v>
      </c>
      <c r="F138" t="s">
        <v>78</v>
      </c>
      <c r="G138" t="s">
        <v>231</v>
      </c>
      <c r="H138" t="s">
        <v>232</v>
      </c>
      <c r="I138" t="s">
        <v>15</v>
      </c>
      <c r="J138" t="s">
        <v>16</v>
      </c>
      <c r="K138" s="2">
        <v>15</v>
      </c>
      <c r="L138" s="2">
        <v>234</v>
      </c>
      <c r="M138" s="2">
        <v>7</v>
      </c>
      <c r="N138" s="27">
        <f t="shared" si="14"/>
        <v>1</v>
      </c>
      <c r="O138" s="28" t="str">
        <f t="shared" si="15"/>
        <v>7</v>
      </c>
      <c r="P138" s="28">
        <f t="shared" si="16"/>
        <v>0</v>
      </c>
      <c r="Q138" s="29">
        <f t="shared" si="17"/>
        <v>420</v>
      </c>
      <c r="R138" s="29">
        <f t="shared" si="18"/>
        <v>7</v>
      </c>
      <c r="U138" s="26"/>
      <c r="V138" s="26"/>
      <c r="W138" s="8"/>
      <c r="X138" s="6"/>
    </row>
    <row r="139" spans="1:24">
      <c r="A139" s="1">
        <v>45292</v>
      </c>
      <c r="B139" s="1" t="str">
        <f t="shared" si="13"/>
        <v>enero</v>
      </c>
      <c r="C139" t="s">
        <v>229</v>
      </c>
      <c r="D139" t="s">
        <v>230</v>
      </c>
      <c r="E139" t="str">
        <f>+VLOOKUP(F139,'[2]DIVIPOLA MPIO'!$A$5:$B$1125,2,0)</f>
        <v>Meta</v>
      </c>
      <c r="F139" t="s">
        <v>78</v>
      </c>
      <c r="G139" t="s">
        <v>231</v>
      </c>
      <c r="H139" t="s">
        <v>234</v>
      </c>
      <c r="I139" t="s">
        <v>15</v>
      </c>
      <c r="J139" t="s">
        <v>16</v>
      </c>
      <c r="K139" s="2">
        <v>2</v>
      </c>
      <c r="L139" s="2">
        <v>30</v>
      </c>
      <c r="M139" s="2">
        <v>1</v>
      </c>
      <c r="N139" s="27">
        <f t="shared" si="14"/>
        <v>1</v>
      </c>
      <c r="O139" s="28" t="str">
        <f t="shared" si="15"/>
        <v>1</v>
      </c>
      <c r="P139" s="28">
        <f t="shared" si="16"/>
        <v>0</v>
      </c>
      <c r="Q139" s="29">
        <f t="shared" si="17"/>
        <v>60</v>
      </c>
      <c r="R139" s="29">
        <f t="shared" si="18"/>
        <v>1</v>
      </c>
      <c r="U139" s="26"/>
      <c r="V139" s="26"/>
      <c r="W139" s="8"/>
      <c r="X139" s="6"/>
    </row>
    <row r="140" spans="1:24">
      <c r="A140" s="1">
        <v>45292</v>
      </c>
      <c r="B140" s="1" t="str">
        <f t="shared" si="13"/>
        <v>enero</v>
      </c>
      <c r="C140" t="s">
        <v>229</v>
      </c>
      <c r="D140" t="s">
        <v>230</v>
      </c>
      <c r="E140" t="str">
        <f>+VLOOKUP(F140,'[2]DIVIPOLA MPIO'!$A$5:$B$1125,2,0)</f>
        <v>Meta</v>
      </c>
      <c r="F140" t="s">
        <v>78</v>
      </c>
      <c r="G140" t="s">
        <v>231</v>
      </c>
      <c r="H140" t="s">
        <v>232</v>
      </c>
      <c r="I140" t="s">
        <v>15</v>
      </c>
      <c r="J140" t="s">
        <v>123</v>
      </c>
      <c r="K140" s="2">
        <v>1</v>
      </c>
      <c r="L140" s="2">
        <v>15</v>
      </c>
      <c r="M140" s="2">
        <v>39</v>
      </c>
      <c r="N140" s="27">
        <f t="shared" si="14"/>
        <v>2</v>
      </c>
      <c r="O140" s="28" t="str">
        <f t="shared" si="15"/>
        <v>39</v>
      </c>
      <c r="P140" s="28">
        <f t="shared" si="16"/>
        <v>0</v>
      </c>
      <c r="Q140" s="29">
        <f t="shared" si="17"/>
        <v>2340</v>
      </c>
      <c r="R140" s="29">
        <f t="shared" si="18"/>
        <v>39</v>
      </c>
      <c r="U140" s="26"/>
      <c r="V140" s="26"/>
      <c r="W140" s="8"/>
      <c r="X140" s="6"/>
    </row>
    <row r="141" spans="1:24">
      <c r="A141" s="1">
        <v>45292</v>
      </c>
      <c r="B141" s="1" t="str">
        <f t="shared" si="13"/>
        <v>enero</v>
      </c>
      <c r="C141" t="s">
        <v>229</v>
      </c>
      <c r="D141" t="s">
        <v>230</v>
      </c>
      <c r="E141" t="str">
        <f>+VLOOKUP(F141,'[2]DIVIPOLA MPIO'!$A$5:$B$1125,2,0)</f>
        <v>Meta</v>
      </c>
      <c r="F141" t="s">
        <v>78</v>
      </c>
      <c r="G141" t="s">
        <v>231</v>
      </c>
      <c r="H141" t="s">
        <v>234</v>
      </c>
      <c r="I141" t="s">
        <v>15</v>
      </c>
      <c r="J141" t="s">
        <v>123</v>
      </c>
      <c r="K141" s="2">
        <v>2</v>
      </c>
      <c r="L141" s="2">
        <v>24</v>
      </c>
      <c r="M141" s="2">
        <v>40</v>
      </c>
      <c r="N141" s="27">
        <f t="shared" si="14"/>
        <v>2</v>
      </c>
      <c r="O141" s="28" t="str">
        <f t="shared" si="15"/>
        <v>40</v>
      </c>
      <c r="P141" s="28">
        <f t="shared" si="16"/>
        <v>0</v>
      </c>
      <c r="Q141" s="29">
        <f t="shared" si="17"/>
        <v>2400</v>
      </c>
      <c r="R141" s="29">
        <f t="shared" si="18"/>
        <v>40</v>
      </c>
      <c r="U141" s="26"/>
      <c r="V141" s="26"/>
      <c r="W141" s="8"/>
      <c r="X141" s="6"/>
    </row>
    <row r="142" spans="1:24">
      <c r="A142" s="1">
        <v>45292</v>
      </c>
      <c r="B142" s="1" t="str">
        <f t="shared" si="13"/>
        <v>enero</v>
      </c>
      <c r="C142" t="s">
        <v>229</v>
      </c>
      <c r="D142" t="s">
        <v>230</v>
      </c>
      <c r="E142" t="str">
        <f>+VLOOKUP(F142,'[2]DIVIPOLA MPIO'!$A$5:$B$1125,2,0)</f>
        <v>Meta</v>
      </c>
      <c r="F142" t="s">
        <v>78</v>
      </c>
      <c r="G142" t="s">
        <v>231</v>
      </c>
      <c r="H142" t="s">
        <v>232</v>
      </c>
      <c r="I142" t="s">
        <v>15</v>
      </c>
      <c r="J142" t="s">
        <v>412</v>
      </c>
      <c r="K142" s="2">
        <v>29</v>
      </c>
      <c r="L142" s="2">
        <v>370</v>
      </c>
      <c r="M142" s="2">
        <v>1130</v>
      </c>
      <c r="N142" s="27">
        <f t="shared" si="14"/>
        <v>4</v>
      </c>
      <c r="O142" s="28" t="str">
        <f t="shared" si="15"/>
        <v>11</v>
      </c>
      <c r="P142" s="28" t="str">
        <f t="shared" si="16"/>
        <v>30</v>
      </c>
      <c r="Q142" s="29">
        <f t="shared" si="17"/>
        <v>690</v>
      </c>
      <c r="R142" s="29">
        <f t="shared" si="18"/>
        <v>11.5</v>
      </c>
      <c r="U142" s="26"/>
      <c r="V142" s="26"/>
      <c r="W142" s="8"/>
      <c r="X142" s="6"/>
    </row>
    <row r="143" spans="1:24">
      <c r="A143" s="1">
        <v>45292</v>
      </c>
      <c r="B143" s="1" t="str">
        <f t="shared" si="13"/>
        <v>enero</v>
      </c>
      <c r="C143" t="s">
        <v>229</v>
      </c>
      <c r="D143" t="s">
        <v>230</v>
      </c>
      <c r="E143" t="str">
        <f>+VLOOKUP(F143,'[2]DIVIPOLA MPIO'!$A$5:$B$1125,2,0)</f>
        <v>Meta</v>
      </c>
      <c r="F143" t="s">
        <v>78</v>
      </c>
      <c r="G143" t="s">
        <v>231</v>
      </c>
      <c r="H143" t="s">
        <v>234</v>
      </c>
      <c r="I143" t="s">
        <v>15</v>
      </c>
      <c r="J143" t="s">
        <v>412</v>
      </c>
      <c r="K143" s="2">
        <v>3</v>
      </c>
      <c r="L143" s="2">
        <v>30</v>
      </c>
      <c r="M143" s="2">
        <v>1</v>
      </c>
      <c r="N143" s="27">
        <f t="shared" si="14"/>
        <v>1</v>
      </c>
      <c r="O143" s="28" t="str">
        <f t="shared" si="15"/>
        <v>1</v>
      </c>
      <c r="P143" s="28">
        <f t="shared" si="16"/>
        <v>0</v>
      </c>
      <c r="Q143" s="29">
        <f t="shared" si="17"/>
        <v>60</v>
      </c>
      <c r="R143" s="29">
        <f t="shared" si="18"/>
        <v>1</v>
      </c>
      <c r="U143" s="26"/>
      <c r="V143" s="26"/>
      <c r="W143" s="8"/>
      <c r="X143" s="6"/>
    </row>
    <row r="144" spans="1:24">
      <c r="A144" s="1">
        <v>45292</v>
      </c>
      <c r="B144" s="1" t="str">
        <f t="shared" si="13"/>
        <v>enero</v>
      </c>
      <c r="C144" t="s">
        <v>229</v>
      </c>
      <c r="D144" t="s">
        <v>230</v>
      </c>
      <c r="E144" t="str">
        <f>+VLOOKUP(F144,'[2]DIVIPOLA MPIO'!$A$5:$B$1125,2,0)</f>
        <v>Meta</v>
      </c>
      <c r="F144" t="s">
        <v>78</v>
      </c>
      <c r="G144" t="s">
        <v>231</v>
      </c>
      <c r="H144" t="s">
        <v>232</v>
      </c>
      <c r="I144" t="s">
        <v>15</v>
      </c>
      <c r="J144" t="s">
        <v>81</v>
      </c>
      <c r="K144" s="2">
        <v>8</v>
      </c>
      <c r="L144" s="2">
        <v>112</v>
      </c>
      <c r="M144" s="2">
        <v>3</v>
      </c>
      <c r="N144" s="27">
        <f t="shared" si="14"/>
        <v>1</v>
      </c>
      <c r="O144" s="28" t="str">
        <f t="shared" si="15"/>
        <v>3</v>
      </c>
      <c r="P144" s="28">
        <f t="shared" si="16"/>
        <v>0</v>
      </c>
      <c r="Q144" s="29">
        <f t="shared" si="17"/>
        <v>180</v>
      </c>
      <c r="R144" s="29">
        <f t="shared" si="18"/>
        <v>3</v>
      </c>
      <c r="U144" s="26"/>
      <c r="V144" s="26"/>
      <c r="W144" s="8"/>
      <c r="X144" s="6"/>
    </row>
    <row r="145" spans="1:24">
      <c r="A145" s="1">
        <v>45292</v>
      </c>
      <c r="B145" s="1" t="str">
        <f t="shared" si="13"/>
        <v>enero</v>
      </c>
      <c r="C145" t="s">
        <v>229</v>
      </c>
      <c r="D145" t="s">
        <v>230</v>
      </c>
      <c r="E145" t="str">
        <f>+VLOOKUP(F145,'[2]DIVIPOLA MPIO'!$A$5:$B$1125,2,0)</f>
        <v>Meta</v>
      </c>
      <c r="F145" t="s">
        <v>78</v>
      </c>
      <c r="G145" t="s">
        <v>231</v>
      </c>
      <c r="H145" t="s">
        <v>234</v>
      </c>
      <c r="I145" t="s">
        <v>15</v>
      </c>
      <c r="J145" t="s">
        <v>81</v>
      </c>
      <c r="K145" s="2">
        <v>1</v>
      </c>
      <c r="L145" s="2">
        <v>15</v>
      </c>
      <c r="M145" s="2">
        <v>20</v>
      </c>
      <c r="N145" s="27">
        <f t="shared" si="14"/>
        <v>2</v>
      </c>
      <c r="O145" s="28" t="str">
        <f t="shared" si="15"/>
        <v>20</v>
      </c>
      <c r="P145" s="28">
        <f t="shared" si="16"/>
        <v>0</v>
      </c>
      <c r="Q145" s="29">
        <f t="shared" si="17"/>
        <v>1200</v>
      </c>
      <c r="R145" s="29">
        <f t="shared" si="18"/>
        <v>20</v>
      </c>
      <c r="U145" s="26"/>
      <c r="V145" s="26"/>
      <c r="W145" s="8"/>
      <c r="X145" s="6"/>
    </row>
    <row r="146" spans="1:24">
      <c r="A146" s="1">
        <v>45292</v>
      </c>
      <c r="B146" s="1" t="str">
        <f t="shared" si="13"/>
        <v>enero</v>
      </c>
      <c r="C146" t="s">
        <v>235</v>
      </c>
      <c r="D146" t="s">
        <v>236</v>
      </c>
      <c r="E146" t="str">
        <f>+VLOOKUP(F146,'[2]DIVIPOLA MPIO'!$A$5:$B$1125,2,0)</f>
        <v>Valle del Cauca</v>
      </c>
      <c r="F146" t="s">
        <v>462</v>
      </c>
      <c r="G146" t="s">
        <v>238</v>
      </c>
      <c r="H146" t="s">
        <v>239</v>
      </c>
      <c r="I146" t="s">
        <v>211</v>
      </c>
      <c r="J146" t="s">
        <v>411</v>
      </c>
      <c r="K146" s="2">
        <v>34</v>
      </c>
      <c r="L146" s="2">
        <v>600.79999999999995</v>
      </c>
      <c r="M146" s="2">
        <v>24.3</v>
      </c>
      <c r="N146" s="27">
        <f t="shared" si="14"/>
        <v>4</v>
      </c>
      <c r="O146" s="28" t="str">
        <f t="shared" si="15"/>
        <v>24</v>
      </c>
      <c r="P146" s="28" t="str">
        <f t="shared" si="16"/>
        <v>,3</v>
      </c>
      <c r="Q146" s="29">
        <f t="shared" si="17"/>
        <v>1440.3</v>
      </c>
      <c r="R146" s="29">
        <f t="shared" si="18"/>
        <v>24.004999999999999</v>
      </c>
      <c r="U146" s="26"/>
      <c r="V146" s="26"/>
      <c r="W146" s="8"/>
      <c r="X146" s="6"/>
    </row>
    <row r="147" spans="1:24">
      <c r="A147" s="1">
        <v>45292</v>
      </c>
      <c r="B147" s="1" t="str">
        <f t="shared" si="13"/>
        <v>enero</v>
      </c>
      <c r="C147" t="s">
        <v>235</v>
      </c>
      <c r="D147" t="s">
        <v>236</v>
      </c>
      <c r="E147" t="str">
        <f>+VLOOKUP(F147,'[2]DIVIPOLA MPIO'!$A$5:$B$1125,2,0)</f>
        <v>Valle del Cauca</v>
      </c>
      <c r="F147" t="s">
        <v>240</v>
      </c>
      <c r="G147" t="s">
        <v>241</v>
      </c>
      <c r="H147" t="s">
        <v>239</v>
      </c>
      <c r="I147" t="s">
        <v>211</v>
      </c>
      <c r="J147" t="s">
        <v>411</v>
      </c>
      <c r="K147" s="2">
        <v>48</v>
      </c>
      <c r="L147" s="2">
        <v>1018.3</v>
      </c>
      <c r="M147" s="2">
        <v>37.9</v>
      </c>
      <c r="N147" s="27">
        <f t="shared" si="14"/>
        <v>4</v>
      </c>
      <c r="O147" s="28" t="str">
        <f t="shared" si="15"/>
        <v>37</v>
      </c>
      <c r="P147" s="28" t="str">
        <f t="shared" si="16"/>
        <v>,9</v>
      </c>
      <c r="Q147" s="29">
        <f t="shared" si="17"/>
        <v>2220.9</v>
      </c>
      <c r="R147" s="29">
        <f t="shared" si="18"/>
        <v>37.015000000000001</v>
      </c>
      <c r="U147" s="26"/>
      <c r="V147" s="26"/>
      <c r="W147" s="8"/>
      <c r="X147" s="6"/>
    </row>
    <row r="148" spans="1:24">
      <c r="A148" s="1">
        <v>45292</v>
      </c>
      <c r="B148" s="1" t="str">
        <f t="shared" si="13"/>
        <v>enero</v>
      </c>
      <c r="C148" t="s">
        <v>235</v>
      </c>
      <c r="D148" t="s">
        <v>236</v>
      </c>
      <c r="E148" t="str">
        <f>+VLOOKUP(F148,'[2]DIVIPOLA MPIO'!$A$5:$B$1125,2,0)</f>
        <v>Valle del Cauca</v>
      </c>
      <c r="F148" t="s">
        <v>242</v>
      </c>
      <c r="G148" t="s">
        <v>243</v>
      </c>
      <c r="H148" t="s">
        <v>244</v>
      </c>
      <c r="I148" t="s">
        <v>225</v>
      </c>
      <c r="J148" t="s">
        <v>411</v>
      </c>
      <c r="K148" s="2">
        <v>92</v>
      </c>
      <c r="L148" s="2">
        <v>1281.4000000000001</v>
      </c>
      <c r="M148" s="2">
        <v>59.3</v>
      </c>
      <c r="N148" s="27">
        <f t="shared" si="14"/>
        <v>4</v>
      </c>
      <c r="O148" s="28" t="str">
        <f t="shared" si="15"/>
        <v>59</v>
      </c>
      <c r="P148" s="28" t="str">
        <f t="shared" si="16"/>
        <v>,3</v>
      </c>
      <c r="Q148" s="29">
        <f t="shared" si="17"/>
        <v>3540.3</v>
      </c>
      <c r="R148" s="29">
        <f t="shared" si="18"/>
        <v>59.005000000000003</v>
      </c>
      <c r="U148" s="26"/>
      <c r="V148" s="26"/>
      <c r="W148" s="8"/>
      <c r="X148" s="6"/>
    </row>
    <row r="149" spans="1:24">
      <c r="A149" s="1">
        <v>45323</v>
      </c>
      <c r="B149" s="1" t="str">
        <f t="shared" si="13"/>
        <v>febrero</v>
      </c>
      <c r="C149" t="s">
        <v>10</v>
      </c>
      <c r="D149" t="s">
        <v>11</v>
      </c>
      <c r="E149" t="str">
        <f>+VLOOKUP(F149,'[2]DIVIPOLA MPIO'!$A$5:$B$1125,2,0)</f>
        <v>Casanare</v>
      </c>
      <c r="F149" t="s">
        <v>12</v>
      </c>
      <c r="G149" t="s">
        <v>13</v>
      </c>
      <c r="H149" t="s">
        <v>21</v>
      </c>
      <c r="I149" t="s">
        <v>15</v>
      </c>
      <c r="J149" t="s">
        <v>16</v>
      </c>
      <c r="K149" s="2">
        <v>1</v>
      </c>
      <c r="L149" s="2">
        <v>150</v>
      </c>
      <c r="M149" s="2">
        <v>230</v>
      </c>
      <c r="N149" s="27">
        <f t="shared" si="14"/>
        <v>3</v>
      </c>
      <c r="O149" s="28" t="str">
        <f t="shared" si="15"/>
        <v>23</v>
      </c>
      <c r="P149" s="28" t="str">
        <f t="shared" si="16"/>
        <v>0</v>
      </c>
      <c r="Q149" s="29">
        <f t="shared" si="17"/>
        <v>1380</v>
      </c>
      <c r="R149" s="29">
        <f t="shared" si="18"/>
        <v>23</v>
      </c>
      <c r="U149" s="26"/>
      <c r="V149" s="26"/>
      <c r="W149" s="8"/>
      <c r="X149" s="6"/>
    </row>
    <row r="150" spans="1:24">
      <c r="A150" s="1">
        <v>45323</v>
      </c>
      <c r="B150" s="1" t="str">
        <f t="shared" si="13"/>
        <v>febrero</v>
      </c>
      <c r="C150" t="s">
        <v>10</v>
      </c>
      <c r="D150" t="s">
        <v>11</v>
      </c>
      <c r="E150" t="str">
        <f>+VLOOKUP(F150,'[2]DIVIPOLA MPIO'!$A$5:$B$1125,2,0)</f>
        <v>Casanare</v>
      </c>
      <c r="F150" t="s">
        <v>12</v>
      </c>
      <c r="G150" t="s">
        <v>13</v>
      </c>
      <c r="H150" t="s">
        <v>14</v>
      </c>
      <c r="I150" t="s">
        <v>15</v>
      </c>
      <c r="J150" t="s">
        <v>16</v>
      </c>
      <c r="K150" s="2">
        <v>2</v>
      </c>
      <c r="L150" s="2">
        <v>240</v>
      </c>
      <c r="M150" s="2">
        <v>4</v>
      </c>
      <c r="N150" s="27">
        <f t="shared" si="14"/>
        <v>1</v>
      </c>
      <c r="O150" s="28" t="str">
        <f t="shared" si="15"/>
        <v>4</v>
      </c>
      <c r="P150" s="28">
        <f t="shared" si="16"/>
        <v>0</v>
      </c>
      <c r="Q150" s="29">
        <f t="shared" si="17"/>
        <v>240</v>
      </c>
      <c r="R150" s="29">
        <f t="shared" si="18"/>
        <v>4</v>
      </c>
      <c r="U150" s="26"/>
      <c r="V150" s="26"/>
      <c r="W150" s="8"/>
      <c r="X150" s="6"/>
    </row>
    <row r="151" spans="1:24">
      <c r="A151" s="1">
        <v>45323</v>
      </c>
      <c r="B151" s="1" t="str">
        <f t="shared" si="13"/>
        <v>febrero</v>
      </c>
      <c r="C151" t="s">
        <v>10</v>
      </c>
      <c r="D151" t="s">
        <v>11</v>
      </c>
      <c r="E151" t="str">
        <f>+VLOOKUP(F151,'[2]DIVIPOLA MPIO'!$A$5:$B$1125,2,0)</f>
        <v>Casanare</v>
      </c>
      <c r="F151" t="s">
        <v>458</v>
      </c>
      <c r="G151" t="s">
        <v>245</v>
      </c>
      <c r="H151" t="s">
        <v>21</v>
      </c>
      <c r="I151" t="s">
        <v>15</v>
      </c>
      <c r="J151" t="s">
        <v>16</v>
      </c>
      <c r="K151" s="2">
        <v>1</v>
      </c>
      <c r="L151" s="2">
        <v>120</v>
      </c>
      <c r="M151" s="2">
        <v>2</v>
      </c>
      <c r="N151" s="27">
        <f t="shared" si="14"/>
        <v>1</v>
      </c>
      <c r="O151" s="28" t="str">
        <f t="shared" si="15"/>
        <v>2</v>
      </c>
      <c r="P151" s="28">
        <f t="shared" si="16"/>
        <v>0</v>
      </c>
      <c r="Q151" s="29">
        <f t="shared" si="17"/>
        <v>120</v>
      </c>
      <c r="R151" s="29">
        <f t="shared" si="18"/>
        <v>2</v>
      </c>
      <c r="U151" s="26"/>
      <c r="V151" s="26"/>
      <c r="W151" s="8"/>
      <c r="X151" s="6"/>
    </row>
    <row r="152" spans="1:24">
      <c r="A152" s="1">
        <v>45323</v>
      </c>
      <c r="B152" s="1" t="str">
        <f t="shared" si="13"/>
        <v>febrero</v>
      </c>
      <c r="C152" t="s">
        <v>10</v>
      </c>
      <c r="D152" t="s">
        <v>11</v>
      </c>
      <c r="E152" t="str">
        <f>+VLOOKUP(F152,'[2]DIVIPOLA MPIO'!$A$5:$B$1125,2,0)</f>
        <v>Casanare</v>
      </c>
      <c r="F152" t="s">
        <v>17</v>
      </c>
      <c r="G152" t="s">
        <v>18</v>
      </c>
      <c r="H152" t="s">
        <v>14</v>
      </c>
      <c r="I152" t="s">
        <v>15</v>
      </c>
      <c r="J152" t="s">
        <v>16</v>
      </c>
      <c r="K152" s="2">
        <v>2</v>
      </c>
      <c r="L152" s="2">
        <v>420</v>
      </c>
      <c r="M152" s="2">
        <v>7</v>
      </c>
      <c r="N152" s="27">
        <f t="shared" si="14"/>
        <v>1</v>
      </c>
      <c r="O152" s="28" t="str">
        <f t="shared" si="15"/>
        <v>7</v>
      </c>
      <c r="P152" s="28">
        <f t="shared" si="16"/>
        <v>0</v>
      </c>
      <c r="Q152" s="29">
        <f t="shared" si="17"/>
        <v>420</v>
      </c>
      <c r="R152" s="29">
        <f t="shared" si="18"/>
        <v>7</v>
      </c>
      <c r="U152" s="26"/>
      <c r="V152" s="26"/>
      <c r="W152" s="8"/>
      <c r="X152" s="6"/>
    </row>
    <row r="153" spans="1:24">
      <c r="A153" s="1">
        <v>45323</v>
      </c>
      <c r="B153" s="1" t="str">
        <f t="shared" si="13"/>
        <v>febrero</v>
      </c>
      <c r="C153" t="s">
        <v>10</v>
      </c>
      <c r="D153" t="s">
        <v>11</v>
      </c>
      <c r="E153" t="str">
        <f>+VLOOKUP(F153,'[2]DIVIPOLA MPIO'!$A$5:$B$1125,2,0)</f>
        <v>Casanare</v>
      </c>
      <c r="F153" t="s">
        <v>463</v>
      </c>
      <c r="G153" t="s">
        <v>20</v>
      </c>
      <c r="H153" t="s">
        <v>21</v>
      </c>
      <c r="I153" t="s">
        <v>15</v>
      </c>
      <c r="J153" t="s">
        <v>16</v>
      </c>
      <c r="K153" s="2">
        <v>5</v>
      </c>
      <c r="L153" s="2">
        <v>480</v>
      </c>
      <c r="M153" s="2">
        <v>750</v>
      </c>
      <c r="N153" s="27">
        <f t="shared" si="14"/>
        <v>3</v>
      </c>
      <c r="O153" s="28" t="str">
        <f t="shared" si="15"/>
        <v>75</v>
      </c>
      <c r="P153" s="28" t="str">
        <f t="shared" si="16"/>
        <v>0</v>
      </c>
      <c r="Q153" s="29">
        <f t="shared" si="17"/>
        <v>4500</v>
      </c>
      <c r="R153" s="29">
        <f t="shared" si="18"/>
        <v>75</v>
      </c>
      <c r="U153" s="26"/>
      <c r="V153" s="26"/>
      <c r="W153" s="8"/>
      <c r="X153" s="6"/>
    </row>
    <row r="154" spans="1:24">
      <c r="A154" s="1">
        <v>45323</v>
      </c>
      <c r="B154" s="1" t="str">
        <f t="shared" si="13"/>
        <v>febrero</v>
      </c>
      <c r="C154" t="s">
        <v>10</v>
      </c>
      <c r="D154" t="s">
        <v>11</v>
      </c>
      <c r="E154" t="s">
        <v>528</v>
      </c>
      <c r="F154" t="s">
        <v>536</v>
      </c>
      <c r="G154" t="s">
        <v>246</v>
      </c>
      <c r="H154" t="s">
        <v>21</v>
      </c>
      <c r="I154" t="s">
        <v>15</v>
      </c>
      <c r="J154" t="s">
        <v>16</v>
      </c>
      <c r="K154" s="2">
        <v>4</v>
      </c>
      <c r="L154" s="2">
        <v>318</v>
      </c>
      <c r="M154" s="2">
        <v>530</v>
      </c>
      <c r="N154" s="27">
        <f t="shared" si="14"/>
        <v>3</v>
      </c>
      <c r="O154" s="28" t="str">
        <f t="shared" si="15"/>
        <v>53</v>
      </c>
      <c r="P154" s="28" t="str">
        <f t="shared" si="16"/>
        <v>0</v>
      </c>
      <c r="Q154" s="29">
        <f t="shared" si="17"/>
        <v>3180</v>
      </c>
      <c r="R154" s="29">
        <f t="shared" si="18"/>
        <v>53</v>
      </c>
      <c r="U154" s="26"/>
      <c r="V154" s="26"/>
      <c r="W154" s="8"/>
      <c r="X154" s="6"/>
    </row>
    <row r="155" spans="1:24">
      <c r="A155" s="1">
        <v>45323</v>
      </c>
      <c r="B155" s="1" t="str">
        <f t="shared" si="13"/>
        <v>febrero</v>
      </c>
      <c r="C155" t="s">
        <v>10</v>
      </c>
      <c r="D155" t="s">
        <v>11</v>
      </c>
      <c r="E155" t="s">
        <v>528</v>
      </c>
      <c r="F155" t="s">
        <v>536</v>
      </c>
      <c r="G155" t="s">
        <v>246</v>
      </c>
      <c r="H155" t="s">
        <v>14</v>
      </c>
      <c r="I155" t="s">
        <v>15</v>
      </c>
      <c r="J155" t="s">
        <v>16</v>
      </c>
      <c r="K155" s="2">
        <v>4</v>
      </c>
      <c r="L155" s="2">
        <v>280</v>
      </c>
      <c r="M155" s="2">
        <v>430</v>
      </c>
      <c r="N155" s="27">
        <f t="shared" si="14"/>
        <v>3</v>
      </c>
      <c r="O155" s="28" t="str">
        <f t="shared" si="15"/>
        <v>43</v>
      </c>
      <c r="P155" s="28" t="str">
        <f t="shared" si="16"/>
        <v>0</v>
      </c>
      <c r="Q155" s="29">
        <f t="shared" si="17"/>
        <v>2580</v>
      </c>
      <c r="R155" s="29">
        <f t="shared" si="18"/>
        <v>43</v>
      </c>
      <c r="U155" s="26"/>
      <c r="V155" s="26"/>
      <c r="W155" s="8"/>
      <c r="X155" s="6"/>
    </row>
    <row r="156" spans="1:24">
      <c r="A156" s="1">
        <v>45323</v>
      </c>
      <c r="B156" s="1" t="str">
        <f t="shared" si="13"/>
        <v>febrero</v>
      </c>
      <c r="C156" t="s">
        <v>22</v>
      </c>
      <c r="D156" t="s">
        <v>23</v>
      </c>
      <c r="E156" t="str">
        <f>+VLOOKUP(F156,'[2]DIVIPOLA MPIO'!$A$5:$B$1125,2,0)</f>
        <v>Cesar</v>
      </c>
      <c r="F156" t="s">
        <v>24</v>
      </c>
      <c r="G156" t="s">
        <v>25</v>
      </c>
      <c r="H156" t="s">
        <v>36</v>
      </c>
      <c r="I156" t="s">
        <v>15</v>
      </c>
      <c r="J156" t="s">
        <v>27</v>
      </c>
      <c r="K156" s="2">
        <v>14</v>
      </c>
      <c r="L156" s="2">
        <v>490</v>
      </c>
      <c r="M156" s="2">
        <v>430</v>
      </c>
      <c r="N156" s="27">
        <f t="shared" si="14"/>
        <v>3</v>
      </c>
      <c r="O156" s="28" t="str">
        <f t="shared" si="15"/>
        <v>43</v>
      </c>
      <c r="P156" s="28" t="str">
        <f t="shared" si="16"/>
        <v>0</v>
      </c>
      <c r="Q156" s="29">
        <f t="shared" si="17"/>
        <v>2580</v>
      </c>
      <c r="R156" s="29">
        <f t="shared" si="18"/>
        <v>43</v>
      </c>
      <c r="U156" s="26"/>
      <c r="V156" s="26"/>
      <c r="W156" s="8"/>
      <c r="X156" s="6"/>
    </row>
    <row r="157" spans="1:24">
      <c r="A157" s="1">
        <v>45323</v>
      </c>
      <c r="B157" s="1" t="str">
        <f t="shared" si="13"/>
        <v>febrero</v>
      </c>
      <c r="C157" t="s">
        <v>22</v>
      </c>
      <c r="D157" t="s">
        <v>23</v>
      </c>
      <c r="E157" t="str">
        <f>+VLOOKUP(F157,'[2]DIVIPOLA MPIO'!$A$5:$B$1125,2,0)</f>
        <v>Cesar</v>
      </c>
      <c r="F157" t="s">
        <v>24</v>
      </c>
      <c r="G157" t="s">
        <v>25</v>
      </c>
      <c r="H157" t="s">
        <v>26</v>
      </c>
      <c r="I157" t="s">
        <v>15</v>
      </c>
      <c r="J157" t="s">
        <v>27</v>
      </c>
      <c r="K157" s="2">
        <v>14</v>
      </c>
      <c r="L157" s="2">
        <v>481</v>
      </c>
      <c r="M157" s="2">
        <v>506</v>
      </c>
      <c r="N157" s="27">
        <f t="shared" si="14"/>
        <v>3</v>
      </c>
      <c r="O157" s="28" t="str">
        <f t="shared" si="15"/>
        <v>50</v>
      </c>
      <c r="P157" s="28" t="str">
        <f t="shared" si="16"/>
        <v>6</v>
      </c>
      <c r="Q157" s="29">
        <f t="shared" si="17"/>
        <v>3006</v>
      </c>
      <c r="R157" s="29">
        <f t="shared" si="18"/>
        <v>50.1</v>
      </c>
      <c r="U157" s="26"/>
      <c r="V157" s="26"/>
      <c r="W157" s="8"/>
      <c r="X157" s="6"/>
    </row>
    <row r="158" spans="1:24">
      <c r="A158" s="1">
        <v>45323</v>
      </c>
      <c r="B158" s="1" t="str">
        <f t="shared" si="13"/>
        <v>febrero</v>
      </c>
      <c r="C158" t="s">
        <v>22</v>
      </c>
      <c r="D158" t="s">
        <v>23</v>
      </c>
      <c r="E158" t="str">
        <f>+VLOOKUP(F158,'[2]DIVIPOLA MPIO'!$A$5:$B$1125,2,0)</f>
        <v>La Guajira</v>
      </c>
      <c r="F158" t="s">
        <v>28</v>
      </c>
      <c r="G158" t="s">
        <v>29</v>
      </c>
      <c r="H158" t="s">
        <v>33</v>
      </c>
      <c r="I158" t="s">
        <v>15</v>
      </c>
      <c r="J158" t="s">
        <v>27</v>
      </c>
      <c r="K158" s="2">
        <v>30</v>
      </c>
      <c r="L158" s="2">
        <v>656</v>
      </c>
      <c r="M158" s="2">
        <v>1030</v>
      </c>
      <c r="N158" s="27">
        <f t="shared" si="14"/>
        <v>4</v>
      </c>
      <c r="O158" s="28" t="str">
        <f t="shared" si="15"/>
        <v>10</v>
      </c>
      <c r="P158" s="28" t="str">
        <f t="shared" si="16"/>
        <v>30</v>
      </c>
      <c r="Q158" s="29">
        <f t="shared" si="17"/>
        <v>630</v>
      </c>
      <c r="R158" s="29">
        <f t="shared" si="18"/>
        <v>10.5</v>
      </c>
      <c r="U158" s="26"/>
      <c r="V158" s="26"/>
      <c r="W158" s="8"/>
      <c r="X158" s="6"/>
    </row>
    <row r="159" spans="1:24">
      <c r="A159" s="1">
        <v>45323</v>
      </c>
      <c r="B159" s="1" t="str">
        <f t="shared" si="13"/>
        <v>febrero</v>
      </c>
      <c r="C159" t="s">
        <v>22</v>
      </c>
      <c r="D159" t="s">
        <v>23</v>
      </c>
      <c r="E159" t="str">
        <f>+VLOOKUP(F159,'[2]DIVIPOLA MPIO'!$A$5:$B$1125,2,0)</f>
        <v>La Guajira</v>
      </c>
      <c r="F159" t="s">
        <v>28</v>
      </c>
      <c r="G159" t="s">
        <v>29</v>
      </c>
      <c r="H159" t="s">
        <v>30</v>
      </c>
      <c r="I159" t="s">
        <v>15</v>
      </c>
      <c r="J159" t="s">
        <v>27</v>
      </c>
      <c r="K159" s="2">
        <v>22</v>
      </c>
      <c r="L159" s="2">
        <v>611</v>
      </c>
      <c r="M159" s="2">
        <v>11</v>
      </c>
      <c r="N159" s="27">
        <f t="shared" si="14"/>
        <v>2</v>
      </c>
      <c r="O159" s="28" t="str">
        <f t="shared" si="15"/>
        <v>11</v>
      </c>
      <c r="P159" s="28">
        <f t="shared" si="16"/>
        <v>0</v>
      </c>
      <c r="Q159" s="29">
        <f t="shared" si="17"/>
        <v>660</v>
      </c>
      <c r="R159" s="29">
        <f t="shared" si="18"/>
        <v>11</v>
      </c>
      <c r="U159" s="26"/>
      <c r="V159" s="26"/>
      <c r="W159" s="8"/>
      <c r="X159" s="6"/>
    </row>
    <row r="160" spans="1:24">
      <c r="A160" s="1">
        <v>45323</v>
      </c>
      <c r="B160" s="1" t="str">
        <f t="shared" si="13"/>
        <v>febrero</v>
      </c>
      <c r="C160" t="s">
        <v>22</v>
      </c>
      <c r="D160" t="s">
        <v>23</v>
      </c>
      <c r="E160" t="str">
        <f>+VLOOKUP(F160,'[2]DIVIPOLA MPIO'!$A$5:$B$1125,2,0)</f>
        <v>La Guajira</v>
      </c>
      <c r="F160" t="s">
        <v>28</v>
      </c>
      <c r="G160" t="s">
        <v>29</v>
      </c>
      <c r="H160" t="s">
        <v>36</v>
      </c>
      <c r="I160" t="s">
        <v>15</v>
      </c>
      <c r="J160" t="s">
        <v>27</v>
      </c>
      <c r="K160" s="2">
        <v>18</v>
      </c>
      <c r="L160" s="2">
        <v>485</v>
      </c>
      <c r="M160" s="2">
        <v>1242</v>
      </c>
      <c r="N160" s="27">
        <f t="shared" si="14"/>
        <v>4</v>
      </c>
      <c r="O160" s="28" t="str">
        <f t="shared" si="15"/>
        <v>12</v>
      </c>
      <c r="P160" s="28" t="str">
        <f t="shared" si="16"/>
        <v>42</v>
      </c>
      <c r="Q160" s="29">
        <f t="shared" si="17"/>
        <v>762</v>
      </c>
      <c r="R160" s="29">
        <f t="shared" si="18"/>
        <v>12.7</v>
      </c>
      <c r="U160" s="26"/>
      <c r="V160" s="26"/>
      <c r="W160" s="8"/>
      <c r="X160" s="6"/>
    </row>
    <row r="161" spans="1:24">
      <c r="A161" s="1">
        <v>45323</v>
      </c>
      <c r="B161" s="1" t="str">
        <f t="shared" si="13"/>
        <v>febrero</v>
      </c>
      <c r="C161" t="s">
        <v>22</v>
      </c>
      <c r="D161" t="s">
        <v>23</v>
      </c>
      <c r="E161" t="str">
        <f>+VLOOKUP(F161,'[2]DIVIPOLA MPIO'!$A$5:$B$1125,2,0)</f>
        <v>Magdalena</v>
      </c>
      <c r="F161" t="s">
        <v>31</v>
      </c>
      <c r="G161" t="s">
        <v>32</v>
      </c>
      <c r="H161" t="s">
        <v>33</v>
      </c>
      <c r="I161" t="s">
        <v>15</v>
      </c>
      <c r="J161" t="s">
        <v>27</v>
      </c>
      <c r="K161" s="2">
        <v>60</v>
      </c>
      <c r="L161" s="2">
        <v>1397</v>
      </c>
      <c r="M161" s="2">
        <v>2118</v>
      </c>
      <c r="N161" s="27">
        <f t="shared" si="14"/>
        <v>4</v>
      </c>
      <c r="O161" s="28" t="str">
        <f t="shared" si="15"/>
        <v>21</v>
      </c>
      <c r="P161" s="28" t="str">
        <f t="shared" si="16"/>
        <v>18</v>
      </c>
      <c r="Q161" s="29">
        <f t="shared" si="17"/>
        <v>1278</v>
      </c>
      <c r="R161" s="29">
        <f t="shared" si="18"/>
        <v>21.3</v>
      </c>
      <c r="U161" s="26"/>
      <c r="V161" s="26"/>
      <c r="W161" s="8"/>
      <c r="X161" s="6"/>
    </row>
    <row r="162" spans="1:24">
      <c r="A162" s="1">
        <v>45323</v>
      </c>
      <c r="B162" s="1" t="str">
        <f t="shared" si="13"/>
        <v>febrero</v>
      </c>
      <c r="C162" t="s">
        <v>22</v>
      </c>
      <c r="D162" t="s">
        <v>23</v>
      </c>
      <c r="E162" t="str">
        <f>+VLOOKUP(F162,'[2]DIVIPOLA MPIO'!$A$5:$B$1125,2,0)</f>
        <v>Magdalena</v>
      </c>
      <c r="F162" t="s">
        <v>31</v>
      </c>
      <c r="G162" t="s">
        <v>32</v>
      </c>
      <c r="H162" t="s">
        <v>30</v>
      </c>
      <c r="I162" t="s">
        <v>15</v>
      </c>
      <c r="J162" t="s">
        <v>27</v>
      </c>
      <c r="K162" s="2">
        <v>4</v>
      </c>
      <c r="L162" s="2">
        <v>164</v>
      </c>
      <c r="M162" s="2">
        <v>2</v>
      </c>
      <c r="N162" s="27">
        <f t="shared" si="14"/>
        <v>1</v>
      </c>
      <c r="O162" s="28" t="str">
        <f t="shared" si="15"/>
        <v>2</v>
      </c>
      <c r="P162" s="28">
        <f t="shared" si="16"/>
        <v>0</v>
      </c>
      <c r="Q162" s="29">
        <f t="shared" si="17"/>
        <v>120</v>
      </c>
      <c r="R162" s="29">
        <f t="shared" si="18"/>
        <v>2</v>
      </c>
      <c r="U162" s="26"/>
      <c r="V162" s="26"/>
      <c r="W162" s="8"/>
      <c r="X162" s="6"/>
    </row>
    <row r="163" spans="1:24">
      <c r="A163" s="1">
        <v>45323</v>
      </c>
      <c r="B163" s="1" t="str">
        <f t="shared" si="13"/>
        <v>febrero</v>
      </c>
      <c r="C163" t="s">
        <v>22</v>
      </c>
      <c r="D163" t="s">
        <v>23</v>
      </c>
      <c r="E163" t="str">
        <f>+VLOOKUP(F163,'[2]DIVIPOLA MPIO'!$A$5:$B$1125,2,0)</f>
        <v>Magdalena</v>
      </c>
      <c r="F163" t="s">
        <v>34</v>
      </c>
      <c r="G163" t="s">
        <v>35</v>
      </c>
      <c r="H163" t="s">
        <v>36</v>
      </c>
      <c r="I163" t="s">
        <v>15</v>
      </c>
      <c r="J163" t="s">
        <v>27</v>
      </c>
      <c r="K163" s="2">
        <v>81</v>
      </c>
      <c r="L163" s="2">
        <v>2185</v>
      </c>
      <c r="M163" s="2">
        <v>3412</v>
      </c>
      <c r="N163" s="27">
        <f t="shared" si="14"/>
        <v>4</v>
      </c>
      <c r="O163" s="28" t="str">
        <f t="shared" si="15"/>
        <v>34</v>
      </c>
      <c r="P163" s="28" t="str">
        <f t="shared" si="16"/>
        <v>12</v>
      </c>
      <c r="Q163" s="29">
        <f t="shared" si="17"/>
        <v>2052</v>
      </c>
      <c r="R163" s="29">
        <f t="shared" si="18"/>
        <v>34.200000000000003</v>
      </c>
      <c r="U163" s="26"/>
      <c r="V163" s="26"/>
      <c r="W163" s="8"/>
      <c r="X163" s="6"/>
    </row>
    <row r="164" spans="1:24">
      <c r="A164" s="1">
        <v>45323</v>
      </c>
      <c r="B164" s="1" t="str">
        <f t="shared" si="13"/>
        <v>febrero</v>
      </c>
      <c r="C164" t="s">
        <v>22</v>
      </c>
      <c r="D164" t="s">
        <v>23</v>
      </c>
      <c r="E164" t="str">
        <f>+VLOOKUP(F164,'[2]DIVIPOLA MPIO'!$A$5:$B$1125,2,0)</f>
        <v>Magdalena</v>
      </c>
      <c r="F164" t="s">
        <v>34</v>
      </c>
      <c r="G164" t="s">
        <v>35</v>
      </c>
      <c r="H164" t="s">
        <v>37</v>
      </c>
      <c r="I164" t="s">
        <v>15</v>
      </c>
      <c r="J164" t="s">
        <v>27</v>
      </c>
      <c r="K164" s="2">
        <v>152</v>
      </c>
      <c r="L164" s="2">
        <v>4450</v>
      </c>
      <c r="M164" s="2">
        <v>6618</v>
      </c>
      <c r="N164" s="27">
        <f t="shared" si="14"/>
        <v>4</v>
      </c>
      <c r="O164" s="28" t="str">
        <f t="shared" si="15"/>
        <v>66</v>
      </c>
      <c r="P164" s="28" t="str">
        <f t="shared" si="16"/>
        <v>18</v>
      </c>
      <c r="Q164" s="29">
        <f t="shared" si="17"/>
        <v>3978</v>
      </c>
      <c r="R164" s="29">
        <f t="shared" si="18"/>
        <v>66.3</v>
      </c>
      <c r="U164" s="26"/>
      <c r="V164" s="26"/>
      <c r="W164" s="8"/>
      <c r="X164" s="6"/>
    </row>
    <row r="165" spans="1:24">
      <c r="A165" s="1">
        <v>45323</v>
      </c>
      <c r="B165" s="1" t="str">
        <f t="shared" si="13"/>
        <v>febrero</v>
      </c>
      <c r="C165" t="s">
        <v>22</v>
      </c>
      <c r="D165" t="s">
        <v>23</v>
      </c>
      <c r="E165" t="str">
        <f>+VLOOKUP(F165,'[2]DIVIPOLA MPIO'!$A$5:$B$1125,2,0)</f>
        <v>Magdalena</v>
      </c>
      <c r="F165" t="s">
        <v>34</v>
      </c>
      <c r="G165" t="s">
        <v>35</v>
      </c>
      <c r="H165" t="s">
        <v>26</v>
      </c>
      <c r="I165" t="s">
        <v>15</v>
      </c>
      <c r="J165" t="s">
        <v>27</v>
      </c>
      <c r="K165" s="2">
        <v>128</v>
      </c>
      <c r="L165" s="2">
        <v>3633</v>
      </c>
      <c r="M165" s="2">
        <v>5612</v>
      </c>
      <c r="N165" s="27">
        <f t="shared" si="14"/>
        <v>4</v>
      </c>
      <c r="O165" s="28" t="str">
        <f t="shared" si="15"/>
        <v>56</v>
      </c>
      <c r="P165" s="28" t="str">
        <f t="shared" si="16"/>
        <v>12</v>
      </c>
      <c r="Q165" s="29">
        <f t="shared" si="17"/>
        <v>3372</v>
      </c>
      <c r="R165" s="29">
        <f t="shared" si="18"/>
        <v>56.2</v>
      </c>
      <c r="U165" s="26"/>
      <c r="V165" s="26"/>
      <c r="W165" s="8"/>
      <c r="X165" s="6"/>
    </row>
    <row r="166" spans="1:24">
      <c r="A166" s="1">
        <v>45323</v>
      </c>
      <c r="B166" s="1" t="str">
        <f t="shared" si="13"/>
        <v>febrero</v>
      </c>
      <c r="C166" t="s">
        <v>22</v>
      </c>
      <c r="D166" t="s">
        <v>23</v>
      </c>
      <c r="E166" t="str">
        <f>+VLOOKUP(F166,'[2]DIVIPOLA MPIO'!$A$5:$B$1125,2,0)</f>
        <v>Magdalena</v>
      </c>
      <c r="F166" t="s">
        <v>34</v>
      </c>
      <c r="G166" t="s">
        <v>35</v>
      </c>
      <c r="H166" t="s">
        <v>30</v>
      </c>
      <c r="I166" t="s">
        <v>15</v>
      </c>
      <c r="J166" t="s">
        <v>27</v>
      </c>
      <c r="K166" s="2">
        <v>95</v>
      </c>
      <c r="L166" s="2">
        <v>2744</v>
      </c>
      <c r="M166" s="2">
        <v>3636</v>
      </c>
      <c r="N166" s="27">
        <f t="shared" si="14"/>
        <v>4</v>
      </c>
      <c r="O166" s="28" t="str">
        <f t="shared" si="15"/>
        <v>36</v>
      </c>
      <c r="P166" s="28" t="str">
        <f t="shared" si="16"/>
        <v>36</v>
      </c>
      <c r="Q166" s="29">
        <f t="shared" si="17"/>
        <v>2196</v>
      </c>
      <c r="R166" s="29">
        <f t="shared" si="18"/>
        <v>36.6</v>
      </c>
      <c r="U166" s="26"/>
      <c r="V166" s="26"/>
      <c r="W166" s="8"/>
      <c r="X166" s="6"/>
    </row>
    <row r="167" spans="1:24">
      <c r="A167" s="1">
        <v>45323</v>
      </c>
      <c r="B167" s="1" t="str">
        <f t="shared" si="13"/>
        <v>febrero</v>
      </c>
      <c r="C167" t="s">
        <v>248</v>
      </c>
      <c r="D167" t="s">
        <v>249</v>
      </c>
      <c r="E167" t="s">
        <v>528</v>
      </c>
      <c r="F167" t="s">
        <v>536</v>
      </c>
      <c r="G167" t="s">
        <v>250</v>
      </c>
      <c r="H167" t="s">
        <v>251</v>
      </c>
      <c r="I167" t="s">
        <v>15</v>
      </c>
      <c r="J167" t="s">
        <v>16</v>
      </c>
      <c r="K167" s="2">
        <v>2</v>
      </c>
      <c r="L167" s="2">
        <v>40</v>
      </c>
      <c r="M167" s="2">
        <v>1</v>
      </c>
      <c r="N167" s="27">
        <f t="shared" si="14"/>
        <v>1</v>
      </c>
      <c r="O167" s="28" t="str">
        <f t="shared" si="15"/>
        <v>1</v>
      </c>
      <c r="P167" s="28">
        <f t="shared" si="16"/>
        <v>0</v>
      </c>
      <c r="Q167" s="29">
        <f t="shared" si="17"/>
        <v>60</v>
      </c>
      <c r="R167" s="29">
        <f t="shared" si="18"/>
        <v>1</v>
      </c>
      <c r="U167" s="26"/>
      <c r="V167" s="26"/>
      <c r="W167" s="8"/>
      <c r="X167" s="6"/>
    </row>
    <row r="168" spans="1:24">
      <c r="A168" s="1">
        <v>45323</v>
      </c>
      <c r="B168" s="1" t="str">
        <f t="shared" si="13"/>
        <v>febrero</v>
      </c>
      <c r="C168" t="s">
        <v>248</v>
      </c>
      <c r="D168" t="s">
        <v>249</v>
      </c>
      <c r="E168" t="s">
        <v>528</v>
      </c>
      <c r="F168" t="s">
        <v>536</v>
      </c>
      <c r="G168" t="s">
        <v>250</v>
      </c>
      <c r="H168" t="s">
        <v>252</v>
      </c>
      <c r="I168" t="s">
        <v>15</v>
      </c>
      <c r="J168" t="s">
        <v>16</v>
      </c>
      <c r="K168" s="2">
        <v>9</v>
      </c>
      <c r="L168" s="2">
        <v>100</v>
      </c>
      <c r="M168" s="2">
        <v>3</v>
      </c>
      <c r="N168" s="27">
        <f t="shared" si="14"/>
        <v>1</v>
      </c>
      <c r="O168" s="28" t="str">
        <f t="shared" si="15"/>
        <v>3</v>
      </c>
      <c r="P168" s="28">
        <f t="shared" si="16"/>
        <v>0</v>
      </c>
      <c r="Q168" s="29">
        <f t="shared" si="17"/>
        <v>180</v>
      </c>
      <c r="R168" s="29">
        <f t="shared" si="18"/>
        <v>3</v>
      </c>
      <c r="U168" s="26"/>
      <c r="V168" s="26"/>
      <c r="W168" s="8"/>
      <c r="X168" s="6"/>
    </row>
    <row r="169" spans="1:24">
      <c r="A169" s="1">
        <v>45323</v>
      </c>
      <c r="B169" s="1" t="str">
        <f t="shared" si="13"/>
        <v>febrero</v>
      </c>
      <c r="C169" t="s">
        <v>253</v>
      </c>
      <c r="D169" t="s">
        <v>254</v>
      </c>
      <c r="E169" t="str">
        <f>+VLOOKUP(F169,'[2]DIVIPOLA MPIO'!$A$5:$B$1125,2,0)</f>
        <v>Casanare</v>
      </c>
      <c r="F169" t="s">
        <v>12</v>
      </c>
      <c r="G169" t="s">
        <v>255</v>
      </c>
      <c r="H169" t="s">
        <v>256</v>
      </c>
      <c r="I169" t="s">
        <v>92</v>
      </c>
      <c r="J169" t="s">
        <v>16</v>
      </c>
      <c r="K169" s="2">
        <v>10</v>
      </c>
      <c r="L169" s="2">
        <v>120</v>
      </c>
      <c r="M169" s="2">
        <v>3</v>
      </c>
      <c r="N169" s="27">
        <f t="shared" si="14"/>
        <v>1</v>
      </c>
      <c r="O169" s="28" t="str">
        <f t="shared" si="15"/>
        <v>3</v>
      </c>
      <c r="P169" s="28">
        <f t="shared" si="16"/>
        <v>0</v>
      </c>
      <c r="Q169" s="29">
        <f t="shared" si="17"/>
        <v>180</v>
      </c>
      <c r="R169" s="29">
        <f t="shared" si="18"/>
        <v>3</v>
      </c>
      <c r="U169" s="26"/>
      <c r="V169" s="26"/>
      <c r="W169" s="8"/>
      <c r="X169" s="6"/>
    </row>
    <row r="170" spans="1:24">
      <c r="A170" s="1">
        <v>45323</v>
      </c>
      <c r="B170" s="1" t="str">
        <f t="shared" si="13"/>
        <v>febrero</v>
      </c>
      <c r="C170" t="s">
        <v>38</v>
      </c>
      <c r="D170" t="s">
        <v>39</v>
      </c>
      <c r="E170" t="str">
        <f>+VLOOKUP(F170,'[2]DIVIPOLA MPIO'!$A$5:$B$1125,2,0)</f>
        <v>Antioquia</v>
      </c>
      <c r="F170" t="s">
        <v>453</v>
      </c>
      <c r="G170" t="s">
        <v>41</v>
      </c>
      <c r="H170" t="s">
        <v>42</v>
      </c>
      <c r="I170" t="s">
        <v>43</v>
      </c>
      <c r="J170" t="s">
        <v>27</v>
      </c>
      <c r="K170" s="2">
        <v>76</v>
      </c>
      <c r="L170" s="2">
        <v>5508</v>
      </c>
      <c r="M170" s="2">
        <v>44</v>
      </c>
      <c r="N170" s="27">
        <f t="shared" si="14"/>
        <v>2</v>
      </c>
      <c r="O170" s="28" t="str">
        <f t="shared" si="15"/>
        <v>44</v>
      </c>
      <c r="P170" s="28">
        <f t="shared" si="16"/>
        <v>0</v>
      </c>
      <c r="Q170" s="29">
        <f t="shared" si="17"/>
        <v>2640</v>
      </c>
      <c r="R170" s="29">
        <f t="shared" si="18"/>
        <v>44</v>
      </c>
      <c r="U170" s="26"/>
      <c r="V170" s="26"/>
      <c r="W170" s="8"/>
      <c r="X170" s="6"/>
    </row>
    <row r="171" spans="1:24">
      <c r="A171" s="1">
        <v>45323</v>
      </c>
      <c r="B171" s="1" t="str">
        <f t="shared" si="13"/>
        <v>febrero</v>
      </c>
      <c r="C171" t="s">
        <v>38</v>
      </c>
      <c r="D171" t="s">
        <v>39</v>
      </c>
      <c r="E171" t="str">
        <f>+VLOOKUP(F171,'[2]DIVIPOLA MPIO'!$A$5:$B$1125,2,0)</f>
        <v>Antioquia</v>
      </c>
      <c r="F171" t="s">
        <v>453</v>
      </c>
      <c r="G171" t="s">
        <v>41</v>
      </c>
      <c r="H171" t="s">
        <v>44</v>
      </c>
      <c r="I171" t="s">
        <v>43</v>
      </c>
      <c r="J171" t="s">
        <v>27</v>
      </c>
      <c r="K171" s="2">
        <v>52</v>
      </c>
      <c r="L171" s="2">
        <v>4021</v>
      </c>
      <c r="M171" s="2">
        <v>27</v>
      </c>
      <c r="N171" s="27">
        <f t="shared" si="14"/>
        <v>2</v>
      </c>
      <c r="O171" s="28" t="str">
        <f t="shared" si="15"/>
        <v>27</v>
      </c>
      <c r="P171" s="28">
        <f t="shared" si="16"/>
        <v>0</v>
      </c>
      <c r="Q171" s="29">
        <f t="shared" si="17"/>
        <v>1620</v>
      </c>
      <c r="R171" s="29">
        <f t="shared" si="18"/>
        <v>27</v>
      </c>
      <c r="U171" s="26"/>
      <c r="V171" s="26"/>
      <c r="W171" s="8"/>
      <c r="X171" s="6"/>
    </row>
    <row r="172" spans="1:24">
      <c r="A172" s="1">
        <v>45323</v>
      </c>
      <c r="B172" s="1" t="str">
        <f t="shared" si="13"/>
        <v>febrero</v>
      </c>
      <c r="C172" t="s">
        <v>38</v>
      </c>
      <c r="D172" t="s">
        <v>39</v>
      </c>
      <c r="E172" t="str">
        <f>+VLOOKUP(F172,'[2]DIVIPOLA MPIO'!$A$5:$B$1125,2,0)</f>
        <v>Antioquia</v>
      </c>
      <c r="F172" t="s">
        <v>453</v>
      </c>
      <c r="G172" t="s">
        <v>41</v>
      </c>
      <c r="H172" t="s">
        <v>45</v>
      </c>
      <c r="I172" t="s">
        <v>43</v>
      </c>
      <c r="J172" t="s">
        <v>27</v>
      </c>
      <c r="K172" s="2">
        <v>92</v>
      </c>
      <c r="L172" s="2">
        <v>6952</v>
      </c>
      <c r="M172" s="2">
        <v>44</v>
      </c>
      <c r="N172" s="27">
        <f t="shared" si="14"/>
        <v>2</v>
      </c>
      <c r="O172" s="28" t="str">
        <f t="shared" si="15"/>
        <v>44</v>
      </c>
      <c r="P172" s="28">
        <f t="shared" si="16"/>
        <v>0</v>
      </c>
      <c r="Q172" s="29">
        <f t="shared" si="17"/>
        <v>2640</v>
      </c>
      <c r="R172" s="29">
        <f t="shared" si="18"/>
        <v>44</v>
      </c>
      <c r="U172" s="26"/>
      <c r="V172" s="26"/>
      <c r="W172" s="8"/>
      <c r="X172" s="6"/>
    </row>
    <row r="173" spans="1:24">
      <c r="A173" s="1">
        <v>45323</v>
      </c>
      <c r="B173" s="1" t="str">
        <f t="shared" si="13"/>
        <v>febrero</v>
      </c>
      <c r="C173" t="s">
        <v>38</v>
      </c>
      <c r="D173" t="s">
        <v>39</v>
      </c>
      <c r="E173" t="str">
        <f>+VLOOKUP(F173,'[2]DIVIPOLA MPIO'!$A$5:$B$1125,2,0)</f>
        <v>Antioquia</v>
      </c>
      <c r="F173" t="s">
        <v>453</v>
      </c>
      <c r="G173" t="s">
        <v>41</v>
      </c>
      <c r="H173" t="s">
        <v>46</v>
      </c>
      <c r="I173" t="s">
        <v>43</v>
      </c>
      <c r="J173" t="s">
        <v>27</v>
      </c>
      <c r="K173" s="2">
        <v>71</v>
      </c>
      <c r="L173" s="2">
        <v>5412</v>
      </c>
      <c r="M173" s="2">
        <v>39</v>
      </c>
      <c r="N173" s="27">
        <f t="shared" si="14"/>
        <v>2</v>
      </c>
      <c r="O173" s="28" t="str">
        <f t="shared" si="15"/>
        <v>39</v>
      </c>
      <c r="P173" s="28">
        <f t="shared" si="16"/>
        <v>0</v>
      </c>
      <c r="Q173" s="29">
        <f t="shared" si="17"/>
        <v>2340</v>
      </c>
      <c r="R173" s="29">
        <f t="shared" si="18"/>
        <v>39</v>
      </c>
      <c r="U173" s="26"/>
      <c r="V173" s="26"/>
      <c r="W173" s="8"/>
      <c r="X173" s="6"/>
    </row>
    <row r="174" spans="1:24">
      <c r="A174" s="1">
        <v>45323</v>
      </c>
      <c r="B174" s="1" t="str">
        <f t="shared" si="13"/>
        <v>febrero</v>
      </c>
      <c r="C174" t="s">
        <v>38</v>
      </c>
      <c r="D174" t="s">
        <v>39</v>
      </c>
      <c r="E174" t="str">
        <f>+VLOOKUP(F174,'[2]DIVIPOLA MPIO'!$A$5:$B$1125,2,0)</f>
        <v>Antioquia</v>
      </c>
      <c r="F174" t="s">
        <v>453</v>
      </c>
      <c r="G174" t="s">
        <v>41</v>
      </c>
      <c r="H174" t="s">
        <v>47</v>
      </c>
      <c r="I174" t="s">
        <v>43</v>
      </c>
      <c r="J174" t="s">
        <v>27</v>
      </c>
      <c r="K174" s="2">
        <v>74</v>
      </c>
      <c r="L174" s="2">
        <v>5285</v>
      </c>
      <c r="M174" s="2">
        <v>38</v>
      </c>
      <c r="N174" s="27">
        <f t="shared" si="14"/>
        <v>2</v>
      </c>
      <c r="O174" s="28" t="str">
        <f t="shared" si="15"/>
        <v>38</v>
      </c>
      <c r="P174" s="28">
        <f t="shared" si="16"/>
        <v>0</v>
      </c>
      <c r="Q174" s="29">
        <f t="shared" si="17"/>
        <v>2280</v>
      </c>
      <c r="R174" s="29">
        <f t="shared" si="18"/>
        <v>38</v>
      </c>
      <c r="U174" s="26"/>
      <c r="V174" s="26"/>
      <c r="W174" s="8"/>
      <c r="X174" s="6"/>
    </row>
    <row r="175" spans="1:24">
      <c r="A175" s="1">
        <v>45323</v>
      </c>
      <c r="B175" s="1" t="str">
        <f t="shared" si="13"/>
        <v>febrero</v>
      </c>
      <c r="C175" t="s">
        <v>38</v>
      </c>
      <c r="D175" t="s">
        <v>39</v>
      </c>
      <c r="E175" t="str">
        <f>+VLOOKUP(F175,'[2]DIVIPOLA MPIO'!$A$5:$B$1125,2,0)</f>
        <v>Antioquia</v>
      </c>
      <c r="F175" t="s">
        <v>453</v>
      </c>
      <c r="G175" t="s">
        <v>41</v>
      </c>
      <c r="H175" t="s">
        <v>48</v>
      </c>
      <c r="I175" t="s">
        <v>43</v>
      </c>
      <c r="J175" t="s">
        <v>27</v>
      </c>
      <c r="K175" s="2">
        <v>67</v>
      </c>
      <c r="L175" s="2">
        <v>5068</v>
      </c>
      <c r="M175" s="2">
        <v>33</v>
      </c>
      <c r="N175" s="27">
        <f t="shared" si="14"/>
        <v>2</v>
      </c>
      <c r="O175" s="28" t="str">
        <f t="shared" si="15"/>
        <v>33</v>
      </c>
      <c r="P175" s="28">
        <f t="shared" si="16"/>
        <v>0</v>
      </c>
      <c r="Q175" s="29">
        <f t="shared" si="17"/>
        <v>1980</v>
      </c>
      <c r="R175" s="29">
        <f t="shared" si="18"/>
        <v>33</v>
      </c>
      <c r="U175" s="26"/>
      <c r="V175" s="26"/>
      <c r="W175" s="8"/>
      <c r="X175" s="6"/>
    </row>
    <row r="176" spans="1:24">
      <c r="A176" s="1">
        <v>45323</v>
      </c>
      <c r="B176" s="1" t="str">
        <f t="shared" si="13"/>
        <v>febrero</v>
      </c>
      <c r="C176" t="s">
        <v>38</v>
      </c>
      <c r="D176" t="s">
        <v>39</v>
      </c>
      <c r="E176" t="str">
        <f>+VLOOKUP(F176,'[2]DIVIPOLA MPIO'!$A$5:$B$1125,2,0)</f>
        <v>Antioquia</v>
      </c>
      <c r="F176" t="s">
        <v>453</v>
      </c>
      <c r="G176" t="s">
        <v>41</v>
      </c>
      <c r="H176" t="s">
        <v>49</v>
      </c>
      <c r="I176" t="s">
        <v>43</v>
      </c>
      <c r="J176" t="s">
        <v>27</v>
      </c>
      <c r="K176" s="2">
        <v>73</v>
      </c>
      <c r="L176" s="2">
        <v>5736</v>
      </c>
      <c r="M176" s="2">
        <v>38</v>
      </c>
      <c r="N176" s="27">
        <f t="shared" si="14"/>
        <v>2</v>
      </c>
      <c r="O176" s="28" t="str">
        <f t="shared" si="15"/>
        <v>38</v>
      </c>
      <c r="P176" s="28">
        <f t="shared" si="16"/>
        <v>0</v>
      </c>
      <c r="Q176" s="29">
        <f t="shared" si="17"/>
        <v>2280</v>
      </c>
      <c r="R176" s="29">
        <f t="shared" si="18"/>
        <v>38</v>
      </c>
      <c r="U176" s="26"/>
      <c r="V176" s="26"/>
      <c r="W176" s="8"/>
      <c r="X176" s="6"/>
    </row>
    <row r="177" spans="1:24">
      <c r="A177" s="1">
        <v>45323</v>
      </c>
      <c r="B177" s="1" t="str">
        <f t="shared" si="13"/>
        <v>febrero</v>
      </c>
      <c r="C177" t="s">
        <v>38</v>
      </c>
      <c r="D177" t="s">
        <v>39</v>
      </c>
      <c r="E177" t="str">
        <f>+VLOOKUP(F177,'[2]DIVIPOLA MPIO'!$A$5:$B$1125,2,0)</f>
        <v>Antioquia</v>
      </c>
      <c r="F177" t="s">
        <v>453</v>
      </c>
      <c r="G177" t="s">
        <v>41</v>
      </c>
      <c r="H177" t="s">
        <v>50</v>
      </c>
      <c r="I177" t="s">
        <v>43</v>
      </c>
      <c r="J177" t="s">
        <v>27</v>
      </c>
      <c r="K177" s="2">
        <v>74</v>
      </c>
      <c r="L177" s="2">
        <v>5666</v>
      </c>
      <c r="M177" s="2">
        <v>38</v>
      </c>
      <c r="N177" s="27">
        <f t="shared" si="14"/>
        <v>2</v>
      </c>
      <c r="O177" s="28" t="str">
        <f t="shared" si="15"/>
        <v>38</v>
      </c>
      <c r="P177" s="28">
        <f t="shared" si="16"/>
        <v>0</v>
      </c>
      <c r="Q177" s="29">
        <f t="shared" si="17"/>
        <v>2280</v>
      </c>
      <c r="R177" s="29">
        <f t="shared" si="18"/>
        <v>38</v>
      </c>
      <c r="U177" s="26"/>
      <c r="V177" s="26"/>
      <c r="W177" s="8"/>
      <c r="X177" s="6"/>
    </row>
    <row r="178" spans="1:24">
      <c r="A178" s="1">
        <v>45323</v>
      </c>
      <c r="B178" s="1" t="str">
        <f t="shared" si="13"/>
        <v>febrero</v>
      </c>
      <c r="C178" t="s">
        <v>38</v>
      </c>
      <c r="D178" t="s">
        <v>39</v>
      </c>
      <c r="E178" t="str">
        <f>+VLOOKUP(F178,'[2]DIVIPOLA MPIO'!$A$5:$B$1125,2,0)</f>
        <v>Antioquia</v>
      </c>
      <c r="F178" t="s">
        <v>453</v>
      </c>
      <c r="G178" t="s">
        <v>41</v>
      </c>
      <c r="H178" t="s">
        <v>51</v>
      </c>
      <c r="I178" t="s">
        <v>43</v>
      </c>
      <c r="J178" t="s">
        <v>27</v>
      </c>
      <c r="K178" s="2">
        <v>77</v>
      </c>
      <c r="L178" s="2">
        <v>5832</v>
      </c>
      <c r="M178" s="2">
        <v>39</v>
      </c>
      <c r="N178" s="27">
        <f t="shared" si="14"/>
        <v>2</v>
      </c>
      <c r="O178" s="28" t="str">
        <f t="shared" si="15"/>
        <v>39</v>
      </c>
      <c r="P178" s="28">
        <f t="shared" si="16"/>
        <v>0</v>
      </c>
      <c r="Q178" s="29">
        <f t="shared" si="17"/>
        <v>2340</v>
      </c>
      <c r="R178" s="29">
        <f t="shared" si="18"/>
        <v>39</v>
      </c>
      <c r="U178" s="26"/>
      <c r="V178" s="26"/>
      <c r="W178" s="8"/>
      <c r="X178" s="6"/>
    </row>
    <row r="179" spans="1:24">
      <c r="A179" s="1">
        <v>45323</v>
      </c>
      <c r="B179" s="1" t="str">
        <f t="shared" si="13"/>
        <v>febrero</v>
      </c>
      <c r="C179" t="s">
        <v>38</v>
      </c>
      <c r="D179" t="s">
        <v>39</v>
      </c>
      <c r="E179" t="str">
        <f>+VLOOKUP(F179,'[2]DIVIPOLA MPIO'!$A$5:$B$1125,2,0)</f>
        <v>Antioquia</v>
      </c>
      <c r="F179" t="s">
        <v>453</v>
      </c>
      <c r="G179" t="s">
        <v>41</v>
      </c>
      <c r="H179" t="s">
        <v>52</v>
      </c>
      <c r="I179" t="s">
        <v>43</v>
      </c>
      <c r="J179" t="s">
        <v>27</v>
      </c>
      <c r="K179" s="2">
        <v>72</v>
      </c>
      <c r="L179" s="2">
        <v>5445</v>
      </c>
      <c r="M179" s="2">
        <v>37</v>
      </c>
      <c r="N179" s="27">
        <f t="shared" si="14"/>
        <v>2</v>
      </c>
      <c r="O179" s="28" t="str">
        <f t="shared" si="15"/>
        <v>37</v>
      </c>
      <c r="P179" s="28">
        <f t="shared" si="16"/>
        <v>0</v>
      </c>
      <c r="Q179" s="29">
        <f t="shared" si="17"/>
        <v>2220</v>
      </c>
      <c r="R179" s="29">
        <f t="shared" si="18"/>
        <v>37</v>
      </c>
      <c r="U179" s="26"/>
      <c r="V179" s="26"/>
      <c r="W179" s="8"/>
      <c r="X179" s="6"/>
    </row>
    <row r="180" spans="1:24">
      <c r="A180" s="1">
        <v>45323</v>
      </c>
      <c r="B180" s="1" t="str">
        <f t="shared" si="13"/>
        <v>febrero</v>
      </c>
      <c r="C180" t="s">
        <v>38</v>
      </c>
      <c r="D180" t="s">
        <v>39</v>
      </c>
      <c r="E180" t="str">
        <f>+VLOOKUP(F180,'[2]DIVIPOLA MPIO'!$A$5:$B$1125,2,0)</f>
        <v>Antioquia</v>
      </c>
      <c r="F180" t="s">
        <v>453</v>
      </c>
      <c r="G180" t="s">
        <v>41</v>
      </c>
      <c r="H180" t="s">
        <v>44</v>
      </c>
      <c r="I180" t="s">
        <v>43</v>
      </c>
      <c r="J180" t="s">
        <v>412</v>
      </c>
      <c r="K180" s="2">
        <v>8</v>
      </c>
      <c r="L180" s="2">
        <v>641</v>
      </c>
      <c r="M180" s="2">
        <v>9</v>
      </c>
      <c r="N180" s="27">
        <f t="shared" si="14"/>
        <v>1</v>
      </c>
      <c r="O180" s="28" t="str">
        <f t="shared" si="15"/>
        <v>9</v>
      </c>
      <c r="P180" s="28">
        <f t="shared" si="16"/>
        <v>0</v>
      </c>
      <c r="Q180" s="29">
        <f t="shared" si="17"/>
        <v>540</v>
      </c>
      <c r="R180" s="29">
        <f t="shared" si="18"/>
        <v>9</v>
      </c>
      <c r="U180" s="26"/>
      <c r="V180" s="26"/>
      <c r="W180" s="8"/>
      <c r="X180" s="6"/>
    </row>
    <row r="181" spans="1:24">
      <c r="A181" s="1">
        <v>45323</v>
      </c>
      <c r="B181" s="1" t="str">
        <f t="shared" si="13"/>
        <v>febrero</v>
      </c>
      <c r="C181" t="s">
        <v>38</v>
      </c>
      <c r="D181" t="s">
        <v>39</v>
      </c>
      <c r="E181" t="str">
        <f>+VLOOKUP(F181,'[2]DIVIPOLA MPIO'!$A$5:$B$1125,2,0)</f>
        <v>Magdalena</v>
      </c>
      <c r="F181" t="s">
        <v>466</v>
      </c>
      <c r="G181" t="s">
        <v>54</v>
      </c>
      <c r="H181" t="s">
        <v>55</v>
      </c>
      <c r="I181" t="s">
        <v>15</v>
      </c>
      <c r="J181" t="s">
        <v>27</v>
      </c>
      <c r="K181" s="2">
        <v>27</v>
      </c>
      <c r="L181" s="2">
        <v>640</v>
      </c>
      <c r="M181" s="2">
        <v>18</v>
      </c>
      <c r="N181" s="27">
        <f t="shared" si="14"/>
        <v>2</v>
      </c>
      <c r="O181" s="28" t="str">
        <f t="shared" si="15"/>
        <v>18</v>
      </c>
      <c r="P181" s="28">
        <f t="shared" si="16"/>
        <v>0</v>
      </c>
      <c r="Q181" s="29">
        <f t="shared" si="17"/>
        <v>1080</v>
      </c>
      <c r="R181" s="29">
        <f t="shared" si="18"/>
        <v>18</v>
      </c>
      <c r="U181" s="26"/>
      <c r="V181" s="26"/>
      <c r="W181" s="8"/>
      <c r="X181" s="6"/>
    </row>
    <row r="182" spans="1:24">
      <c r="A182" s="1">
        <v>45323</v>
      </c>
      <c r="B182" s="1" t="str">
        <f t="shared" si="13"/>
        <v>febrero</v>
      </c>
      <c r="C182" t="s">
        <v>38</v>
      </c>
      <c r="D182" t="s">
        <v>39</v>
      </c>
      <c r="E182" t="str">
        <f>+VLOOKUP(F182,'[2]DIVIPOLA MPIO'!$A$5:$B$1125,2,0)</f>
        <v>Magdalena</v>
      </c>
      <c r="F182" t="s">
        <v>466</v>
      </c>
      <c r="G182" t="s">
        <v>54</v>
      </c>
      <c r="H182" t="s">
        <v>56</v>
      </c>
      <c r="I182" t="s">
        <v>15</v>
      </c>
      <c r="J182" t="s">
        <v>27</v>
      </c>
      <c r="K182" s="2">
        <v>80</v>
      </c>
      <c r="L182" s="2">
        <v>2098</v>
      </c>
      <c r="M182" s="2">
        <v>55</v>
      </c>
      <c r="N182" s="27">
        <f t="shared" si="14"/>
        <v>2</v>
      </c>
      <c r="O182" s="28" t="str">
        <f t="shared" si="15"/>
        <v>55</v>
      </c>
      <c r="P182" s="28">
        <f t="shared" si="16"/>
        <v>0</v>
      </c>
      <c r="Q182" s="29">
        <f t="shared" si="17"/>
        <v>3300</v>
      </c>
      <c r="R182" s="29">
        <f t="shared" si="18"/>
        <v>55</v>
      </c>
      <c r="U182" s="26"/>
      <c r="V182" s="26"/>
      <c r="W182" s="8"/>
      <c r="X182" s="6"/>
    </row>
    <row r="183" spans="1:24">
      <c r="A183" s="1">
        <v>45323</v>
      </c>
      <c r="B183" s="1" t="str">
        <f t="shared" si="13"/>
        <v>febrero</v>
      </c>
      <c r="C183" t="s">
        <v>38</v>
      </c>
      <c r="D183" t="s">
        <v>39</v>
      </c>
      <c r="E183" t="str">
        <f>+VLOOKUP(F183,'[2]DIVIPOLA MPIO'!$A$5:$B$1125,2,0)</f>
        <v>Magdalena</v>
      </c>
      <c r="F183" t="s">
        <v>466</v>
      </c>
      <c r="G183" t="s">
        <v>54</v>
      </c>
      <c r="H183" t="s">
        <v>57</v>
      </c>
      <c r="I183" t="s">
        <v>15</v>
      </c>
      <c r="J183" t="s">
        <v>27</v>
      </c>
      <c r="K183" s="2">
        <v>50</v>
      </c>
      <c r="L183" s="2">
        <v>1205</v>
      </c>
      <c r="M183" s="2">
        <v>36</v>
      </c>
      <c r="N183" s="27">
        <f t="shared" si="14"/>
        <v>2</v>
      </c>
      <c r="O183" s="28" t="str">
        <f t="shared" si="15"/>
        <v>36</v>
      </c>
      <c r="P183" s="28">
        <f t="shared" si="16"/>
        <v>0</v>
      </c>
      <c r="Q183" s="29">
        <f t="shared" si="17"/>
        <v>2160</v>
      </c>
      <c r="R183" s="29">
        <f t="shared" si="18"/>
        <v>36</v>
      </c>
      <c r="U183" s="26"/>
      <c r="V183" s="26"/>
      <c r="W183" s="8"/>
      <c r="X183" s="6"/>
    </row>
    <row r="184" spans="1:24">
      <c r="A184" s="1">
        <v>45323</v>
      </c>
      <c r="B184" s="1" t="str">
        <f t="shared" si="13"/>
        <v>febrero</v>
      </c>
      <c r="C184" t="s">
        <v>38</v>
      </c>
      <c r="D184" t="s">
        <v>39</v>
      </c>
      <c r="E184" t="str">
        <f>+VLOOKUP(F184,'[2]DIVIPOLA MPIO'!$A$5:$B$1125,2,0)</f>
        <v>Antioquia</v>
      </c>
      <c r="F184" t="s">
        <v>58</v>
      </c>
      <c r="G184" t="s">
        <v>59</v>
      </c>
      <c r="H184" t="s">
        <v>42</v>
      </c>
      <c r="I184" t="s">
        <v>43</v>
      </c>
      <c r="J184" t="s">
        <v>27</v>
      </c>
      <c r="K184" s="2">
        <v>9</v>
      </c>
      <c r="L184" s="2">
        <v>720</v>
      </c>
      <c r="M184" s="2">
        <v>5</v>
      </c>
      <c r="N184" s="27">
        <f t="shared" si="14"/>
        <v>1</v>
      </c>
      <c r="O184" s="28" t="str">
        <f t="shared" si="15"/>
        <v>5</v>
      </c>
      <c r="P184" s="28">
        <f t="shared" si="16"/>
        <v>0</v>
      </c>
      <c r="Q184" s="29">
        <f t="shared" si="17"/>
        <v>300</v>
      </c>
      <c r="R184" s="29">
        <f t="shared" si="18"/>
        <v>5</v>
      </c>
      <c r="U184" s="26"/>
      <c r="V184" s="26"/>
      <c r="W184" s="8"/>
      <c r="X184" s="6"/>
    </row>
    <row r="185" spans="1:24">
      <c r="A185" s="1">
        <v>45323</v>
      </c>
      <c r="B185" s="1" t="str">
        <f t="shared" si="13"/>
        <v>febrero</v>
      </c>
      <c r="C185" t="s">
        <v>38</v>
      </c>
      <c r="D185" t="s">
        <v>39</v>
      </c>
      <c r="E185" t="str">
        <f>+VLOOKUP(F185,'[2]DIVIPOLA MPIO'!$A$5:$B$1125,2,0)</f>
        <v>Antioquia</v>
      </c>
      <c r="F185" t="s">
        <v>58</v>
      </c>
      <c r="G185" t="s">
        <v>59</v>
      </c>
      <c r="H185" t="s">
        <v>44</v>
      </c>
      <c r="I185" t="s">
        <v>43</v>
      </c>
      <c r="J185" t="s">
        <v>27</v>
      </c>
      <c r="K185" s="2">
        <v>23</v>
      </c>
      <c r="L185" s="2">
        <v>1797</v>
      </c>
      <c r="M185" s="2">
        <v>10</v>
      </c>
      <c r="N185" s="27">
        <f t="shared" si="14"/>
        <v>2</v>
      </c>
      <c r="O185" s="28" t="str">
        <f t="shared" si="15"/>
        <v>10</v>
      </c>
      <c r="P185" s="28">
        <f t="shared" si="16"/>
        <v>0</v>
      </c>
      <c r="Q185" s="29">
        <f t="shared" si="17"/>
        <v>600</v>
      </c>
      <c r="R185" s="29">
        <f t="shared" si="18"/>
        <v>10</v>
      </c>
      <c r="U185" s="26"/>
      <c r="V185" s="26"/>
      <c r="W185" s="8"/>
      <c r="X185" s="6"/>
    </row>
    <row r="186" spans="1:24">
      <c r="A186" s="1">
        <v>45323</v>
      </c>
      <c r="B186" s="1" t="str">
        <f t="shared" si="13"/>
        <v>febrero</v>
      </c>
      <c r="C186" t="s">
        <v>38</v>
      </c>
      <c r="D186" t="s">
        <v>39</v>
      </c>
      <c r="E186" t="str">
        <f>+VLOOKUP(F186,'[2]DIVIPOLA MPIO'!$A$5:$B$1125,2,0)</f>
        <v>Antioquia</v>
      </c>
      <c r="F186" t="s">
        <v>58</v>
      </c>
      <c r="G186" t="s">
        <v>59</v>
      </c>
      <c r="H186" t="s">
        <v>45</v>
      </c>
      <c r="I186" t="s">
        <v>43</v>
      </c>
      <c r="J186" t="s">
        <v>27</v>
      </c>
      <c r="K186" s="2">
        <v>6</v>
      </c>
      <c r="L186" s="2">
        <v>480</v>
      </c>
      <c r="M186" s="2">
        <v>3</v>
      </c>
      <c r="N186" s="27">
        <f t="shared" si="14"/>
        <v>1</v>
      </c>
      <c r="O186" s="28" t="str">
        <f t="shared" si="15"/>
        <v>3</v>
      </c>
      <c r="P186" s="28">
        <f t="shared" si="16"/>
        <v>0</v>
      </c>
      <c r="Q186" s="29">
        <f t="shared" si="17"/>
        <v>180</v>
      </c>
      <c r="R186" s="29">
        <f t="shared" si="18"/>
        <v>3</v>
      </c>
      <c r="U186" s="26"/>
      <c r="V186" s="26"/>
      <c r="W186" s="8"/>
      <c r="X186" s="6"/>
    </row>
    <row r="187" spans="1:24">
      <c r="A187" s="1">
        <v>45323</v>
      </c>
      <c r="B187" s="1" t="str">
        <f t="shared" si="13"/>
        <v>febrero</v>
      </c>
      <c r="C187" t="s">
        <v>38</v>
      </c>
      <c r="D187" t="s">
        <v>39</v>
      </c>
      <c r="E187" t="str">
        <f>+VLOOKUP(F187,'[2]DIVIPOLA MPIO'!$A$5:$B$1125,2,0)</f>
        <v>Antioquia</v>
      </c>
      <c r="F187" t="s">
        <v>58</v>
      </c>
      <c r="G187" t="s">
        <v>59</v>
      </c>
      <c r="H187" t="s">
        <v>46</v>
      </c>
      <c r="I187" t="s">
        <v>43</v>
      </c>
      <c r="J187" t="s">
        <v>27</v>
      </c>
      <c r="K187" s="2">
        <v>15</v>
      </c>
      <c r="L187" s="2">
        <v>1150</v>
      </c>
      <c r="M187" s="2">
        <v>8</v>
      </c>
      <c r="N187" s="27">
        <f t="shared" si="14"/>
        <v>1</v>
      </c>
      <c r="O187" s="28" t="str">
        <f t="shared" si="15"/>
        <v>8</v>
      </c>
      <c r="P187" s="28">
        <f t="shared" si="16"/>
        <v>0</v>
      </c>
      <c r="Q187" s="29">
        <f t="shared" si="17"/>
        <v>480</v>
      </c>
      <c r="R187" s="29">
        <f t="shared" si="18"/>
        <v>8</v>
      </c>
      <c r="U187" s="26"/>
      <c r="V187" s="26"/>
      <c r="W187" s="8"/>
      <c r="X187" s="6"/>
    </row>
    <row r="188" spans="1:24">
      <c r="A188" s="1">
        <v>45323</v>
      </c>
      <c r="B188" s="1" t="str">
        <f t="shared" si="13"/>
        <v>febrero</v>
      </c>
      <c r="C188" t="s">
        <v>38</v>
      </c>
      <c r="D188" t="s">
        <v>39</v>
      </c>
      <c r="E188" t="str">
        <f>+VLOOKUP(F188,'[2]DIVIPOLA MPIO'!$A$5:$B$1125,2,0)</f>
        <v>Antioquia</v>
      </c>
      <c r="F188" t="s">
        <v>58</v>
      </c>
      <c r="G188" t="s">
        <v>59</v>
      </c>
      <c r="H188" t="s">
        <v>47</v>
      </c>
      <c r="I188" t="s">
        <v>43</v>
      </c>
      <c r="J188" t="s">
        <v>27</v>
      </c>
      <c r="K188" s="2">
        <v>16</v>
      </c>
      <c r="L188" s="2">
        <v>1202</v>
      </c>
      <c r="M188" s="2">
        <v>7</v>
      </c>
      <c r="N188" s="27">
        <f t="shared" si="14"/>
        <v>1</v>
      </c>
      <c r="O188" s="28" t="str">
        <f t="shared" si="15"/>
        <v>7</v>
      </c>
      <c r="P188" s="28">
        <f t="shared" si="16"/>
        <v>0</v>
      </c>
      <c r="Q188" s="29">
        <f t="shared" si="17"/>
        <v>420</v>
      </c>
      <c r="R188" s="29">
        <f t="shared" si="18"/>
        <v>7</v>
      </c>
      <c r="U188" s="26"/>
      <c r="V188" s="26"/>
      <c r="W188" s="8"/>
      <c r="X188" s="6"/>
    </row>
    <row r="189" spans="1:24">
      <c r="A189" s="1">
        <v>45323</v>
      </c>
      <c r="B189" s="1" t="str">
        <f t="shared" si="13"/>
        <v>febrero</v>
      </c>
      <c r="C189" t="s">
        <v>38</v>
      </c>
      <c r="D189" t="s">
        <v>39</v>
      </c>
      <c r="E189" t="str">
        <f>+VLOOKUP(F189,'[2]DIVIPOLA MPIO'!$A$5:$B$1125,2,0)</f>
        <v>Antioquia</v>
      </c>
      <c r="F189" t="s">
        <v>58</v>
      </c>
      <c r="G189" t="s">
        <v>59</v>
      </c>
      <c r="H189" t="s">
        <v>48</v>
      </c>
      <c r="I189" t="s">
        <v>43</v>
      </c>
      <c r="J189" t="s">
        <v>27</v>
      </c>
      <c r="K189" s="2">
        <v>31</v>
      </c>
      <c r="L189" s="2">
        <v>2415</v>
      </c>
      <c r="M189" s="2">
        <v>15</v>
      </c>
      <c r="N189" s="27">
        <f t="shared" si="14"/>
        <v>2</v>
      </c>
      <c r="O189" s="28" t="str">
        <f t="shared" si="15"/>
        <v>15</v>
      </c>
      <c r="P189" s="28">
        <f t="shared" si="16"/>
        <v>0</v>
      </c>
      <c r="Q189" s="29">
        <f t="shared" si="17"/>
        <v>900</v>
      </c>
      <c r="R189" s="29">
        <f t="shared" si="18"/>
        <v>15</v>
      </c>
      <c r="U189" s="26"/>
      <c r="V189" s="26"/>
      <c r="W189" s="8"/>
      <c r="X189" s="6"/>
    </row>
    <row r="190" spans="1:24">
      <c r="A190" s="1">
        <v>45323</v>
      </c>
      <c r="B190" s="1" t="str">
        <f t="shared" si="13"/>
        <v>febrero</v>
      </c>
      <c r="C190" t="s">
        <v>38</v>
      </c>
      <c r="D190" t="s">
        <v>39</v>
      </c>
      <c r="E190" t="str">
        <f>+VLOOKUP(F190,'[2]DIVIPOLA MPIO'!$A$5:$B$1125,2,0)</f>
        <v>Antioquia</v>
      </c>
      <c r="F190" t="s">
        <v>58</v>
      </c>
      <c r="G190" t="s">
        <v>59</v>
      </c>
      <c r="H190" t="s">
        <v>49</v>
      </c>
      <c r="I190" t="s">
        <v>43</v>
      </c>
      <c r="J190" t="s">
        <v>27</v>
      </c>
      <c r="K190" s="2">
        <v>17</v>
      </c>
      <c r="L190" s="2">
        <v>1347</v>
      </c>
      <c r="M190" s="2">
        <v>9</v>
      </c>
      <c r="N190" s="27">
        <f t="shared" si="14"/>
        <v>1</v>
      </c>
      <c r="O190" s="28" t="str">
        <f t="shared" si="15"/>
        <v>9</v>
      </c>
      <c r="P190" s="28">
        <f t="shared" si="16"/>
        <v>0</v>
      </c>
      <c r="Q190" s="29">
        <f t="shared" si="17"/>
        <v>540</v>
      </c>
      <c r="R190" s="29">
        <f t="shared" si="18"/>
        <v>9</v>
      </c>
      <c r="U190" s="26"/>
      <c r="V190" s="26"/>
      <c r="W190" s="8"/>
      <c r="X190" s="6"/>
    </row>
    <row r="191" spans="1:24">
      <c r="A191" s="1">
        <v>45323</v>
      </c>
      <c r="B191" s="1" t="str">
        <f t="shared" si="13"/>
        <v>febrero</v>
      </c>
      <c r="C191" t="s">
        <v>38</v>
      </c>
      <c r="D191" t="s">
        <v>39</v>
      </c>
      <c r="E191" t="str">
        <f>+VLOOKUP(F191,'[2]DIVIPOLA MPIO'!$A$5:$B$1125,2,0)</f>
        <v>Antioquia</v>
      </c>
      <c r="F191" t="s">
        <v>58</v>
      </c>
      <c r="G191" t="s">
        <v>59</v>
      </c>
      <c r="H191" t="s">
        <v>50</v>
      </c>
      <c r="I191" t="s">
        <v>43</v>
      </c>
      <c r="J191" t="s">
        <v>27</v>
      </c>
      <c r="K191" s="2">
        <v>19</v>
      </c>
      <c r="L191" s="2">
        <v>1520</v>
      </c>
      <c r="M191" s="2">
        <v>8</v>
      </c>
      <c r="N191" s="27">
        <f t="shared" si="14"/>
        <v>1</v>
      </c>
      <c r="O191" s="28" t="str">
        <f t="shared" si="15"/>
        <v>8</v>
      </c>
      <c r="P191" s="28">
        <f t="shared" si="16"/>
        <v>0</v>
      </c>
      <c r="Q191" s="29">
        <f t="shared" si="17"/>
        <v>480</v>
      </c>
      <c r="R191" s="29">
        <f t="shared" si="18"/>
        <v>8</v>
      </c>
      <c r="U191" s="26"/>
      <c r="V191" s="26"/>
      <c r="W191" s="8"/>
      <c r="X191" s="6"/>
    </row>
    <row r="192" spans="1:24">
      <c r="A192" s="1">
        <v>45323</v>
      </c>
      <c r="B192" s="1" t="str">
        <f t="shared" si="13"/>
        <v>febrero</v>
      </c>
      <c r="C192" t="s">
        <v>38</v>
      </c>
      <c r="D192" t="s">
        <v>39</v>
      </c>
      <c r="E192" t="str">
        <f>+VLOOKUP(F192,'[2]DIVIPOLA MPIO'!$A$5:$B$1125,2,0)</f>
        <v>Antioquia</v>
      </c>
      <c r="F192" t="s">
        <v>58</v>
      </c>
      <c r="G192" t="s">
        <v>59</v>
      </c>
      <c r="H192" t="s">
        <v>51</v>
      </c>
      <c r="I192" t="s">
        <v>43</v>
      </c>
      <c r="J192" t="s">
        <v>27</v>
      </c>
      <c r="K192" s="2">
        <v>27</v>
      </c>
      <c r="L192" s="2">
        <v>2153</v>
      </c>
      <c r="M192" s="2">
        <v>12</v>
      </c>
      <c r="N192" s="27">
        <f t="shared" si="14"/>
        <v>2</v>
      </c>
      <c r="O192" s="28" t="str">
        <f t="shared" si="15"/>
        <v>12</v>
      </c>
      <c r="P192" s="28">
        <f t="shared" si="16"/>
        <v>0</v>
      </c>
      <c r="Q192" s="29">
        <f t="shared" si="17"/>
        <v>720</v>
      </c>
      <c r="R192" s="29">
        <f t="shared" si="18"/>
        <v>12</v>
      </c>
      <c r="U192" s="26"/>
      <c r="V192" s="26"/>
      <c r="W192" s="8"/>
      <c r="X192" s="6"/>
    </row>
    <row r="193" spans="1:24">
      <c r="A193" s="1">
        <v>45323</v>
      </c>
      <c r="B193" s="1" t="str">
        <f t="shared" si="13"/>
        <v>febrero</v>
      </c>
      <c r="C193" t="s">
        <v>38</v>
      </c>
      <c r="D193" t="s">
        <v>39</v>
      </c>
      <c r="E193" t="str">
        <f>+VLOOKUP(F193,'[2]DIVIPOLA MPIO'!$A$5:$B$1125,2,0)</f>
        <v>Antioquia</v>
      </c>
      <c r="F193" t="s">
        <v>58</v>
      </c>
      <c r="G193" t="s">
        <v>59</v>
      </c>
      <c r="H193" t="s">
        <v>52</v>
      </c>
      <c r="I193" t="s">
        <v>43</v>
      </c>
      <c r="J193" t="s">
        <v>27</v>
      </c>
      <c r="K193" s="2">
        <v>23</v>
      </c>
      <c r="L193" s="2">
        <v>1840</v>
      </c>
      <c r="M193" s="2">
        <v>12</v>
      </c>
      <c r="N193" s="27">
        <f t="shared" si="14"/>
        <v>2</v>
      </c>
      <c r="O193" s="28" t="str">
        <f t="shared" si="15"/>
        <v>12</v>
      </c>
      <c r="P193" s="28">
        <f t="shared" si="16"/>
        <v>0</v>
      </c>
      <c r="Q193" s="29">
        <f t="shared" si="17"/>
        <v>720</v>
      </c>
      <c r="R193" s="29">
        <f t="shared" si="18"/>
        <v>12</v>
      </c>
      <c r="U193" s="26"/>
      <c r="V193" s="26"/>
      <c r="W193" s="8"/>
      <c r="X193" s="6"/>
    </row>
    <row r="194" spans="1:24">
      <c r="A194" s="1">
        <v>45323</v>
      </c>
      <c r="B194" s="1" t="str">
        <f t="shared" si="13"/>
        <v>febrero</v>
      </c>
      <c r="C194" t="s">
        <v>38</v>
      </c>
      <c r="D194" t="s">
        <v>39</v>
      </c>
      <c r="E194" t="str">
        <f>+VLOOKUP(F194,'[2]DIVIPOLA MPIO'!$A$5:$B$1125,2,0)</f>
        <v>Antioquia</v>
      </c>
      <c r="F194" t="s">
        <v>58</v>
      </c>
      <c r="G194" t="s">
        <v>59</v>
      </c>
      <c r="H194" t="s">
        <v>44</v>
      </c>
      <c r="I194" t="s">
        <v>43</v>
      </c>
      <c r="J194" t="s">
        <v>412</v>
      </c>
      <c r="K194" s="2">
        <v>5</v>
      </c>
      <c r="L194" s="2">
        <v>406</v>
      </c>
      <c r="M194" s="2">
        <v>5</v>
      </c>
      <c r="N194" s="27">
        <f t="shared" si="14"/>
        <v>1</v>
      </c>
      <c r="O194" s="28" t="str">
        <f t="shared" si="15"/>
        <v>5</v>
      </c>
      <c r="P194" s="28">
        <f t="shared" si="16"/>
        <v>0</v>
      </c>
      <c r="Q194" s="29">
        <f t="shared" si="17"/>
        <v>300</v>
      </c>
      <c r="R194" s="29">
        <f t="shared" si="18"/>
        <v>5</v>
      </c>
      <c r="U194" s="26"/>
      <c r="V194" s="26"/>
      <c r="W194" s="8"/>
      <c r="X194" s="6"/>
    </row>
    <row r="195" spans="1:24">
      <c r="A195" s="1">
        <v>45323</v>
      </c>
      <c r="B195" s="1" t="str">
        <f t="shared" ref="B195:B258" si="19">TEXT(A195,"mmmm")</f>
        <v>febrero</v>
      </c>
      <c r="C195" t="s">
        <v>60</v>
      </c>
      <c r="D195" t="s">
        <v>61</v>
      </c>
      <c r="E195" t="str">
        <f>+VLOOKUP(F195,'[2]DIVIPOLA MPIO'!$A$5:$B$1125,2,0)</f>
        <v>Cesar</v>
      </c>
      <c r="F195" t="s">
        <v>62</v>
      </c>
      <c r="G195" t="s">
        <v>63</v>
      </c>
      <c r="H195" t="s">
        <v>64</v>
      </c>
      <c r="I195" t="s">
        <v>15</v>
      </c>
      <c r="J195" t="s">
        <v>65</v>
      </c>
      <c r="K195" s="2">
        <v>72</v>
      </c>
      <c r="L195" s="2">
        <v>1160</v>
      </c>
      <c r="M195" s="2">
        <v>3048</v>
      </c>
      <c r="N195" s="27">
        <f t="shared" ref="N195:N258" si="20">LEN($M195)</f>
        <v>4</v>
      </c>
      <c r="O195" s="28" t="str">
        <f t="shared" ref="O195:O258" si="21">IF(N195="1",$M195,IF(N195=2,LEFT($M195,2),LEFT($M195,2)))</f>
        <v>30</v>
      </c>
      <c r="P195" s="28" t="str">
        <f t="shared" ref="P195:P258" si="22">IF(N195&lt;=2,0,MID($M195,3,3))</f>
        <v>48</v>
      </c>
      <c r="Q195" s="29">
        <f t="shared" ref="Q195:Q258" si="23">+(O195*60)+P195</f>
        <v>1848</v>
      </c>
      <c r="R195" s="29">
        <f t="shared" ref="R195:R258" si="24">+Q195/60</f>
        <v>30.8</v>
      </c>
      <c r="U195" s="26"/>
      <c r="V195" s="26"/>
      <c r="W195" s="8"/>
      <c r="X195" s="6"/>
    </row>
    <row r="196" spans="1:24">
      <c r="A196" s="1">
        <v>45323</v>
      </c>
      <c r="B196" s="1" t="str">
        <f t="shared" si="19"/>
        <v>febrero</v>
      </c>
      <c r="C196" t="s">
        <v>66</v>
      </c>
      <c r="D196" t="s">
        <v>67</v>
      </c>
      <c r="E196" t="str">
        <f>+VLOOKUP(F196,'[2]DIVIPOLA MPIO'!$A$5:$B$1125,2,0)</f>
        <v>Antioquia</v>
      </c>
      <c r="F196" t="s">
        <v>68</v>
      </c>
      <c r="G196" t="s">
        <v>257</v>
      </c>
      <c r="H196" t="s">
        <v>70</v>
      </c>
      <c r="I196" t="s">
        <v>43</v>
      </c>
      <c r="J196" t="s">
        <v>27</v>
      </c>
      <c r="K196" s="2">
        <v>87</v>
      </c>
      <c r="L196" s="2">
        <v>4878</v>
      </c>
      <c r="M196" s="2">
        <v>3642</v>
      </c>
      <c r="N196" s="27">
        <f t="shared" si="20"/>
        <v>4</v>
      </c>
      <c r="O196" s="28" t="str">
        <f t="shared" si="21"/>
        <v>36</v>
      </c>
      <c r="P196" s="28" t="str">
        <f t="shared" si="22"/>
        <v>42</v>
      </c>
      <c r="Q196" s="29">
        <f t="shared" si="23"/>
        <v>2202</v>
      </c>
      <c r="R196" s="29">
        <f t="shared" si="24"/>
        <v>36.700000000000003</v>
      </c>
      <c r="U196" s="26"/>
      <c r="V196" s="26"/>
      <c r="W196" s="8"/>
      <c r="X196" s="6"/>
    </row>
    <row r="197" spans="1:24">
      <c r="A197" s="1">
        <v>45323</v>
      </c>
      <c r="B197" s="1" t="str">
        <f t="shared" si="19"/>
        <v>febrero</v>
      </c>
      <c r="C197" t="s">
        <v>66</v>
      </c>
      <c r="D197" t="s">
        <v>67</v>
      </c>
      <c r="E197" t="str">
        <f>+VLOOKUP(F197,'[2]DIVIPOLA MPIO'!$A$5:$B$1125,2,0)</f>
        <v>Antioquia</v>
      </c>
      <c r="F197" t="s">
        <v>68</v>
      </c>
      <c r="G197" t="s">
        <v>257</v>
      </c>
      <c r="H197" t="s">
        <v>71</v>
      </c>
      <c r="I197" t="s">
        <v>43</v>
      </c>
      <c r="J197" t="s">
        <v>27</v>
      </c>
      <c r="K197" s="2">
        <v>74</v>
      </c>
      <c r="L197" s="2">
        <v>4002</v>
      </c>
      <c r="M197" s="2">
        <v>3500</v>
      </c>
      <c r="N197" s="27">
        <f t="shared" si="20"/>
        <v>4</v>
      </c>
      <c r="O197" s="28" t="str">
        <f t="shared" si="21"/>
        <v>35</v>
      </c>
      <c r="P197" s="28" t="str">
        <f t="shared" si="22"/>
        <v>00</v>
      </c>
      <c r="Q197" s="29">
        <f t="shared" si="23"/>
        <v>2100</v>
      </c>
      <c r="R197" s="29">
        <f t="shared" si="24"/>
        <v>35</v>
      </c>
      <c r="U197" s="26"/>
      <c r="V197" s="26"/>
      <c r="W197" s="8"/>
      <c r="X197" s="6"/>
    </row>
    <row r="198" spans="1:24">
      <c r="A198" s="1">
        <v>45323</v>
      </c>
      <c r="B198" s="1" t="str">
        <f t="shared" si="19"/>
        <v>febrero</v>
      </c>
      <c r="C198" t="s">
        <v>66</v>
      </c>
      <c r="D198" t="s">
        <v>67</v>
      </c>
      <c r="E198" t="str">
        <f>+VLOOKUP(F198,'[2]DIVIPOLA MPIO'!$A$5:$B$1125,2,0)</f>
        <v>Antioquia</v>
      </c>
      <c r="F198" t="s">
        <v>68</v>
      </c>
      <c r="G198" t="s">
        <v>257</v>
      </c>
      <c r="H198" t="s">
        <v>72</v>
      </c>
      <c r="I198" t="s">
        <v>43</v>
      </c>
      <c r="J198" t="s">
        <v>27</v>
      </c>
      <c r="K198" s="2">
        <v>81</v>
      </c>
      <c r="L198" s="2">
        <v>4583</v>
      </c>
      <c r="M198" s="2">
        <v>3936</v>
      </c>
      <c r="N198" s="27">
        <f t="shared" si="20"/>
        <v>4</v>
      </c>
      <c r="O198" s="28" t="str">
        <f t="shared" si="21"/>
        <v>39</v>
      </c>
      <c r="P198" s="28" t="str">
        <f t="shared" si="22"/>
        <v>36</v>
      </c>
      <c r="Q198" s="29">
        <f t="shared" si="23"/>
        <v>2376</v>
      </c>
      <c r="R198" s="29">
        <f t="shared" si="24"/>
        <v>39.6</v>
      </c>
      <c r="U198" s="26"/>
      <c r="V198" s="26"/>
      <c r="W198" s="8"/>
      <c r="X198" s="6"/>
    </row>
    <row r="199" spans="1:24">
      <c r="A199" s="1">
        <v>45323</v>
      </c>
      <c r="B199" s="1" t="str">
        <f t="shared" si="19"/>
        <v>febrero</v>
      </c>
      <c r="C199" t="s">
        <v>66</v>
      </c>
      <c r="D199" t="s">
        <v>67</v>
      </c>
      <c r="E199" t="str">
        <f>+VLOOKUP(F199,'[2]DIVIPOLA MPIO'!$A$5:$B$1125,2,0)</f>
        <v>Antioquia</v>
      </c>
      <c r="F199" t="s">
        <v>68</v>
      </c>
      <c r="G199" t="s">
        <v>257</v>
      </c>
      <c r="H199" t="s">
        <v>73</v>
      </c>
      <c r="I199" t="s">
        <v>43</v>
      </c>
      <c r="J199" t="s">
        <v>27</v>
      </c>
      <c r="K199" s="2">
        <v>82</v>
      </c>
      <c r="L199" s="2">
        <v>4631</v>
      </c>
      <c r="M199" s="2">
        <v>3648</v>
      </c>
      <c r="N199" s="27">
        <f t="shared" si="20"/>
        <v>4</v>
      </c>
      <c r="O199" s="28" t="str">
        <f t="shared" si="21"/>
        <v>36</v>
      </c>
      <c r="P199" s="28" t="str">
        <f t="shared" si="22"/>
        <v>48</v>
      </c>
      <c r="Q199" s="29">
        <f t="shared" si="23"/>
        <v>2208</v>
      </c>
      <c r="R199" s="29">
        <f t="shared" si="24"/>
        <v>36.799999999999997</v>
      </c>
      <c r="U199" s="26"/>
      <c r="V199" s="26"/>
      <c r="W199" s="8"/>
      <c r="X199" s="6"/>
    </row>
    <row r="200" spans="1:24">
      <c r="A200" s="1">
        <v>45323</v>
      </c>
      <c r="B200" s="1" t="str">
        <f t="shared" si="19"/>
        <v>febrero</v>
      </c>
      <c r="C200" t="s">
        <v>66</v>
      </c>
      <c r="D200" t="s">
        <v>67</v>
      </c>
      <c r="E200" t="str">
        <f>+VLOOKUP(F200,'[2]DIVIPOLA MPIO'!$A$5:$B$1125,2,0)</f>
        <v>Antioquia</v>
      </c>
      <c r="F200" t="s">
        <v>68</v>
      </c>
      <c r="G200" t="s">
        <v>257</v>
      </c>
      <c r="H200" t="s">
        <v>74</v>
      </c>
      <c r="I200" t="s">
        <v>43</v>
      </c>
      <c r="J200" t="s">
        <v>27</v>
      </c>
      <c r="K200" s="2">
        <v>92</v>
      </c>
      <c r="L200" s="2">
        <v>5430</v>
      </c>
      <c r="M200" s="2">
        <v>3712</v>
      </c>
      <c r="N200" s="27">
        <f t="shared" si="20"/>
        <v>4</v>
      </c>
      <c r="O200" s="28" t="str">
        <f t="shared" si="21"/>
        <v>37</v>
      </c>
      <c r="P200" s="28" t="str">
        <f t="shared" si="22"/>
        <v>12</v>
      </c>
      <c r="Q200" s="29">
        <f t="shared" si="23"/>
        <v>2232</v>
      </c>
      <c r="R200" s="29">
        <f t="shared" si="24"/>
        <v>37.200000000000003</v>
      </c>
      <c r="U200" s="26"/>
      <c r="V200" s="26"/>
      <c r="W200" s="8"/>
      <c r="X200" s="6"/>
    </row>
    <row r="201" spans="1:24">
      <c r="A201" s="1">
        <v>45323</v>
      </c>
      <c r="B201" s="1" t="str">
        <f t="shared" si="19"/>
        <v>febrero</v>
      </c>
      <c r="C201" t="s">
        <v>66</v>
      </c>
      <c r="D201" t="s">
        <v>67</v>
      </c>
      <c r="E201" t="str">
        <f>+VLOOKUP(F201,'[2]DIVIPOLA MPIO'!$A$5:$B$1125,2,0)</f>
        <v>Antioquia</v>
      </c>
      <c r="F201" t="s">
        <v>68</v>
      </c>
      <c r="G201" t="s">
        <v>257</v>
      </c>
      <c r="H201" t="s">
        <v>75</v>
      </c>
      <c r="I201" t="s">
        <v>43</v>
      </c>
      <c r="J201" t="s">
        <v>27</v>
      </c>
      <c r="K201" s="2">
        <v>75</v>
      </c>
      <c r="L201" s="2">
        <v>4521</v>
      </c>
      <c r="M201" s="2">
        <v>2930</v>
      </c>
      <c r="N201" s="27">
        <f t="shared" si="20"/>
        <v>4</v>
      </c>
      <c r="O201" s="28" t="str">
        <f t="shared" si="21"/>
        <v>29</v>
      </c>
      <c r="P201" s="28" t="str">
        <f t="shared" si="22"/>
        <v>30</v>
      </c>
      <c r="Q201" s="29">
        <f t="shared" si="23"/>
        <v>1770</v>
      </c>
      <c r="R201" s="29">
        <f t="shared" si="24"/>
        <v>29.5</v>
      </c>
      <c r="U201" s="26"/>
      <c r="V201" s="26"/>
      <c r="W201" s="8"/>
      <c r="X201" s="6"/>
    </row>
    <row r="202" spans="1:24">
      <c r="A202" s="1">
        <v>45323</v>
      </c>
      <c r="B202" s="1" t="str">
        <f t="shared" si="19"/>
        <v>febrero</v>
      </c>
      <c r="C202" t="s">
        <v>76</v>
      </c>
      <c r="D202" t="s">
        <v>77</v>
      </c>
      <c r="E202" t="str">
        <f>+VLOOKUP(F202,'[2]DIVIPOLA MPIO'!$A$5:$B$1125,2,0)</f>
        <v>Meta</v>
      </c>
      <c r="F202" t="s">
        <v>78</v>
      </c>
      <c r="G202" t="s">
        <v>79</v>
      </c>
      <c r="H202" t="s">
        <v>80</v>
      </c>
      <c r="I202" t="s">
        <v>15</v>
      </c>
      <c r="J202" t="s">
        <v>412</v>
      </c>
      <c r="K202" s="2">
        <v>42</v>
      </c>
      <c r="L202" s="2">
        <v>464</v>
      </c>
      <c r="M202" s="2">
        <v>1307</v>
      </c>
      <c r="N202" s="27">
        <f t="shared" si="20"/>
        <v>4</v>
      </c>
      <c r="O202" s="28" t="str">
        <f t="shared" si="21"/>
        <v>13</v>
      </c>
      <c r="P202" s="28" t="str">
        <f t="shared" si="22"/>
        <v>07</v>
      </c>
      <c r="Q202" s="29">
        <f t="shared" si="23"/>
        <v>787</v>
      </c>
      <c r="R202" s="29">
        <f t="shared" si="24"/>
        <v>13.116666666666667</v>
      </c>
      <c r="U202" s="26"/>
      <c r="V202" s="26"/>
      <c r="W202" s="8"/>
      <c r="X202" s="6"/>
    </row>
    <row r="203" spans="1:24">
      <c r="A203" s="1">
        <v>45323</v>
      </c>
      <c r="B203" s="1" t="str">
        <f t="shared" si="19"/>
        <v>febrero</v>
      </c>
      <c r="C203" t="s">
        <v>76</v>
      </c>
      <c r="D203" t="s">
        <v>77</v>
      </c>
      <c r="E203" t="str">
        <f>+VLOOKUP(F203,'[2]DIVIPOLA MPIO'!$A$5:$B$1125,2,0)</f>
        <v>Meta</v>
      </c>
      <c r="F203" t="s">
        <v>78</v>
      </c>
      <c r="G203" t="s">
        <v>79</v>
      </c>
      <c r="H203" t="s">
        <v>80</v>
      </c>
      <c r="I203" t="s">
        <v>15</v>
      </c>
      <c r="J203" t="s">
        <v>81</v>
      </c>
      <c r="K203" s="2">
        <v>11</v>
      </c>
      <c r="L203" s="2">
        <v>125</v>
      </c>
      <c r="M203" s="2">
        <v>2252</v>
      </c>
      <c r="N203" s="27">
        <f t="shared" si="20"/>
        <v>4</v>
      </c>
      <c r="O203" s="28" t="str">
        <f t="shared" si="21"/>
        <v>22</v>
      </c>
      <c r="P203" s="28" t="str">
        <f t="shared" si="22"/>
        <v>52</v>
      </c>
      <c r="Q203" s="29">
        <f t="shared" si="23"/>
        <v>1372</v>
      </c>
      <c r="R203" s="29">
        <f t="shared" si="24"/>
        <v>22.866666666666667</v>
      </c>
      <c r="U203" s="26"/>
      <c r="V203" s="26"/>
      <c r="W203" s="8"/>
      <c r="X203" s="6"/>
    </row>
    <row r="204" spans="1:24">
      <c r="A204" s="1">
        <v>45323</v>
      </c>
      <c r="B204" s="1" t="str">
        <f t="shared" si="19"/>
        <v>febrero</v>
      </c>
      <c r="C204" t="s">
        <v>82</v>
      </c>
      <c r="D204" t="s">
        <v>83</v>
      </c>
      <c r="E204" t="str">
        <f>+VLOOKUP(F204,'[2]DIVIPOLA MPIO'!$A$5:$B$1125,2,0)</f>
        <v>Meta</v>
      </c>
      <c r="F204" t="s">
        <v>456</v>
      </c>
      <c r="G204" t="s">
        <v>85</v>
      </c>
      <c r="H204" t="s">
        <v>258</v>
      </c>
      <c r="I204" t="s">
        <v>15</v>
      </c>
      <c r="J204" t="s">
        <v>16</v>
      </c>
      <c r="K204" s="2">
        <v>3</v>
      </c>
      <c r="L204" s="2">
        <v>265</v>
      </c>
      <c r="M204" s="2">
        <v>850</v>
      </c>
      <c r="N204" s="27">
        <f t="shared" si="20"/>
        <v>3</v>
      </c>
      <c r="O204" s="28" t="str">
        <f t="shared" si="21"/>
        <v>85</v>
      </c>
      <c r="P204" s="28" t="str">
        <f t="shared" si="22"/>
        <v>0</v>
      </c>
      <c r="Q204" s="29">
        <f t="shared" si="23"/>
        <v>5100</v>
      </c>
      <c r="R204" s="29">
        <f t="shared" si="24"/>
        <v>85</v>
      </c>
      <c r="U204" s="26"/>
      <c r="V204" s="26"/>
      <c r="W204" s="8"/>
      <c r="X204" s="6"/>
    </row>
    <row r="205" spans="1:24">
      <c r="A205" s="1">
        <v>45323</v>
      </c>
      <c r="B205" s="1" t="str">
        <f t="shared" si="19"/>
        <v>febrero</v>
      </c>
      <c r="C205" t="s">
        <v>82</v>
      </c>
      <c r="D205" t="s">
        <v>83</v>
      </c>
      <c r="E205" t="str">
        <f>+VLOOKUP(F205,'[2]DIVIPOLA MPIO'!$A$5:$B$1125,2,0)</f>
        <v>Meta</v>
      </c>
      <c r="F205" t="s">
        <v>456</v>
      </c>
      <c r="G205" t="s">
        <v>85</v>
      </c>
      <c r="H205" t="s">
        <v>259</v>
      </c>
      <c r="I205" t="s">
        <v>15</v>
      </c>
      <c r="J205" t="s">
        <v>16</v>
      </c>
      <c r="K205" s="2">
        <v>2</v>
      </c>
      <c r="L205" s="2">
        <v>90</v>
      </c>
      <c r="M205" s="2">
        <v>3</v>
      </c>
      <c r="N205" s="27">
        <f t="shared" si="20"/>
        <v>1</v>
      </c>
      <c r="O205" s="28" t="str">
        <f t="shared" si="21"/>
        <v>3</v>
      </c>
      <c r="P205" s="28">
        <f t="shared" si="22"/>
        <v>0</v>
      </c>
      <c r="Q205" s="29">
        <f t="shared" si="23"/>
        <v>180</v>
      </c>
      <c r="R205" s="29">
        <f t="shared" si="24"/>
        <v>3</v>
      </c>
      <c r="U205" s="26"/>
      <c r="V205" s="26"/>
      <c r="W205" s="8"/>
      <c r="X205" s="6"/>
    </row>
    <row r="206" spans="1:24">
      <c r="A206" s="1">
        <v>45323</v>
      </c>
      <c r="B206" s="1" t="str">
        <f t="shared" si="19"/>
        <v>febrero</v>
      </c>
      <c r="C206" t="s">
        <v>82</v>
      </c>
      <c r="D206" t="s">
        <v>83</v>
      </c>
      <c r="E206" t="str">
        <f>+VLOOKUP(F206,'[2]DIVIPOLA MPIO'!$A$5:$B$1125,2,0)</f>
        <v>Meta</v>
      </c>
      <c r="F206" t="s">
        <v>456</v>
      </c>
      <c r="G206" t="s">
        <v>85</v>
      </c>
      <c r="H206" t="s">
        <v>86</v>
      </c>
      <c r="I206" t="s">
        <v>15</v>
      </c>
      <c r="J206" t="s">
        <v>16</v>
      </c>
      <c r="K206" s="2">
        <v>2</v>
      </c>
      <c r="L206" s="2">
        <v>190</v>
      </c>
      <c r="M206" s="2">
        <v>620</v>
      </c>
      <c r="N206" s="27">
        <f t="shared" si="20"/>
        <v>3</v>
      </c>
      <c r="O206" s="28" t="str">
        <f t="shared" si="21"/>
        <v>62</v>
      </c>
      <c r="P206" s="28" t="str">
        <f t="shared" si="22"/>
        <v>0</v>
      </c>
      <c r="Q206" s="29">
        <f t="shared" si="23"/>
        <v>3720</v>
      </c>
      <c r="R206" s="29">
        <f t="shared" si="24"/>
        <v>62</v>
      </c>
      <c r="U206" s="26"/>
      <c r="V206" s="26"/>
      <c r="W206" s="8"/>
      <c r="X206" s="6"/>
    </row>
    <row r="207" spans="1:24">
      <c r="A207" s="1">
        <v>45323</v>
      </c>
      <c r="B207" s="1" t="str">
        <f t="shared" si="19"/>
        <v>febrero</v>
      </c>
      <c r="C207" t="s">
        <v>87</v>
      </c>
      <c r="D207" t="s">
        <v>88</v>
      </c>
      <c r="E207" t="str">
        <f>+VLOOKUP(F207,'[2]DIVIPOLA MPIO'!$A$5:$B$1125,2,0)</f>
        <v>Tolima</v>
      </c>
      <c r="F207" t="s">
        <v>460</v>
      </c>
      <c r="G207" t="s">
        <v>90</v>
      </c>
      <c r="H207" t="s">
        <v>91</v>
      </c>
      <c r="I207" t="s">
        <v>92</v>
      </c>
      <c r="J207" t="s">
        <v>16</v>
      </c>
      <c r="K207" s="2">
        <v>81</v>
      </c>
      <c r="L207" s="2">
        <v>988</v>
      </c>
      <c r="M207" s="2">
        <v>2242</v>
      </c>
      <c r="N207" s="27">
        <f t="shared" si="20"/>
        <v>4</v>
      </c>
      <c r="O207" s="28" t="str">
        <f t="shared" si="21"/>
        <v>22</v>
      </c>
      <c r="P207" s="28" t="str">
        <f t="shared" si="22"/>
        <v>42</v>
      </c>
      <c r="Q207" s="29">
        <f t="shared" si="23"/>
        <v>1362</v>
      </c>
      <c r="R207" s="29">
        <f t="shared" si="24"/>
        <v>22.7</v>
      </c>
      <c r="U207" s="26"/>
      <c r="V207" s="26"/>
      <c r="W207" s="8"/>
      <c r="X207" s="6"/>
    </row>
    <row r="208" spans="1:24">
      <c r="A208" s="1">
        <v>45323</v>
      </c>
      <c r="B208" s="1" t="str">
        <f t="shared" si="19"/>
        <v>febrero</v>
      </c>
      <c r="C208" t="s">
        <v>260</v>
      </c>
      <c r="D208" t="s">
        <v>261</v>
      </c>
      <c r="E208" t="str">
        <f>+VLOOKUP(F208,'[2]DIVIPOLA MPIO'!$A$5:$B$1125,2,0)</f>
        <v>Magdalena</v>
      </c>
      <c r="F208" t="s">
        <v>466</v>
      </c>
      <c r="G208" t="s">
        <v>262</v>
      </c>
      <c r="H208" t="s">
        <v>263</v>
      </c>
      <c r="I208" t="s">
        <v>264</v>
      </c>
      <c r="J208" t="s">
        <v>27</v>
      </c>
      <c r="K208" s="2">
        <v>58</v>
      </c>
      <c r="L208" s="2">
        <v>3594</v>
      </c>
      <c r="M208" s="2">
        <v>4348</v>
      </c>
      <c r="N208" s="27">
        <f t="shared" si="20"/>
        <v>4</v>
      </c>
      <c r="O208" s="28" t="str">
        <f t="shared" si="21"/>
        <v>43</v>
      </c>
      <c r="P208" s="28" t="str">
        <f t="shared" si="22"/>
        <v>48</v>
      </c>
      <c r="Q208" s="29">
        <f t="shared" si="23"/>
        <v>2628</v>
      </c>
      <c r="R208" s="29">
        <f t="shared" si="24"/>
        <v>43.8</v>
      </c>
      <c r="U208" s="26"/>
      <c r="V208" s="26"/>
      <c r="W208" s="8"/>
      <c r="X208" s="6"/>
    </row>
    <row r="209" spans="1:24">
      <c r="A209" s="1">
        <v>45323</v>
      </c>
      <c r="B209" s="1" t="str">
        <f t="shared" si="19"/>
        <v>febrero</v>
      </c>
      <c r="C209" t="s">
        <v>260</v>
      </c>
      <c r="D209" t="s">
        <v>261</v>
      </c>
      <c r="E209" t="str">
        <f>+VLOOKUP(F209,'[2]DIVIPOLA MPIO'!$A$5:$B$1125,2,0)</f>
        <v>Magdalena</v>
      </c>
      <c r="F209" t="s">
        <v>466</v>
      </c>
      <c r="G209" t="s">
        <v>262</v>
      </c>
      <c r="H209" t="s">
        <v>265</v>
      </c>
      <c r="I209" t="s">
        <v>264</v>
      </c>
      <c r="J209" t="s">
        <v>27</v>
      </c>
      <c r="K209" s="2">
        <v>0</v>
      </c>
      <c r="L209" s="2">
        <v>0</v>
      </c>
      <c r="M209" s="2">
        <v>0</v>
      </c>
      <c r="N209" s="27">
        <f t="shared" si="20"/>
        <v>1</v>
      </c>
      <c r="O209" s="28" t="str">
        <f t="shared" si="21"/>
        <v>0</v>
      </c>
      <c r="P209" s="28">
        <f t="shared" si="22"/>
        <v>0</v>
      </c>
      <c r="Q209" s="29">
        <f t="shared" si="23"/>
        <v>0</v>
      </c>
      <c r="R209" s="29">
        <f t="shared" si="24"/>
        <v>0</v>
      </c>
      <c r="U209" s="26"/>
      <c r="V209" s="26"/>
      <c r="W209" s="8"/>
      <c r="X209" s="6"/>
    </row>
    <row r="210" spans="1:24">
      <c r="A210" s="1">
        <v>45323</v>
      </c>
      <c r="B210" s="1" t="str">
        <f t="shared" si="19"/>
        <v>febrero</v>
      </c>
      <c r="C210" t="s">
        <v>260</v>
      </c>
      <c r="D210" t="s">
        <v>261</v>
      </c>
      <c r="E210" t="str">
        <f>+VLOOKUP(F210,'[2]DIVIPOLA MPIO'!$A$5:$B$1125,2,0)</f>
        <v>Magdalena</v>
      </c>
      <c r="F210" t="s">
        <v>466</v>
      </c>
      <c r="G210" t="s">
        <v>262</v>
      </c>
      <c r="H210" t="s">
        <v>266</v>
      </c>
      <c r="I210" t="s">
        <v>264</v>
      </c>
      <c r="J210" t="s">
        <v>27</v>
      </c>
      <c r="K210" s="2">
        <v>0</v>
      </c>
      <c r="L210" s="2">
        <v>0</v>
      </c>
      <c r="M210" s="2">
        <v>0</v>
      </c>
      <c r="N210" s="27">
        <f t="shared" si="20"/>
        <v>1</v>
      </c>
      <c r="O210" s="28" t="str">
        <f t="shared" si="21"/>
        <v>0</v>
      </c>
      <c r="P210" s="28">
        <f t="shared" si="22"/>
        <v>0</v>
      </c>
      <c r="Q210" s="29">
        <f t="shared" si="23"/>
        <v>0</v>
      </c>
      <c r="R210" s="29">
        <f t="shared" si="24"/>
        <v>0</v>
      </c>
      <c r="U210" s="26"/>
      <c r="V210" s="26"/>
      <c r="W210" s="8"/>
      <c r="X210" s="6"/>
    </row>
    <row r="211" spans="1:24">
      <c r="A211" s="1">
        <v>45323</v>
      </c>
      <c r="B211" s="1" t="str">
        <f t="shared" si="19"/>
        <v>febrero</v>
      </c>
      <c r="C211" t="s">
        <v>260</v>
      </c>
      <c r="D211" t="s">
        <v>261</v>
      </c>
      <c r="E211" t="str">
        <f>+VLOOKUP(F211,'[2]DIVIPOLA MPIO'!$A$5:$B$1125,2,0)</f>
        <v>Magdalena</v>
      </c>
      <c r="F211" t="s">
        <v>466</v>
      </c>
      <c r="G211" t="s">
        <v>262</v>
      </c>
      <c r="H211" t="s">
        <v>267</v>
      </c>
      <c r="I211" t="s">
        <v>264</v>
      </c>
      <c r="J211" t="s">
        <v>27</v>
      </c>
      <c r="K211" s="2">
        <v>0</v>
      </c>
      <c r="L211" s="2">
        <v>0</v>
      </c>
      <c r="M211" s="2">
        <v>0</v>
      </c>
      <c r="N211" s="27">
        <f t="shared" si="20"/>
        <v>1</v>
      </c>
      <c r="O211" s="28" t="str">
        <f t="shared" si="21"/>
        <v>0</v>
      </c>
      <c r="P211" s="28">
        <f t="shared" si="22"/>
        <v>0</v>
      </c>
      <c r="Q211" s="29">
        <f t="shared" si="23"/>
        <v>0</v>
      </c>
      <c r="R211" s="29">
        <f t="shared" si="24"/>
        <v>0</v>
      </c>
      <c r="U211" s="26"/>
      <c r="V211" s="26"/>
      <c r="W211" s="8"/>
      <c r="X211" s="6"/>
    </row>
    <row r="212" spans="1:24">
      <c r="A212" s="1">
        <v>45323</v>
      </c>
      <c r="B212" s="1" t="str">
        <f t="shared" si="19"/>
        <v>febrero</v>
      </c>
      <c r="C212" t="s">
        <v>260</v>
      </c>
      <c r="D212" t="s">
        <v>261</v>
      </c>
      <c r="E212" t="str">
        <f>+VLOOKUP(F212,'[2]DIVIPOLA MPIO'!$A$5:$B$1125,2,0)</f>
        <v>Magdalena</v>
      </c>
      <c r="F212" t="s">
        <v>466</v>
      </c>
      <c r="G212" t="s">
        <v>262</v>
      </c>
      <c r="H212" t="s">
        <v>268</v>
      </c>
      <c r="I212" t="s">
        <v>264</v>
      </c>
      <c r="J212" t="s">
        <v>27</v>
      </c>
      <c r="K212" s="2">
        <v>60</v>
      </c>
      <c r="L212" s="2">
        <v>3902</v>
      </c>
      <c r="M212" s="2">
        <v>5506</v>
      </c>
      <c r="N212" s="27">
        <f t="shared" si="20"/>
        <v>4</v>
      </c>
      <c r="O212" s="28" t="str">
        <f t="shared" si="21"/>
        <v>55</v>
      </c>
      <c r="P212" s="28" t="str">
        <f t="shared" si="22"/>
        <v>06</v>
      </c>
      <c r="Q212" s="29">
        <f t="shared" si="23"/>
        <v>3306</v>
      </c>
      <c r="R212" s="29">
        <f t="shared" si="24"/>
        <v>55.1</v>
      </c>
      <c r="U212" s="26"/>
      <c r="V212" s="26"/>
      <c r="W212" s="8"/>
      <c r="X212" s="6"/>
    </row>
    <row r="213" spans="1:24">
      <c r="A213" s="1">
        <v>45323</v>
      </c>
      <c r="B213" s="1" t="str">
        <f t="shared" si="19"/>
        <v>febrero</v>
      </c>
      <c r="C213" t="s">
        <v>260</v>
      </c>
      <c r="D213" t="s">
        <v>261</v>
      </c>
      <c r="E213" t="str">
        <f>+VLOOKUP(F213,'[2]DIVIPOLA MPIO'!$A$5:$B$1125,2,0)</f>
        <v>Magdalena</v>
      </c>
      <c r="F213" t="s">
        <v>466</v>
      </c>
      <c r="G213" t="s">
        <v>262</v>
      </c>
      <c r="H213" t="s">
        <v>269</v>
      </c>
      <c r="I213" t="s">
        <v>264</v>
      </c>
      <c r="J213" t="s">
        <v>27</v>
      </c>
      <c r="K213" s="2">
        <v>0</v>
      </c>
      <c r="L213" s="2">
        <v>0</v>
      </c>
      <c r="M213" s="2">
        <v>506</v>
      </c>
      <c r="N213" s="27">
        <f t="shared" si="20"/>
        <v>3</v>
      </c>
      <c r="O213" s="28" t="str">
        <f t="shared" si="21"/>
        <v>50</v>
      </c>
      <c r="P213" s="28" t="str">
        <f t="shared" si="22"/>
        <v>6</v>
      </c>
      <c r="Q213" s="29">
        <f t="shared" si="23"/>
        <v>3006</v>
      </c>
      <c r="R213" s="29">
        <f t="shared" si="24"/>
        <v>50.1</v>
      </c>
      <c r="U213" s="26"/>
      <c r="V213" s="26"/>
      <c r="W213" s="8"/>
      <c r="X213" s="6"/>
    </row>
    <row r="214" spans="1:24">
      <c r="A214" s="1">
        <v>45323</v>
      </c>
      <c r="B214" s="1" t="str">
        <f t="shared" si="19"/>
        <v>febrero</v>
      </c>
      <c r="C214" t="s">
        <v>260</v>
      </c>
      <c r="D214" t="s">
        <v>261</v>
      </c>
      <c r="E214" t="str">
        <f>+VLOOKUP(F214,'[2]DIVIPOLA MPIO'!$A$5:$B$1125,2,0)</f>
        <v>Magdalena</v>
      </c>
      <c r="F214" t="s">
        <v>466</v>
      </c>
      <c r="G214" t="s">
        <v>262</v>
      </c>
      <c r="H214" t="s">
        <v>270</v>
      </c>
      <c r="I214" t="s">
        <v>264</v>
      </c>
      <c r="J214" t="s">
        <v>27</v>
      </c>
      <c r="K214" s="2">
        <v>0</v>
      </c>
      <c r="L214" s="2">
        <v>0</v>
      </c>
      <c r="M214" s="2">
        <v>0</v>
      </c>
      <c r="N214" s="27">
        <f t="shared" si="20"/>
        <v>1</v>
      </c>
      <c r="O214" s="28" t="str">
        <f t="shared" si="21"/>
        <v>0</v>
      </c>
      <c r="P214" s="28">
        <f t="shared" si="22"/>
        <v>0</v>
      </c>
      <c r="Q214" s="29">
        <f t="shared" si="23"/>
        <v>0</v>
      </c>
      <c r="R214" s="29">
        <f t="shared" si="24"/>
        <v>0</v>
      </c>
      <c r="U214" s="26"/>
      <c r="V214" s="26"/>
      <c r="W214" s="8"/>
      <c r="X214" s="6"/>
    </row>
    <row r="215" spans="1:24">
      <c r="A215" s="1">
        <v>45323</v>
      </c>
      <c r="B215" s="1" t="str">
        <f t="shared" si="19"/>
        <v>febrero</v>
      </c>
      <c r="C215" t="s">
        <v>260</v>
      </c>
      <c r="D215" t="s">
        <v>261</v>
      </c>
      <c r="E215" t="str">
        <f>+VLOOKUP(F215,'[2]DIVIPOLA MPIO'!$A$5:$B$1125,2,0)</f>
        <v>Magdalena</v>
      </c>
      <c r="F215" t="s">
        <v>466</v>
      </c>
      <c r="G215" t="s">
        <v>262</v>
      </c>
      <c r="H215" t="s">
        <v>271</v>
      </c>
      <c r="I215" t="s">
        <v>264</v>
      </c>
      <c r="J215" t="s">
        <v>27</v>
      </c>
      <c r="K215" s="2">
        <v>65</v>
      </c>
      <c r="L215" s="2">
        <v>3148</v>
      </c>
      <c r="M215" s="2">
        <v>5824</v>
      </c>
      <c r="N215" s="27">
        <f t="shared" si="20"/>
        <v>4</v>
      </c>
      <c r="O215" s="28" t="str">
        <f t="shared" si="21"/>
        <v>58</v>
      </c>
      <c r="P215" s="28" t="str">
        <f t="shared" si="22"/>
        <v>24</v>
      </c>
      <c r="Q215" s="29">
        <f t="shared" si="23"/>
        <v>3504</v>
      </c>
      <c r="R215" s="29">
        <f t="shared" si="24"/>
        <v>58.4</v>
      </c>
      <c r="U215" s="26"/>
      <c r="V215" s="26"/>
      <c r="W215" s="8"/>
      <c r="X215" s="6"/>
    </row>
    <row r="216" spans="1:24">
      <c r="A216" s="1">
        <v>45323</v>
      </c>
      <c r="B216" s="1" t="str">
        <f t="shared" si="19"/>
        <v>febrero</v>
      </c>
      <c r="C216" t="s">
        <v>260</v>
      </c>
      <c r="D216" t="s">
        <v>261</v>
      </c>
      <c r="E216" t="str">
        <f>+VLOOKUP(F216,'[2]DIVIPOLA MPIO'!$A$5:$B$1125,2,0)</f>
        <v>Magdalena</v>
      </c>
      <c r="F216" t="s">
        <v>466</v>
      </c>
      <c r="G216" t="s">
        <v>262</v>
      </c>
      <c r="H216" t="s">
        <v>272</v>
      </c>
      <c r="I216" t="s">
        <v>264</v>
      </c>
      <c r="J216" t="s">
        <v>27</v>
      </c>
      <c r="K216" s="2">
        <v>0</v>
      </c>
      <c r="L216" s="2">
        <v>0</v>
      </c>
      <c r="M216" s="2">
        <v>0</v>
      </c>
      <c r="N216" s="27">
        <f t="shared" si="20"/>
        <v>1</v>
      </c>
      <c r="O216" s="28" t="str">
        <f t="shared" si="21"/>
        <v>0</v>
      </c>
      <c r="P216" s="28">
        <f t="shared" si="22"/>
        <v>0</v>
      </c>
      <c r="Q216" s="29">
        <f t="shared" si="23"/>
        <v>0</v>
      </c>
      <c r="R216" s="29">
        <f t="shared" si="24"/>
        <v>0</v>
      </c>
      <c r="U216" s="26"/>
      <c r="V216" s="26"/>
      <c r="W216" s="8"/>
      <c r="X216" s="6"/>
    </row>
    <row r="217" spans="1:24">
      <c r="A217" s="1">
        <v>45323</v>
      </c>
      <c r="B217" s="1" t="str">
        <f t="shared" si="19"/>
        <v>febrero</v>
      </c>
      <c r="C217" t="s">
        <v>260</v>
      </c>
      <c r="D217" t="s">
        <v>261</v>
      </c>
      <c r="E217" t="str">
        <f>+VLOOKUP(F217,'[2]DIVIPOLA MPIO'!$A$5:$B$1125,2,0)</f>
        <v>Magdalena</v>
      </c>
      <c r="F217" t="s">
        <v>466</v>
      </c>
      <c r="G217" t="s">
        <v>262</v>
      </c>
      <c r="H217" t="s">
        <v>273</v>
      </c>
      <c r="I217" t="s">
        <v>264</v>
      </c>
      <c r="J217" t="s">
        <v>27</v>
      </c>
      <c r="K217" s="2">
        <v>40</v>
      </c>
      <c r="L217" s="2">
        <v>3351</v>
      </c>
      <c r="M217" s="2">
        <v>3724</v>
      </c>
      <c r="N217" s="27">
        <f t="shared" si="20"/>
        <v>4</v>
      </c>
      <c r="O217" s="28" t="str">
        <f t="shared" si="21"/>
        <v>37</v>
      </c>
      <c r="P217" s="28" t="str">
        <f t="shared" si="22"/>
        <v>24</v>
      </c>
      <c r="Q217" s="29">
        <f t="shared" si="23"/>
        <v>2244</v>
      </c>
      <c r="R217" s="29">
        <f t="shared" si="24"/>
        <v>37.4</v>
      </c>
      <c r="U217" s="26"/>
      <c r="V217" s="26"/>
      <c r="W217" s="8"/>
      <c r="X217" s="6"/>
    </row>
    <row r="218" spans="1:24">
      <c r="A218" s="1">
        <v>45323</v>
      </c>
      <c r="B218" s="1" t="str">
        <f t="shared" si="19"/>
        <v>febrero</v>
      </c>
      <c r="C218" t="s">
        <v>100</v>
      </c>
      <c r="D218" t="s">
        <v>101</v>
      </c>
      <c r="E218" t="str">
        <f>+VLOOKUP(F218,'[2]DIVIPOLA MPIO'!$A$5:$B$1125,2,0)</f>
        <v>Meta</v>
      </c>
      <c r="F218" t="s">
        <v>102</v>
      </c>
      <c r="G218" t="s">
        <v>103</v>
      </c>
      <c r="H218" t="s">
        <v>104</v>
      </c>
      <c r="I218" t="s">
        <v>15</v>
      </c>
      <c r="J218" t="s">
        <v>16</v>
      </c>
      <c r="K218" s="2">
        <v>3</v>
      </c>
      <c r="L218" s="2">
        <v>55</v>
      </c>
      <c r="M218" s="2">
        <v>100</v>
      </c>
      <c r="N218" s="27">
        <f t="shared" si="20"/>
        <v>3</v>
      </c>
      <c r="O218" s="28" t="str">
        <f t="shared" si="21"/>
        <v>10</v>
      </c>
      <c r="P218" s="28" t="str">
        <f t="shared" si="22"/>
        <v>0</v>
      </c>
      <c r="Q218" s="29">
        <f t="shared" si="23"/>
        <v>600</v>
      </c>
      <c r="R218" s="29">
        <f t="shared" si="24"/>
        <v>10</v>
      </c>
      <c r="U218" s="26"/>
      <c r="V218" s="26"/>
      <c r="W218" s="8"/>
      <c r="X218" s="6"/>
    </row>
    <row r="219" spans="1:24">
      <c r="A219" s="1">
        <v>45323</v>
      </c>
      <c r="B219" s="1" t="str">
        <f t="shared" si="19"/>
        <v>febrero</v>
      </c>
      <c r="C219" t="s">
        <v>100</v>
      </c>
      <c r="D219" t="s">
        <v>101</v>
      </c>
      <c r="E219" t="str">
        <f>+VLOOKUP(F219,'[2]DIVIPOLA MPIO'!$A$5:$B$1125,2,0)</f>
        <v>Meta</v>
      </c>
      <c r="F219" t="s">
        <v>102</v>
      </c>
      <c r="G219" t="s">
        <v>103</v>
      </c>
      <c r="H219" t="s">
        <v>104</v>
      </c>
      <c r="I219" t="s">
        <v>15</v>
      </c>
      <c r="J219" t="s">
        <v>16</v>
      </c>
      <c r="K219" s="2">
        <v>112</v>
      </c>
      <c r="L219" s="2">
        <v>2435</v>
      </c>
      <c r="M219" s="2">
        <v>4210</v>
      </c>
      <c r="N219" s="27">
        <f t="shared" si="20"/>
        <v>4</v>
      </c>
      <c r="O219" s="28" t="str">
        <f t="shared" si="21"/>
        <v>42</v>
      </c>
      <c r="P219" s="28" t="str">
        <f t="shared" si="22"/>
        <v>10</v>
      </c>
      <c r="Q219" s="29">
        <f t="shared" si="23"/>
        <v>2530</v>
      </c>
      <c r="R219" s="29">
        <f t="shared" si="24"/>
        <v>42.166666666666664</v>
      </c>
      <c r="U219" s="26"/>
      <c r="V219" s="26"/>
      <c r="W219" s="8"/>
      <c r="X219" s="6"/>
    </row>
    <row r="220" spans="1:24">
      <c r="A220" s="1">
        <v>45323</v>
      </c>
      <c r="B220" s="1" t="str">
        <f t="shared" si="19"/>
        <v>febrero</v>
      </c>
      <c r="C220" t="s">
        <v>100</v>
      </c>
      <c r="D220" t="s">
        <v>101</v>
      </c>
      <c r="E220" t="str">
        <f>+VLOOKUP(F220,'[2]DIVIPOLA MPIO'!$A$5:$B$1125,2,0)</f>
        <v>Meta</v>
      </c>
      <c r="F220" t="s">
        <v>102</v>
      </c>
      <c r="G220" t="s">
        <v>103</v>
      </c>
      <c r="H220" t="s">
        <v>104</v>
      </c>
      <c r="I220" t="s">
        <v>15</v>
      </c>
      <c r="J220" t="s">
        <v>123</v>
      </c>
      <c r="K220" s="2">
        <v>69</v>
      </c>
      <c r="L220" s="2">
        <v>1465</v>
      </c>
      <c r="M220" s="2">
        <v>2630</v>
      </c>
      <c r="N220" s="27">
        <f t="shared" si="20"/>
        <v>4</v>
      </c>
      <c r="O220" s="28" t="str">
        <f t="shared" si="21"/>
        <v>26</v>
      </c>
      <c r="P220" s="28" t="str">
        <f t="shared" si="22"/>
        <v>30</v>
      </c>
      <c r="Q220" s="29">
        <f t="shared" si="23"/>
        <v>1590</v>
      </c>
      <c r="R220" s="29">
        <f t="shared" si="24"/>
        <v>26.5</v>
      </c>
      <c r="U220" s="26"/>
      <c r="V220" s="26"/>
      <c r="W220" s="8"/>
      <c r="X220" s="6"/>
    </row>
    <row r="221" spans="1:24">
      <c r="A221" s="1">
        <v>45323</v>
      </c>
      <c r="B221" s="1" t="str">
        <f t="shared" si="19"/>
        <v>febrero</v>
      </c>
      <c r="C221" t="s">
        <v>105</v>
      </c>
      <c r="D221" t="s">
        <v>106</v>
      </c>
      <c r="E221" t="str">
        <f>+VLOOKUP(F221,'[2]DIVIPOLA MPIO'!$A$5:$B$1125,2,0)</f>
        <v>Tolima</v>
      </c>
      <c r="F221" t="s">
        <v>107</v>
      </c>
      <c r="G221" t="s">
        <v>108</v>
      </c>
      <c r="H221" t="s">
        <v>111</v>
      </c>
      <c r="I221" t="s">
        <v>92</v>
      </c>
      <c r="J221" t="s">
        <v>16</v>
      </c>
      <c r="K221" s="2">
        <v>4</v>
      </c>
      <c r="L221" s="2">
        <v>25</v>
      </c>
      <c r="M221" s="2">
        <v>100</v>
      </c>
      <c r="N221" s="27">
        <f t="shared" si="20"/>
        <v>3</v>
      </c>
      <c r="O221" s="28" t="str">
        <f t="shared" si="21"/>
        <v>10</v>
      </c>
      <c r="P221" s="28" t="str">
        <f t="shared" si="22"/>
        <v>0</v>
      </c>
      <c r="Q221" s="29">
        <f t="shared" si="23"/>
        <v>600</v>
      </c>
      <c r="R221" s="29">
        <f t="shared" si="24"/>
        <v>10</v>
      </c>
      <c r="U221" s="26"/>
      <c r="V221" s="26"/>
      <c r="W221" s="8"/>
      <c r="X221" s="6"/>
    </row>
    <row r="222" spans="1:24">
      <c r="A222" s="1">
        <v>45323</v>
      </c>
      <c r="B222" s="1" t="str">
        <f t="shared" si="19"/>
        <v>febrero</v>
      </c>
      <c r="C222" t="s">
        <v>105</v>
      </c>
      <c r="D222" t="s">
        <v>106</v>
      </c>
      <c r="E222" t="str">
        <f>+VLOOKUP(F222,'[2]DIVIPOLA MPIO'!$A$5:$B$1125,2,0)</f>
        <v>Tolima</v>
      </c>
      <c r="F222" t="s">
        <v>107</v>
      </c>
      <c r="G222" t="s">
        <v>112</v>
      </c>
      <c r="H222" t="s">
        <v>109</v>
      </c>
      <c r="I222" t="s">
        <v>92</v>
      </c>
      <c r="J222" t="s">
        <v>16</v>
      </c>
      <c r="K222" s="2">
        <v>2</v>
      </c>
      <c r="L222" s="2">
        <v>12.5</v>
      </c>
      <c r="M222" s="2">
        <v>30</v>
      </c>
      <c r="N222" s="27">
        <f t="shared" si="20"/>
        <v>2</v>
      </c>
      <c r="O222" s="28" t="str">
        <f t="shared" si="21"/>
        <v>30</v>
      </c>
      <c r="P222" s="28">
        <f t="shared" si="22"/>
        <v>0</v>
      </c>
      <c r="Q222" s="29">
        <f t="shared" si="23"/>
        <v>1800</v>
      </c>
      <c r="R222" s="29">
        <f t="shared" si="24"/>
        <v>30</v>
      </c>
      <c r="U222" s="26"/>
      <c r="V222" s="26"/>
      <c r="W222" s="8"/>
      <c r="X222" s="6"/>
    </row>
    <row r="223" spans="1:24">
      <c r="A223" s="1">
        <v>45323</v>
      </c>
      <c r="B223" s="1" t="str">
        <f t="shared" si="19"/>
        <v>febrero</v>
      </c>
      <c r="C223" t="s">
        <v>105</v>
      </c>
      <c r="D223" t="s">
        <v>106</v>
      </c>
      <c r="E223" t="str">
        <f>+VLOOKUP(F223,'[2]DIVIPOLA MPIO'!$A$5:$B$1125,2,0)</f>
        <v>Tolima</v>
      </c>
      <c r="F223" t="s">
        <v>107</v>
      </c>
      <c r="G223" t="s">
        <v>112</v>
      </c>
      <c r="H223" t="s">
        <v>111</v>
      </c>
      <c r="I223" t="s">
        <v>92</v>
      </c>
      <c r="J223" t="s">
        <v>16</v>
      </c>
      <c r="K223" s="2">
        <v>2</v>
      </c>
      <c r="L223" s="2">
        <v>12.5</v>
      </c>
      <c r="M223" s="2">
        <v>30</v>
      </c>
      <c r="N223" s="27">
        <f t="shared" si="20"/>
        <v>2</v>
      </c>
      <c r="O223" s="28" t="str">
        <f t="shared" si="21"/>
        <v>30</v>
      </c>
      <c r="P223" s="28">
        <f t="shared" si="22"/>
        <v>0</v>
      </c>
      <c r="Q223" s="29">
        <f t="shared" si="23"/>
        <v>1800</v>
      </c>
      <c r="R223" s="29">
        <f t="shared" si="24"/>
        <v>30</v>
      </c>
      <c r="U223" s="26"/>
      <c r="V223" s="26"/>
      <c r="W223" s="8"/>
      <c r="X223" s="6"/>
    </row>
    <row r="224" spans="1:24">
      <c r="A224" s="1">
        <v>45323</v>
      </c>
      <c r="B224" s="1" t="str">
        <f t="shared" si="19"/>
        <v>febrero</v>
      </c>
      <c r="C224" t="s">
        <v>105</v>
      </c>
      <c r="D224" t="s">
        <v>106</v>
      </c>
      <c r="E224" t="str">
        <f>+VLOOKUP(F224,'[2]DIVIPOLA MPIO'!$A$5:$B$1125,2,0)</f>
        <v>Huila</v>
      </c>
      <c r="F224" t="s">
        <v>115</v>
      </c>
      <c r="G224" t="s">
        <v>116</v>
      </c>
      <c r="H224" t="s">
        <v>117</v>
      </c>
      <c r="I224" t="s">
        <v>92</v>
      </c>
      <c r="J224" t="s">
        <v>16</v>
      </c>
      <c r="K224" s="2">
        <v>16</v>
      </c>
      <c r="L224" s="2">
        <v>100</v>
      </c>
      <c r="M224" s="2">
        <v>400</v>
      </c>
      <c r="N224" s="27">
        <f t="shared" si="20"/>
        <v>3</v>
      </c>
      <c r="O224" s="28" t="str">
        <f t="shared" si="21"/>
        <v>40</v>
      </c>
      <c r="P224" s="28" t="str">
        <f t="shared" si="22"/>
        <v>0</v>
      </c>
      <c r="Q224" s="29">
        <f t="shared" si="23"/>
        <v>2400</v>
      </c>
      <c r="R224" s="29">
        <f t="shared" si="24"/>
        <v>40</v>
      </c>
      <c r="U224" s="26"/>
      <c r="V224" s="26"/>
      <c r="W224" s="8"/>
      <c r="X224" s="6"/>
    </row>
    <row r="225" spans="1:24">
      <c r="A225" s="1">
        <v>45323</v>
      </c>
      <c r="B225" s="1" t="str">
        <f t="shared" si="19"/>
        <v>febrero</v>
      </c>
      <c r="C225" t="s">
        <v>105</v>
      </c>
      <c r="D225" t="s">
        <v>106</v>
      </c>
      <c r="E225" t="str">
        <f>+VLOOKUP(F225,'[2]DIVIPOLA MPIO'!$A$5:$B$1125,2,0)</f>
        <v>Huila</v>
      </c>
      <c r="F225" t="s">
        <v>115</v>
      </c>
      <c r="G225" t="s">
        <v>119</v>
      </c>
      <c r="H225" t="s">
        <v>117</v>
      </c>
      <c r="I225" t="s">
        <v>92</v>
      </c>
      <c r="J225" t="s">
        <v>16</v>
      </c>
      <c r="K225" s="2">
        <v>20</v>
      </c>
      <c r="L225" s="2">
        <v>125</v>
      </c>
      <c r="M225" s="2">
        <v>500</v>
      </c>
      <c r="N225" s="27">
        <f t="shared" si="20"/>
        <v>3</v>
      </c>
      <c r="O225" s="28" t="str">
        <f t="shared" si="21"/>
        <v>50</v>
      </c>
      <c r="P225" s="28" t="str">
        <f t="shared" si="22"/>
        <v>0</v>
      </c>
      <c r="Q225" s="29">
        <f t="shared" si="23"/>
        <v>3000</v>
      </c>
      <c r="R225" s="29">
        <f t="shared" si="24"/>
        <v>50</v>
      </c>
      <c r="U225" s="26"/>
      <c r="V225" s="26"/>
      <c r="W225" s="8"/>
      <c r="X225" s="6"/>
    </row>
    <row r="226" spans="1:24">
      <c r="A226" s="1">
        <v>45323</v>
      </c>
      <c r="B226" s="1" t="str">
        <f t="shared" si="19"/>
        <v>febrero</v>
      </c>
      <c r="C226" t="s">
        <v>105</v>
      </c>
      <c r="D226" t="s">
        <v>106</v>
      </c>
      <c r="E226" t="str">
        <f>+VLOOKUP(F226,'[2]DIVIPOLA MPIO'!$A$5:$B$1125,2,0)</f>
        <v>Tolima</v>
      </c>
      <c r="F226" t="s">
        <v>455</v>
      </c>
      <c r="G226" t="s">
        <v>121</v>
      </c>
      <c r="H226" t="s">
        <v>110</v>
      </c>
      <c r="I226" t="s">
        <v>92</v>
      </c>
      <c r="J226" t="s">
        <v>16</v>
      </c>
      <c r="K226" s="2">
        <v>4</v>
      </c>
      <c r="L226" s="2">
        <v>25</v>
      </c>
      <c r="M226" s="2">
        <v>100</v>
      </c>
      <c r="N226" s="27">
        <f t="shared" si="20"/>
        <v>3</v>
      </c>
      <c r="O226" s="28" t="str">
        <f t="shared" si="21"/>
        <v>10</v>
      </c>
      <c r="P226" s="28" t="str">
        <f t="shared" si="22"/>
        <v>0</v>
      </c>
      <c r="Q226" s="29">
        <f t="shared" si="23"/>
        <v>600</v>
      </c>
      <c r="R226" s="29">
        <f t="shared" si="24"/>
        <v>10</v>
      </c>
      <c r="U226" s="26"/>
      <c r="V226" s="26"/>
      <c r="W226" s="8"/>
      <c r="X226" s="6"/>
    </row>
    <row r="227" spans="1:24">
      <c r="A227" s="1">
        <v>45323</v>
      </c>
      <c r="B227" s="1" t="str">
        <f t="shared" si="19"/>
        <v>febrero</v>
      </c>
      <c r="C227" t="s">
        <v>105</v>
      </c>
      <c r="D227" t="s">
        <v>106</v>
      </c>
      <c r="E227" t="str">
        <f>+VLOOKUP(F227,'[2]DIVIPOLA MPIO'!$A$5:$B$1125,2,0)</f>
        <v>Tolima</v>
      </c>
      <c r="F227" t="s">
        <v>455</v>
      </c>
      <c r="G227" t="s">
        <v>121</v>
      </c>
      <c r="H227" t="s">
        <v>111</v>
      </c>
      <c r="I227" t="s">
        <v>92</v>
      </c>
      <c r="J227" t="s">
        <v>16</v>
      </c>
      <c r="K227" s="2">
        <v>4</v>
      </c>
      <c r="L227" s="2">
        <v>25</v>
      </c>
      <c r="M227" s="2">
        <v>100</v>
      </c>
      <c r="N227" s="27">
        <f t="shared" si="20"/>
        <v>3</v>
      </c>
      <c r="O227" s="28" t="str">
        <f t="shared" si="21"/>
        <v>10</v>
      </c>
      <c r="P227" s="28" t="str">
        <f t="shared" si="22"/>
        <v>0</v>
      </c>
      <c r="Q227" s="29">
        <f t="shared" si="23"/>
        <v>600</v>
      </c>
      <c r="R227" s="29">
        <f t="shared" si="24"/>
        <v>10</v>
      </c>
      <c r="U227" s="26"/>
      <c r="V227" s="26"/>
      <c r="W227" s="8"/>
      <c r="X227" s="6"/>
    </row>
    <row r="228" spans="1:24">
      <c r="A228" s="1">
        <v>45323</v>
      </c>
      <c r="B228" s="1" t="str">
        <f t="shared" si="19"/>
        <v>febrero</v>
      </c>
      <c r="C228" t="s">
        <v>105</v>
      </c>
      <c r="D228" t="s">
        <v>106</v>
      </c>
      <c r="E228" t="str">
        <f>+VLOOKUP(F228,'[2]DIVIPOLA MPIO'!$A$5:$B$1125,2,0)</f>
        <v>Tolima</v>
      </c>
      <c r="F228" t="s">
        <v>455</v>
      </c>
      <c r="G228" t="s">
        <v>108</v>
      </c>
      <c r="H228" t="s">
        <v>122</v>
      </c>
      <c r="I228" t="s">
        <v>92</v>
      </c>
      <c r="J228" t="s">
        <v>16</v>
      </c>
      <c r="K228" s="2">
        <v>16</v>
      </c>
      <c r="L228" s="2">
        <v>100</v>
      </c>
      <c r="M228" s="2">
        <v>400</v>
      </c>
      <c r="N228" s="27">
        <f t="shared" si="20"/>
        <v>3</v>
      </c>
      <c r="O228" s="28" t="str">
        <f t="shared" si="21"/>
        <v>40</v>
      </c>
      <c r="P228" s="28" t="str">
        <f t="shared" si="22"/>
        <v>0</v>
      </c>
      <c r="Q228" s="29">
        <f t="shared" si="23"/>
        <v>2400</v>
      </c>
      <c r="R228" s="29">
        <f t="shared" si="24"/>
        <v>40</v>
      </c>
      <c r="U228" s="26"/>
      <c r="V228" s="26"/>
      <c r="W228" s="8"/>
      <c r="X228" s="6"/>
    </row>
    <row r="229" spans="1:24">
      <c r="A229" s="1">
        <v>45323</v>
      </c>
      <c r="B229" s="1" t="str">
        <f t="shared" si="19"/>
        <v>febrero</v>
      </c>
      <c r="C229" t="s">
        <v>105</v>
      </c>
      <c r="D229" t="s">
        <v>106</v>
      </c>
      <c r="E229" t="str">
        <f>+VLOOKUP(F229,'[2]DIVIPOLA MPIO'!$A$5:$B$1125,2,0)</f>
        <v>Tolima</v>
      </c>
      <c r="F229" t="s">
        <v>455</v>
      </c>
      <c r="G229" t="s">
        <v>108</v>
      </c>
      <c r="H229" t="s">
        <v>118</v>
      </c>
      <c r="I229" t="s">
        <v>92</v>
      </c>
      <c r="J229" t="s">
        <v>16</v>
      </c>
      <c r="K229" s="2">
        <v>12</v>
      </c>
      <c r="L229" s="2">
        <v>75</v>
      </c>
      <c r="M229" s="2">
        <v>300</v>
      </c>
      <c r="N229" s="27">
        <f t="shared" si="20"/>
        <v>3</v>
      </c>
      <c r="O229" s="28" t="str">
        <f t="shared" si="21"/>
        <v>30</v>
      </c>
      <c r="P229" s="28" t="str">
        <f t="shared" si="22"/>
        <v>0</v>
      </c>
      <c r="Q229" s="29">
        <f t="shared" si="23"/>
        <v>1800</v>
      </c>
      <c r="R229" s="29">
        <f t="shared" si="24"/>
        <v>30</v>
      </c>
      <c r="U229" s="26"/>
      <c r="V229" s="26"/>
      <c r="W229" s="8"/>
      <c r="X229" s="6"/>
    </row>
    <row r="230" spans="1:24">
      <c r="A230" s="1">
        <v>45323</v>
      </c>
      <c r="B230" s="1" t="str">
        <f t="shared" si="19"/>
        <v>febrero</v>
      </c>
      <c r="C230" t="s">
        <v>105</v>
      </c>
      <c r="D230" t="s">
        <v>106</v>
      </c>
      <c r="E230" t="str">
        <f>+VLOOKUP(F230,'[2]DIVIPOLA MPIO'!$A$5:$B$1125,2,0)</f>
        <v>Tolima</v>
      </c>
      <c r="F230" t="s">
        <v>455</v>
      </c>
      <c r="G230" t="s">
        <v>108</v>
      </c>
      <c r="H230" t="s">
        <v>125</v>
      </c>
      <c r="I230" t="s">
        <v>92</v>
      </c>
      <c r="J230" t="s">
        <v>16</v>
      </c>
      <c r="K230" s="2">
        <v>32</v>
      </c>
      <c r="L230" s="2">
        <v>200</v>
      </c>
      <c r="M230" s="2">
        <v>800</v>
      </c>
      <c r="N230" s="27">
        <f t="shared" si="20"/>
        <v>3</v>
      </c>
      <c r="O230" s="28" t="str">
        <f t="shared" si="21"/>
        <v>80</v>
      </c>
      <c r="P230" s="28" t="str">
        <f t="shared" si="22"/>
        <v>0</v>
      </c>
      <c r="Q230" s="29">
        <f t="shared" si="23"/>
        <v>4800</v>
      </c>
      <c r="R230" s="29">
        <f t="shared" si="24"/>
        <v>80</v>
      </c>
      <c r="U230" s="26"/>
      <c r="V230" s="26"/>
      <c r="W230" s="8"/>
      <c r="X230" s="6"/>
    </row>
    <row r="231" spans="1:24">
      <c r="A231" s="1">
        <v>45323</v>
      </c>
      <c r="B231" s="1" t="str">
        <f t="shared" si="19"/>
        <v>febrero</v>
      </c>
      <c r="C231" t="s">
        <v>105</v>
      </c>
      <c r="D231" t="s">
        <v>106</v>
      </c>
      <c r="E231" t="str">
        <f>+VLOOKUP(F231,'[2]DIVIPOLA MPIO'!$A$5:$B$1125,2,0)</f>
        <v>Tolima</v>
      </c>
      <c r="F231" t="s">
        <v>455</v>
      </c>
      <c r="G231" t="s">
        <v>126</v>
      </c>
      <c r="H231" t="s">
        <v>122</v>
      </c>
      <c r="I231" t="s">
        <v>92</v>
      </c>
      <c r="J231" t="s">
        <v>16</v>
      </c>
      <c r="K231" s="2">
        <v>4</v>
      </c>
      <c r="L231" s="2">
        <v>25</v>
      </c>
      <c r="M231" s="2">
        <v>100</v>
      </c>
      <c r="N231" s="27">
        <f t="shared" si="20"/>
        <v>3</v>
      </c>
      <c r="O231" s="28" t="str">
        <f t="shared" si="21"/>
        <v>10</v>
      </c>
      <c r="P231" s="28" t="str">
        <f t="shared" si="22"/>
        <v>0</v>
      </c>
      <c r="Q231" s="29">
        <f t="shared" si="23"/>
        <v>600</v>
      </c>
      <c r="R231" s="29">
        <f t="shared" si="24"/>
        <v>10</v>
      </c>
      <c r="U231" s="26"/>
      <c r="V231" s="26"/>
      <c r="W231" s="8"/>
      <c r="X231" s="6"/>
    </row>
    <row r="232" spans="1:24">
      <c r="A232" s="1">
        <v>45323</v>
      </c>
      <c r="B232" s="1" t="str">
        <f t="shared" si="19"/>
        <v>febrero</v>
      </c>
      <c r="C232" t="s">
        <v>105</v>
      </c>
      <c r="D232" t="s">
        <v>106</v>
      </c>
      <c r="E232" t="str">
        <f>+VLOOKUP(F232,'[2]DIVIPOLA MPIO'!$A$5:$B$1125,2,0)</f>
        <v>Tolima</v>
      </c>
      <c r="F232" t="s">
        <v>128</v>
      </c>
      <c r="G232" t="s">
        <v>129</v>
      </c>
      <c r="H232" t="s">
        <v>122</v>
      </c>
      <c r="I232" t="s">
        <v>92</v>
      </c>
      <c r="J232" t="s">
        <v>16</v>
      </c>
      <c r="K232" s="2">
        <v>16</v>
      </c>
      <c r="L232" s="2">
        <v>100</v>
      </c>
      <c r="M232" s="2">
        <v>400</v>
      </c>
      <c r="N232" s="27">
        <f t="shared" si="20"/>
        <v>3</v>
      </c>
      <c r="O232" s="28" t="str">
        <f t="shared" si="21"/>
        <v>40</v>
      </c>
      <c r="P232" s="28" t="str">
        <f t="shared" si="22"/>
        <v>0</v>
      </c>
      <c r="Q232" s="29">
        <f t="shared" si="23"/>
        <v>2400</v>
      </c>
      <c r="R232" s="29">
        <f t="shared" si="24"/>
        <v>40</v>
      </c>
      <c r="U232" s="26"/>
      <c r="V232" s="26"/>
      <c r="W232" s="8"/>
      <c r="X232" s="6"/>
    </row>
    <row r="233" spans="1:24">
      <c r="A233" s="1">
        <v>45323</v>
      </c>
      <c r="B233" s="1" t="str">
        <f t="shared" si="19"/>
        <v>febrero</v>
      </c>
      <c r="C233" t="s">
        <v>105</v>
      </c>
      <c r="D233" t="s">
        <v>106</v>
      </c>
      <c r="E233" t="str">
        <f>+VLOOKUP(F233,'[2]DIVIPOLA MPIO'!$A$5:$B$1125,2,0)</f>
        <v>Tolima</v>
      </c>
      <c r="F233" t="s">
        <v>128</v>
      </c>
      <c r="G233" t="s">
        <v>129</v>
      </c>
      <c r="H233" t="s">
        <v>118</v>
      </c>
      <c r="I233" t="s">
        <v>92</v>
      </c>
      <c r="J233" t="s">
        <v>16</v>
      </c>
      <c r="K233" s="2">
        <v>18</v>
      </c>
      <c r="L233" s="2">
        <v>112.5</v>
      </c>
      <c r="M233" s="2">
        <v>430</v>
      </c>
      <c r="N233" s="27">
        <f t="shared" si="20"/>
        <v>3</v>
      </c>
      <c r="O233" s="28" t="str">
        <f t="shared" si="21"/>
        <v>43</v>
      </c>
      <c r="P233" s="28" t="str">
        <f t="shared" si="22"/>
        <v>0</v>
      </c>
      <c r="Q233" s="29">
        <f t="shared" si="23"/>
        <v>2580</v>
      </c>
      <c r="R233" s="29">
        <f t="shared" si="24"/>
        <v>43</v>
      </c>
      <c r="U233" s="26"/>
      <c r="V233" s="26"/>
      <c r="W233" s="8"/>
      <c r="X233" s="6"/>
    </row>
    <row r="234" spans="1:24">
      <c r="A234" s="1">
        <v>45323</v>
      </c>
      <c r="B234" s="1" t="str">
        <f t="shared" si="19"/>
        <v>febrero</v>
      </c>
      <c r="C234" t="s">
        <v>105</v>
      </c>
      <c r="D234" t="s">
        <v>106</v>
      </c>
      <c r="E234" t="str">
        <f>+VLOOKUP(F234,'[2]DIVIPOLA MPIO'!$A$5:$B$1125,2,0)</f>
        <v>Tolima</v>
      </c>
      <c r="F234" t="s">
        <v>128</v>
      </c>
      <c r="G234" t="s">
        <v>129</v>
      </c>
      <c r="H234" t="s">
        <v>125</v>
      </c>
      <c r="I234" t="s">
        <v>92</v>
      </c>
      <c r="J234" t="s">
        <v>16</v>
      </c>
      <c r="K234" s="2">
        <v>4</v>
      </c>
      <c r="L234" s="2">
        <v>25</v>
      </c>
      <c r="M234" s="2">
        <v>100</v>
      </c>
      <c r="N234" s="27">
        <f t="shared" si="20"/>
        <v>3</v>
      </c>
      <c r="O234" s="28" t="str">
        <f t="shared" si="21"/>
        <v>10</v>
      </c>
      <c r="P234" s="28" t="str">
        <f t="shared" si="22"/>
        <v>0</v>
      </c>
      <c r="Q234" s="29">
        <f t="shared" si="23"/>
        <v>600</v>
      </c>
      <c r="R234" s="29">
        <f t="shared" si="24"/>
        <v>10</v>
      </c>
      <c r="U234" s="26"/>
      <c r="V234" s="26"/>
      <c r="W234" s="8"/>
      <c r="X234" s="6"/>
    </row>
    <row r="235" spans="1:24">
      <c r="A235" s="1">
        <v>45323</v>
      </c>
      <c r="B235" s="1" t="str">
        <f t="shared" si="19"/>
        <v>febrero</v>
      </c>
      <c r="C235" t="s">
        <v>105</v>
      </c>
      <c r="D235" t="s">
        <v>106</v>
      </c>
      <c r="E235" t="str">
        <f>+VLOOKUP(F235,'[2]DIVIPOLA MPIO'!$A$5:$B$1125,2,0)</f>
        <v>Tolima</v>
      </c>
      <c r="F235" t="s">
        <v>454</v>
      </c>
      <c r="G235" t="s">
        <v>132</v>
      </c>
      <c r="H235" t="s">
        <v>111</v>
      </c>
      <c r="I235" t="s">
        <v>92</v>
      </c>
      <c r="J235" t="s">
        <v>16</v>
      </c>
      <c r="K235" s="2">
        <v>2</v>
      </c>
      <c r="L235" s="2">
        <v>12.5</v>
      </c>
      <c r="M235" s="2">
        <v>30</v>
      </c>
      <c r="N235" s="27">
        <f t="shared" si="20"/>
        <v>2</v>
      </c>
      <c r="O235" s="28" t="str">
        <f t="shared" si="21"/>
        <v>30</v>
      </c>
      <c r="P235" s="28">
        <f t="shared" si="22"/>
        <v>0</v>
      </c>
      <c r="Q235" s="29">
        <f t="shared" si="23"/>
        <v>1800</v>
      </c>
      <c r="R235" s="29">
        <f t="shared" si="24"/>
        <v>30</v>
      </c>
      <c r="U235" s="26"/>
      <c r="V235" s="26"/>
      <c r="W235" s="8"/>
      <c r="X235" s="6"/>
    </row>
    <row r="236" spans="1:24">
      <c r="A236" s="1">
        <v>45323</v>
      </c>
      <c r="B236" s="1" t="str">
        <f t="shared" si="19"/>
        <v>febrero</v>
      </c>
      <c r="C236" t="s">
        <v>105</v>
      </c>
      <c r="D236" t="s">
        <v>106</v>
      </c>
      <c r="E236" t="str">
        <f>+VLOOKUP(F236,'[2]DIVIPOLA MPIO'!$A$5:$B$1125,2,0)</f>
        <v>Tolima</v>
      </c>
      <c r="F236" t="s">
        <v>454</v>
      </c>
      <c r="G236" t="s">
        <v>133</v>
      </c>
      <c r="H236" t="s">
        <v>109</v>
      </c>
      <c r="I236" t="s">
        <v>92</v>
      </c>
      <c r="J236" t="s">
        <v>16</v>
      </c>
      <c r="K236" s="2">
        <v>8</v>
      </c>
      <c r="L236" s="2">
        <v>50</v>
      </c>
      <c r="M236" s="2">
        <v>200</v>
      </c>
      <c r="N236" s="27">
        <f t="shared" si="20"/>
        <v>3</v>
      </c>
      <c r="O236" s="28" t="str">
        <f t="shared" si="21"/>
        <v>20</v>
      </c>
      <c r="P236" s="28" t="str">
        <f t="shared" si="22"/>
        <v>0</v>
      </c>
      <c r="Q236" s="29">
        <f t="shared" si="23"/>
        <v>1200</v>
      </c>
      <c r="R236" s="29">
        <f t="shared" si="24"/>
        <v>20</v>
      </c>
      <c r="U236" s="26"/>
      <c r="V236" s="26"/>
      <c r="W236" s="8"/>
      <c r="X236" s="6"/>
    </row>
    <row r="237" spans="1:24">
      <c r="A237" s="1">
        <v>45323</v>
      </c>
      <c r="B237" s="1" t="str">
        <f t="shared" si="19"/>
        <v>febrero</v>
      </c>
      <c r="C237" t="s">
        <v>105</v>
      </c>
      <c r="D237" t="s">
        <v>106</v>
      </c>
      <c r="E237" t="str">
        <f>+VLOOKUP(F237,'[2]DIVIPOLA MPIO'!$A$5:$B$1125,2,0)</f>
        <v>Tolima</v>
      </c>
      <c r="F237" t="s">
        <v>454</v>
      </c>
      <c r="G237" t="s">
        <v>133</v>
      </c>
      <c r="H237" t="s">
        <v>110</v>
      </c>
      <c r="I237" t="s">
        <v>92</v>
      </c>
      <c r="J237" t="s">
        <v>16</v>
      </c>
      <c r="K237" s="2">
        <v>4</v>
      </c>
      <c r="L237" s="2">
        <v>25</v>
      </c>
      <c r="M237" s="2">
        <v>100</v>
      </c>
      <c r="N237" s="27">
        <f t="shared" si="20"/>
        <v>3</v>
      </c>
      <c r="O237" s="28" t="str">
        <f t="shared" si="21"/>
        <v>10</v>
      </c>
      <c r="P237" s="28" t="str">
        <f t="shared" si="22"/>
        <v>0</v>
      </c>
      <c r="Q237" s="29">
        <f t="shared" si="23"/>
        <v>600</v>
      </c>
      <c r="R237" s="29">
        <f t="shared" si="24"/>
        <v>10</v>
      </c>
      <c r="U237" s="26"/>
      <c r="V237" s="26"/>
      <c r="W237" s="8"/>
      <c r="X237" s="6"/>
    </row>
    <row r="238" spans="1:24">
      <c r="A238" s="1">
        <v>45323</v>
      </c>
      <c r="B238" s="1" t="str">
        <f t="shared" si="19"/>
        <v>febrero</v>
      </c>
      <c r="C238" t="s">
        <v>105</v>
      </c>
      <c r="D238" t="s">
        <v>106</v>
      </c>
      <c r="E238" t="str">
        <f>+VLOOKUP(F238,'[2]DIVIPOLA MPIO'!$A$5:$B$1125,2,0)</f>
        <v>Tolima</v>
      </c>
      <c r="F238" t="s">
        <v>454</v>
      </c>
      <c r="G238" t="s">
        <v>133</v>
      </c>
      <c r="H238" t="s">
        <v>111</v>
      </c>
      <c r="I238" t="s">
        <v>92</v>
      </c>
      <c r="J238" t="s">
        <v>16</v>
      </c>
      <c r="K238" s="2">
        <v>20</v>
      </c>
      <c r="L238" s="2">
        <v>125</v>
      </c>
      <c r="M238" s="2">
        <v>500</v>
      </c>
      <c r="N238" s="27">
        <f t="shared" si="20"/>
        <v>3</v>
      </c>
      <c r="O238" s="28" t="str">
        <f t="shared" si="21"/>
        <v>50</v>
      </c>
      <c r="P238" s="28" t="str">
        <f t="shared" si="22"/>
        <v>0</v>
      </c>
      <c r="Q238" s="29">
        <f t="shared" si="23"/>
        <v>3000</v>
      </c>
      <c r="R238" s="29">
        <f t="shared" si="24"/>
        <v>50</v>
      </c>
      <c r="U238" s="26"/>
      <c r="V238" s="26"/>
      <c r="W238" s="8"/>
      <c r="X238" s="6"/>
    </row>
    <row r="239" spans="1:24">
      <c r="A239" s="1">
        <v>45323</v>
      </c>
      <c r="B239" s="1" t="str">
        <f t="shared" si="19"/>
        <v>febrero</v>
      </c>
      <c r="C239" t="s">
        <v>105</v>
      </c>
      <c r="D239" t="s">
        <v>106</v>
      </c>
      <c r="E239" t="str">
        <f>+VLOOKUP(F239,'[2]DIVIPOLA MPIO'!$A$5:$B$1125,2,0)</f>
        <v>Tolima</v>
      </c>
      <c r="F239" t="s">
        <v>454</v>
      </c>
      <c r="G239" t="s">
        <v>134</v>
      </c>
      <c r="H239" t="s">
        <v>111</v>
      </c>
      <c r="I239" t="s">
        <v>92</v>
      </c>
      <c r="J239" t="s">
        <v>16</v>
      </c>
      <c r="K239" s="2">
        <v>2</v>
      </c>
      <c r="L239" s="2">
        <v>12.5</v>
      </c>
      <c r="M239" s="2">
        <v>30</v>
      </c>
      <c r="N239" s="27">
        <f t="shared" si="20"/>
        <v>2</v>
      </c>
      <c r="O239" s="28" t="str">
        <f t="shared" si="21"/>
        <v>30</v>
      </c>
      <c r="P239" s="28">
        <f t="shared" si="22"/>
        <v>0</v>
      </c>
      <c r="Q239" s="29">
        <f t="shared" si="23"/>
        <v>1800</v>
      </c>
      <c r="R239" s="29">
        <f t="shared" si="24"/>
        <v>30</v>
      </c>
      <c r="U239" s="26"/>
      <c r="V239" s="26"/>
      <c r="W239" s="8"/>
      <c r="X239" s="6"/>
    </row>
    <row r="240" spans="1:24">
      <c r="A240" s="1">
        <v>45323</v>
      </c>
      <c r="B240" s="1" t="str">
        <f t="shared" si="19"/>
        <v>febrero</v>
      </c>
      <c r="C240" t="s">
        <v>105</v>
      </c>
      <c r="D240" t="s">
        <v>106</v>
      </c>
      <c r="E240" t="str">
        <f>+VLOOKUP(F240,'[2]DIVIPOLA MPIO'!$A$5:$B$1125,2,0)</f>
        <v>Tolima</v>
      </c>
      <c r="F240" t="s">
        <v>454</v>
      </c>
      <c r="G240" t="s">
        <v>135</v>
      </c>
      <c r="H240" t="s">
        <v>110</v>
      </c>
      <c r="I240" t="s">
        <v>92</v>
      </c>
      <c r="J240" t="s">
        <v>16</v>
      </c>
      <c r="K240" s="2">
        <v>2</v>
      </c>
      <c r="L240" s="2">
        <v>12.5</v>
      </c>
      <c r="M240" s="2">
        <v>30</v>
      </c>
      <c r="N240" s="27">
        <f t="shared" si="20"/>
        <v>2</v>
      </c>
      <c r="O240" s="28" t="str">
        <f t="shared" si="21"/>
        <v>30</v>
      </c>
      <c r="P240" s="28">
        <f t="shared" si="22"/>
        <v>0</v>
      </c>
      <c r="Q240" s="29">
        <f t="shared" si="23"/>
        <v>1800</v>
      </c>
      <c r="R240" s="29">
        <f t="shared" si="24"/>
        <v>30</v>
      </c>
      <c r="U240" s="26"/>
      <c r="V240" s="26"/>
      <c r="W240" s="8"/>
      <c r="X240" s="6"/>
    </row>
    <row r="241" spans="1:24">
      <c r="A241" s="1">
        <v>45323</v>
      </c>
      <c r="B241" s="1" t="str">
        <f t="shared" si="19"/>
        <v>febrero</v>
      </c>
      <c r="C241" t="s">
        <v>105</v>
      </c>
      <c r="D241" t="s">
        <v>106</v>
      </c>
      <c r="E241" t="str">
        <f>+VLOOKUP(F241,'[2]DIVIPOLA MPIO'!$A$5:$B$1125,2,0)</f>
        <v>Tolima</v>
      </c>
      <c r="F241" t="s">
        <v>454</v>
      </c>
      <c r="G241" t="s">
        <v>135</v>
      </c>
      <c r="H241" t="s">
        <v>111</v>
      </c>
      <c r="I241" t="s">
        <v>92</v>
      </c>
      <c r="J241" t="s">
        <v>16</v>
      </c>
      <c r="K241" s="2">
        <v>2</v>
      </c>
      <c r="L241" s="2">
        <v>12.5</v>
      </c>
      <c r="M241" s="2">
        <v>30</v>
      </c>
      <c r="N241" s="27">
        <f t="shared" si="20"/>
        <v>2</v>
      </c>
      <c r="O241" s="28" t="str">
        <f t="shared" si="21"/>
        <v>30</v>
      </c>
      <c r="P241" s="28">
        <f t="shared" si="22"/>
        <v>0</v>
      </c>
      <c r="Q241" s="29">
        <f t="shared" si="23"/>
        <v>1800</v>
      </c>
      <c r="R241" s="29">
        <f t="shared" si="24"/>
        <v>30</v>
      </c>
      <c r="U241" s="26"/>
      <c r="V241" s="26"/>
      <c r="W241" s="8"/>
      <c r="X241" s="6"/>
    </row>
    <row r="242" spans="1:24">
      <c r="A242" s="1">
        <v>45323</v>
      </c>
      <c r="B242" s="1" t="str">
        <f t="shared" si="19"/>
        <v>febrero</v>
      </c>
      <c r="C242" t="s">
        <v>105</v>
      </c>
      <c r="D242" t="s">
        <v>106</v>
      </c>
      <c r="E242" t="str">
        <f>+VLOOKUP(F242,'[2]DIVIPOLA MPIO'!$A$5:$B$1125,2,0)</f>
        <v>Tolima</v>
      </c>
      <c r="F242" t="s">
        <v>454</v>
      </c>
      <c r="G242" t="s">
        <v>136</v>
      </c>
      <c r="H242" t="s">
        <v>109</v>
      </c>
      <c r="I242" t="s">
        <v>92</v>
      </c>
      <c r="J242" t="s">
        <v>16</v>
      </c>
      <c r="K242" s="2">
        <v>4</v>
      </c>
      <c r="L242" s="2">
        <v>25</v>
      </c>
      <c r="M242" s="2">
        <v>100</v>
      </c>
      <c r="N242" s="27">
        <f t="shared" si="20"/>
        <v>3</v>
      </c>
      <c r="O242" s="28" t="str">
        <f t="shared" si="21"/>
        <v>10</v>
      </c>
      <c r="P242" s="28" t="str">
        <f t="shared" si="22"/>
        <v>0</v>
      </c>
      <c r="Q242" s="29">
        <f t="shared" si="23"/>
        <v>600</v>
      </c>
      <c r="R242" s="29">
        <f t="shared" si="24"/>
        <v>10</v>
      </c>
      <c r="U242" s="26"/>
      <c r="V242" s="26"/>
      <c r="W242" s="8"/>
      <c r="X242" s="6"/>
    </row>
    <row r="243" spans="1:24">
      <c r="A243" s="1">
        <v>45323</v>
      </c>
      <c r="B243" s="1" t="str">
        <f t="shared" si="19"/>
        <v>febrero</v>
      </c>
      <c r="C243" t="s">
        <v>105</v>
      </c>
      <c r="D243" t="s">
        <v>106</v>
      </c>
      <c r="E243" t="str">
        <f>+VLOOKUP(F243,'[2]DIVIPOLA MPIO'!$A$5:$B$1125,2,0)</f>
        <v>Tolima</v>
      </c>
      <c r="F243" t="s">
        <v>454</v>
      </c>
      <c r="G243" t="s">
        <v>136</v>
      </c>
      <c r="H243" t="s">
        <v>110</v>
      </c>
      <c r="I243" t="s">
        <v>92</v>
      </c>
      <c r="J243" t="s">
        <v>16</v>
      </c>
      <c r="K243" s="2">
        <v>4</v>
      </c>
      <c r="L243" s="2">
        <v>25</v>
      </c>
      <c r="M243" s="2">
        <v>100</v>
      </c>
      <c r="N243" s="27">
        <f t="shared" si="20"/>
        <v>3</v>
      </c>
      <c r="O243" s="28" t="str">
        <f t="shared" si="21"/>
        <v>10</v>
      </c>
      <c r="P243" s="28" t="str">
        <f t="shared" si="22"/>
        <v>0</v>
      </c>
      <c r="Q243" s="29">
        <f t="shared" si="23"/>
        <v>600</v>
      </c>
      <c r="R243" s="29">
        <f t="shared" si="24"/>
        <v>10</v>
      </c>
      <c r="U243" s="26"/>
      <c r="V243" s="26"/>
      <c r="W243" s="8"/>
      <c r="X243" s="6"/>
    </row>
    <row r="244" spans="1:24">
      <c r="A244" s="1">
        <v>45323</v>
      </c>
      <c r="B244" s="1" t="str">
        <f t="shared" si="19"/>
        <v>febrero</v>
      </c>
      <c r="C244" t="s">
        <v>105</v>
      </c>
      <c r="D244" t="s">
        <v>106</v>
      </c>
      <c r="E244" t="str">
        <f>+VLOOKUP(F244,'[2]DIVIPOLA MPIO'!$A$5:$B$1125,2,0)</f>
        <v>Tolima</v>
      </c>
      <c r="F244" t="s">
        <v>454</v>
      </c>
      <c r="G244" t="s">
        <v>136</v>
      </c>
      <c r="H244" t="s">
        <v>111</v>
      </c>
      <c r="I244" t="s">
        <v>92</v>
      </c>
      <c r="J244" t="s">
        <v>16</v>
      </c>
      <c r="K244" s="2">
        <v>4</v>
      </c>
      <c r="L244" s="2">
        <v>25</v>
      </c>
      <c r="M244" s="2">
        <v>100</v>
      </c>
      <c r="N244" s="27">
        <f t="shared" si="20"/>
        <v>3</v>
      </c>
      <c r="O244" s="28" t="str">
        <f t="shared" si="21"/>
        <v>10</v>
      </c>
      <c r="P244" s="28" t="str">
        <f t="shared" si="22"/>
        <v>0</v>
      </c>
      <c r="Q244" s="29">
        <f t="shared" si="23"/>
        <v>600</v>
      </c>
      <c r="R244" s="29">
        <f t="shared" si="24"/>
        <v>10</v>
      </c>
      <c r="U244" s="26"/>
      <c r="V244" s="26"/>
      <c r="W244" s="8"/>
      <c r="X244" s="6"/>
    </row>
    <row r="245" spans="1:24">
      <c r="A245" s="1">
        <v>45323</v>
      </c>
      <c r="B245" s="1" t="str">
        <f t="shared" si="19"/>
        <v>febrero</v>
      </c>
      <c r="C245" t="s">
        <v>105</v>
      </c>
      <c r="D245" t="s">
        <v>106</v>
      </c>
      <c r="E245" t="str">
        <f>+VLOOKUP(F245,'[2]DIVIPOLA MPIO'!$A$5:$B$1125,2,0)</f>
        <v>Tolima</v>
      </c>
      <c r="F245" t="s">
        <v>454</v>
      </c>
      <c r="G245" t="s">
        <v>137</v>
      </c>
      <c r="H245" t="s">
        <v>109</v>
      </c>
      <c r="I245" t="s">
        <v>92</v>
      </c>
      <c r="J245" t="s">
        <v>16</v>
      </c>
      <c r="K245" s="2">
        <v>2</v>
      </c>
      <c r="L245" s="2">
        <v>12.5</v>
      </c>
      <c r="M245" s="2">
        <v>30</v>
      </c>
      <c r="N245" s="27">
        <f t="shared" si="20"/>
        <v>2</v>
      </c>
      <c r="O245" s="28" t="str">
        <f t="shared" si="21"/>
        <v>30</v>
      </c>
      <c r="P245" s="28">
        <f t="shared" si="22"/>
        <v>0</v>
      </c>
      <c r="Q245" s="29">
        <f t="shared" si="23"/>
        <v>1800</v>
      </c>
      <c r="R245" s="29">
        <f t="shared" si="24"/>
        <v>30</v>
      </c>
      <c r="U245" s="26"/>
      <c r="V245" s="26"/>
      <c r="W245" s="8"/>
      <c r="X245" s="6"/>
    </row>
    <row r="246" spans="1:24">
      <c r="A246" s="1">
        <v>45323</v>
      </c>
      <c r="B246" s="1" t="str">
        <f t="shared" si="19"/>
        <v>febrero</v>
      </c>
      <c r="C246" t="s">
        <v>105</v>
      </c>
      <c r="D246" t="s">
        <v>106</v>
      </c>
      <c r="E246" t="str">
        <f>+VLOOKUP(F246,'[2]DIVIPOLA MPIO'!$A$5:$B$1125,2,0)</f>
        <v>Tolima</v>
      </c>
      <c r="F246" t="s">
        <v>454</v>
      </c>
      <c r="G246" t="s">
        <v>137</v>
      </c>
      <c r="H246" t="s">
        <v>110</v>
      </c>
      <c r="I246" t="s">
        <v>92</v>
      </c>
      <c r="J246" t="s">
        <v>16</v>
      </c>
      <c r="K246" s="2">
        <v>24</v>
      </c>
      <c r="L246" s="2">
        <v>150</v>
      </c>
      <c r="M246" s="2">
        <v>600</v>
      </c>
      <c r="N246" s="27">
        <f t="shared" si="20"/>
        <v>3</v>
      </c>
      <c r="O246" s="28" t="str">
        <f t="shared" si="21"/>
        <v>60</v>
      </c>
      <c r="P246" s="28" t="str">
        <f t="shared" si="22"/>
        <v>0</v>
      </c>
      <c r="Q246" s="29">
        <f t="shared" si="23"/>
        <v>3600</v>
      </c>
      <c r="R246" s="29">
        <f t="shared" si="24"/>
        <v>60</v>
      </c>
      <c r="U246" s="26"/>
      <c r="V246" s="26"/>
      <c r="W246" s="8"/>
      <c r="X246" s="6"/>
    </row>
    <row r="247" spans="1:24">
      <c r="A247" s="1">
        <v>45323</v>
      </c>
      <c r="B247" s="1" t="str">
        <f t="shared" si="19"/>
        <v>febrero</v>
      </c>
      <c r="C247" t="s">
        <v>105</v>
      </c>
      <c r="D247" t="s">
        <v>106</v>
      </c>
      <c r="E247" t="str">
        <f>+VLOOKUP(F247,'[2]DIVIPOLA MPIO'!$A$5:$B$1125,2,0)</f>
        <v>Tolima</v>
      </c>
      <c r="F247" t="s">
        <v>454</v>
      </c>
      <c r="G247" t="s">
        <v>137</v>
      </c>
      <c r="H247" t="s">
        <v>111</v>
      </c>
      <c r="I247" t="s">
        <v>92</v>
      </c>
      <c r="J247" t="s">
        <v>16</v>
      </c>
      <c r="K247" s="2">
        <v>6</v>
      </c>
      <c r="L247" s="2">
        <v>37.5</v>
      </c>
      <c r="M247" s="2">
        <v>130</v>
      </c>
      <c r="N247" s="27">
        <f t="shared" si="20"/>
        <v>3</v>
      </c>
      <c r="O247" s="28" t="str">
        <f t="shared" si="21"/>
        <v>13</v>
      </c>
      <c r="P247" s="28" t="str">
        <f t="shared" si="22"/>
        <v>0</v>
      </c>
      <c r="Q247" s="29">
        <f t="shared" si="23"/>
        <v>780</v>
      </c>
      <c r="R247" s="29">
        <f t="shared" si="24"/>
        <v>13</v>
      </c>
      <c r="U247" s="26"/>
      <c r="V247" s="26"/>
      <c r="W247" s="8"/>
      <c r="X247" s="6"/>
    </row>
    <row r="248" spans="1:24">
      <c r="A248" s="1">
        <v>45323</v>
      </c>
      <c r="B248" s="1" t="str">
        <f t="shared" si="19"/>
        <v>febrero</v>
      </c>
      <c r="C248" t="s">
        <v>105</v>
      </c>
      <c r="D248" t="s">
        <v>106</v>
      </c>
      <c r="E248" t="str">
        <f>+VLOOKUP(F248,'[2]DIVIPOLA MPIO'!$A$5:$B$1125,2,0)</f>
        <v>Huila</v>
      </c>
      <c r="F248" t="s">
        <v>138</v>
      </c>
      <c r="G248" t="s">
        <v>139</v>
      </c>
      <c r="H248" t="s">
        <v>117</v>
      </c>
      <c r="I248" t="s">
        <v>92</v>
      </c>
      <c r="J248" t="s">
        <v>16</v>
      </c>
      <c r="K248" s="2">
        <v>12</v>
      </c>
      <c r="L248" s="2">
        <v>75</v>
      </c>
      <c r="M248" s="2">
        <v>300</v>
      </c>
      <c r="N248" s="27">
        <f t="shared" si="20"/>
        <v>3</v>
      </c>
      <c r="O248" s="28" t="str">
        <f t="shared" si="21"/>
        <v>30</v>
      </c>
      <c r="P248" s="28" t="str">
        <f t="shared" si="22"/>
        <v>0</v>
      </c>
      <c r="Q248" s="29">
        <f t="shared" si="23"/>
        <v>1800</v>
      </c>
      <c r="R248" s="29">
        <f t="shared" si="24"/>
        <v>30</v>
      </c>
      <c r="U248" s="26"/>
      <c r="V248" s="26"/>
      <c r="W248" s="8"/>
      <c r="X248" s="6"/>
    </row>
    <row r="249" spans="1:24">
      <c r="A249" s="1">
        <v>45323</v>
      </c>
      <c r="B249" s="1" t="str">
        <f t="shared" si="19"/>
        <v>febrero</v>
      </c>
      <c r="C249" t="s">
        <v>105</v>
      </c>
      <c r="D249" t="s">
        <v>106</v>
      </c>
      <c r="E249" t="str">
        <f>+VLOOKUP(F249,'[2]DIVIPOLA MPIO'!$A$5:$B$1125,2,0)</f>
        <v>Huila</v>
      </c>
      <c r="F249" t="s">
        <v>138</v>
      </c>
      <c r="G249" t="s">
        <v>140</v>
      </c>
      <c r="H249" t="s">
        <v>117</v>
      </c>
      <c r="I249" t="s">
        <v>92</v>
      </c>
      <c r="J249" t="s">
        <v>16</v>
      </c>
      <c r="K249" s="2">
        <v>24</v>
      </c>
      <c r="L249" s="2">
        <v>150</v>
      </c>
      <c r="M249" s="2">
        <v>600</v>
      </c>
      <c r="N249" s="27">
        <f t="shared" si="20"/>
        <v>3</v>
      </c>
      <c r="O249" s="28" t="str">
        <f t="shared" si="21"/>
        <v>60</v>
      </c>
      <c r="P249" s="28" t="str">
        <f t="shared" si="22"/>
        <v>0</v>
      </c>
      <c r="Q249" s="29">
        <f t="shared" si="23"/>
        <v>3600</v>
      </c>
      <c r="R249" s="29">
        <f t="shared" si="24"/>
        <v>60</v>
      </c>
      <c r="U249" s="26"/>
      <c r="V249" s="26"/>
      <c r="W249" s="8"/>
      <c r="X249" s="6"/>
    </row>
    <row r="250" spans="1:24">
      <c r="A250" s="1">
        <v>45323</v>
      </c>
      <c r="B250" s="1" t="str">
        <f t="shared" si="19"/>
        <v>febrero</v>
      </c>
      <c r="C250" t="s">
        <v>105</v>
      </c>
      <c r="D250" t="s">
        <v>106</v>
      </c>
      <c r="E250" t="str">
        <f>+VLOOKUP(F250,'[2]DIVIPOLA MPIO'!$A$5:$B$1125,2,0)</f>
        <v>Tolima</v>
      </c>
      <c r="F250" t="s">
        <v>141</v>
      </c>
      <c r="G250" t="s">
        <v>142</v>
      </c>
      <c r="H250" t="s">
        <v>110</v>
      </c>
      <c r="I250" t="s">
        <v>92</v>
      </c>
      <c r="J250" t="s">
        <v>16</v>
      </c>
      <c r="K250" s="2">
        <v>2</v>
      </c>
      <c r="L250" s="2">
        <v>12.5</v>
      </c>
      <c r="M250" s="2">
        <v>30</v>
      </c>
      <c r="N250" s="27">
        <f t="shared" si="20"/>
        <v>2</v>
      </c>
      <c r="O250" s="28" t="str">
        <f t="shared" si="21"/>
        <v>30</v>
      </c>
      <c r="P250" s="28">
        <f t="shared" si="22"/>
        <v>0</v>
      </c>
      <c r="Q250" s="29">
        <f t="shared" si="23"/>
        <v>1800</v>
      </c>
      <c r="R250" s="29">
        <f t="shared" si="24"/>
        <v>30</v>
      </c>
      <c r="U250" s="26"/>
      <c r="V250" s="26"/>
      <c r="W250" s="8"/>
      <c r="X250" s="6"/>
    </row>
    <row r="251" spans="1:24">
      <c r="A251" s="1">
        <v>45323</v>
      </c>
      <c r="B251" s="1" t="str">
        <f t="shared" si="19"/>
        <v>febrero</v>
      </c>
      <c r="C251" t="s">
        <v>105</v>
      </c>
      <c r="D251" t="s">
        <v>106</v>
      </c>
      <c r="E251" t="str">
        <f>+VLOOKUP(F251,'[2]DIVIPOLA MPIO'!$A$5:$B$1125,2,0)</f>
        <v>Tolima</v>
      </c>
      <c r="F251" t="s">
        <v>141</v>
      </c>
      <c r="G251" t="s">
        <v>143</v>
      </c>
      <c r="H251" t="s">
        <v>109</v>
      </c>
      <c r="I251" t="s">
        <v>92</v>
      </c>
      <c r="J251" t="s">
        <v>16</v>
      </c>
      <c r="K251" s="2">
        <v>4</v>
      </c>
      <c r="L251" s="2">
        <v>25</v>
      </c>
      <c r="M251" s="2">
        <v>100</v>
      </c>
      <c r="N251" s="27">
        <f t="shared" si="20"/>
        <v>3</v>
      </c>
      <c r="O251" s="28" t="str">
        <f t="shared" si="21"/>
        <v>10</v>
      </c>
      <c r="P251" s="28" t="str">
        <f t="shared" si="22"/>
        <v>0</v>
      </c>
      <c r="Q251" s="29">
        <f t="shared" si="23"/>
        <v>600</v>
      </c>
      <c r="R251" s="29">
        <f t="shared" si="24"/>
        <v>10</v>
      </c>
      <c r="U251" s="26"/>
      <c r="V251" s="26"/>
      <c r="W251" s="8"/>
      <c r="X251" s="6"/>
    </row>
    <row r="252" spans="1:24">
      <c r="A252" s="1">
        <v>45323</v>
      </c>
      <c r="B252" s="1" t="str">
        <f t="shared" si="19"/>
        <v>febrero</v>
      </c>
      <c r="C252" t="s">
        <v>105</v>
      </c>
      <c r="D252" t="s">
        <v>106</v>
      </c>
      <c r="E252" t="str">
        <f>+VLOOKUP(F252,'[2]DIVIPOLA MPIO'!$A$5:$B$1125,2,0)</f>
        <v>Tolima</v>
      </c>
      <c r="F252" t="s">
        <v>141</v>
      </c>
      <c r="G252" t="s">
        <v>143</v>
      </c>
      <c r="H252" t="s">
        <v>110</v>
      </c>
      <c r="I252" t="s">
        <v>92</v>
      </c>
      <c r="J252" t="s">
        <v>16</v>
      </c>
      <c r="K252" s="2">
        <v>4</v>
      </c>
      <c r="L252" s="2">
        <v>25</v>
      </c>
      <c r="M252" s="2">
        <v>100</v>
      </c>
      <c r="N252" s="27">
        <f t="shared" si="20"/>
        <v>3</v>
      </c>
      <c r="O252" s="28" t="str">
        <f t="shared" si="21"/>
        <v>10</v>
      </c>
      <c r="P252" s="28" t="str">
        <f t="shared" si="22"/>
        <v>0</v>
      </c>
      <c r="Q252" s="29">
        <f t="shared" si="23"/>
        <v>600</v>
      </c>
      <c r="R252" s="29">
        <f t="shared" si="24"/>
        <v>10</v>
      </c>
      <c r="U252" s="26"/>
      <c r="V252" s="26"/>
      <c r="W252" s="8"/>
      <c r="X252" s="6"/>
    </row>
    <row r="253" spans="1:24">
      <c r="A253" s="1">
        <v>45323</v>
      </c>
      <c r="B253" s="1" t="str">
        <f t="shared" si="19"/>
        <v>febrero</v>
      </c>
      <c r="C253" t="s">
        <v>105</v>
      </c>
      <c r="D253" t="s">
        <v>106</v>
      </c>
      <c r="E253" t="str">
        <f>+VLOOKUP(F253,'[2]DIVIPOLA MPIO'!$A$5:$B$1125,2,0)</f>
        <v>Tolima</v>
      </c>
      <c r="F253" t="s">
        <v>141</v>
      </c>
      <c r="G253" t="s">
        <v>144</v>
      </c>
      <c r="H253" t="s">
        <v>111</v>
      </c>
      <c r="I253" t="s">
        <v>92</v>
      </c>
      <c r="J253" t="s">
        <v>16</v>
      </c>
      <c r="K253" s="2">
        <v>2</v>
      </c>
      <c r="L253" s="2">
        <v>12.5</v>
      </c>
      <c r="M253" s="2">
        <v>30</v>
      </c>
      <c r="N253" s="27">
        <f t="shared" si="20"/>
        <v>2</v>
      </c>
      <c r="O253" s="28" t="str">
        <f t="shared" si="21"/>
        <v>30</v>
      </c>
      <c r="P253" s="28">
        <f t="shared" si="22"/>
        <v>0</v>
      </c>
      <c r="Q253" s="29">
        <f t="shared" si="23"/>
        <v>1800</v>
      </c>
      <c r="R253" s="29">
        <f t="shared" si="24"/>
        <v>30</v>
      </c>
      <c r="U253" s="26"/>
      <c r="V253" s="26"/>
      <c r="W253" s="8"/>
      <c r="X253" s="6"/>
    </row>
    <row r="254" spans="1:24">
      <c r="A254" s="1">
        <v>45323</v>
      </c>
      <c r="B254" s="1" t="str">
        <f t="shared" si="19"/>
        <v>febrero</v>
      </c>
      <c r="C254" t="s">
        <v>105</v>
      </c>
      <c r="D254" t="s">
        <v>106</v>
      </c>
      <c r="E254" t="str">
        <f>+VLOOKUP(F254,'[2]DIVIPOLA MPIO'!$A$5:$B$1125,2,0)</f>
        <v>Huila</v>
      </c>
      <c r="F254" t="s">
        <v>145</v>
      </c>
      <c r="G254" t="s">
        <v>146</v>
      </c>
      <c r="H254" t="s">
        <v>117</v>
      </c>
      <c r="I254" t="s">
        <v>92</v>
      </c>
      <c r="J254" t="s">
        <v>16</v>
      </c>
      <c r="K254" s="2">
        <v>16</v>
      </c>
      <c r="L254" s="2">
        <v>100</v>
      </c>
      <c r="M254" s="2">
        <v>400</v>
      </c>
      <c r="N254" s="27">
        <f t="shared" si="20"/>
        <v>3</v>
      </c>
      <c r="O254" s="28" t="str">
        <f t="shared" si="21"/>
        <v>40</v>
      </c>
      <c r="P254" s="28" t="str">
        <f t="shared" si="22"/>
        <v>0</v>
      </c>
      <c r="Q254" s="29">
        <f t="shared" si="23"/>
        <v>2400</v>
      </c>
      <c r="R254" s="29">
        <f t="shared" si="24"/>
        <v>40</v>
      </c>
      <c r="U254" s="26"/>
      <c r="V254" s="26"/>
      <c r="W254" s="8"/>
      <c r="X254" s="6"/>
    </row>
    <row r="255" spans="1:24">
      <c r="A255" s="1">
        <v>45323</v>
      </c>
      <c r="B255" s="1" t="str">
        <f t="shared" si="19"/>
        <v>febrero</v>
      </c>
      <c r="C255" t="s">
        <v>105</v>
      </c>
      <c r="D255" t="s">
        <v>106</v>
      </c>
      <c r="E255" t="str">
        <f>+VLOOKUP(F255,'[2]DIVIPOLA MPIO'!$A$5:$B$1125,2,0)</f>
        <v>Huila</v>
      </c>
      <c r="F255" t="s">
        <v>147</v>
      </c>
      <c r="G255" t="s">
        <v>148</v>
      </c>
      <c r="H255" t="s">
        <v>117</v>
      </c>
      <c r="I255" t="s">
        <v>92</v>
      </c>
      <c r="J255" t="s">
        <v>16</v>
      </c>
      <c r="K255" s="2">
        <v>2</v>
      </c>
      <c r="L255" s="2">
        <v>12.5</v>
      </c>
      <c r="M255" s="2">
        <v>30</v>
      </c>
      <c r="N255" s="27">
        <f t="shared" si="20"/>
        <v>2</v>
      </c>
      <c r="O255" s="28" t="str">
        <f t="shared" si="21"/>
        <v>30</v>
      </c>
      <c r="P255" s="28">
        <f t="shared" si="22"/>
        <v>0</v>
      </c>
      <c r="Q255" s="29">
        <f t="shared" si="23"/>
        <v>1800</v>
      </c>
      <c r="R255" s="29">
        <f t="shared" si="24"/>
        <v>30</v>
      </c>
      <c r="U255" s="26"/>
      <c r="V255" s="26"/>
      <c r="W255" s="8"/>
      <c r="X255" s="6"/>
    </row>
    <row r="256" spans="1:24">
      <c r="A256" s="1">
        <v>45323</v>
      </c>
      <c r="B256" s="1" t="str">
        <f t="shared" si="19"/>
        <v>febrero</v>
      </c>
      <c r="C256" t="s">
        <v>105</v>
      </c>
      <c r="D256" t="s">
        <v>106</v>
      </c>
      <c r="E256" t="str">
        <f>+VLOOKUP(F256,'[2]DIVIPOLA MPIO'!$A$5:$B$1125,2,0)</f>
        <v>Tolima</v>
      </c>
      <c r="F256" t="s">
        <v>149</v>
      </c>
      <c r="G256" t="s">
        <v>150</v>
      </c>
      <c r="H256" t="s">
        <v>109</v>
      </c>
      <c r="I256" t="s">
        <v>92</v>
      </c>
      <c r="J256" t="s">
        <v>16</v>
      </c>
      <c r="K256" s="2">
        <v>38</v>
      </c>
      <c r="L256" s="2">
        <v>237.5</v>
      </c>
      <c r="M256" s="2">
        <v>930</v>
      </c>
      <c r="N256" s="27">
        <f t="shared" si="20"/>
        <v>3</v>
      </c>
      <c r="O256" s="28" t="str">
        <f t="shared" si="21"/>
        <v>93</v>
      </c>
      <c r="P256" s="28" t="str">
        <f t="shared" si="22"/>
        <v>0</v>
      </c>
      <c r="Q256" s="29">
        <f t="shared" si="23"/>
        <v>5580</v>
      </c>
      <c r="R256" s="29">
        <f t="shared" si="24"/>
        <v>93</v>
      </c>
      <c r="U256" s="26"/>
      <c r="V256" s="26"/>
      <c r="W256" s="8"/>
      <c r="X256" s="6"/>
    </row>
    <row r="257" spans="1:24">
      <c r="A257" s="1">
        <v>45323</v>
      </c>
      <c r="B257" s="1" t="str">
        <f t="shared" si="19"/>
        <v>febrero</v>
      </c>
      <c r="C257" t="s">
        <v>105</v>
      </c>
      <c r="D257" t="s">
        <v>106</v>
      </c>
      <c r="E257" t="str">
        <f>+VLOOKUP(F257,'[2]DIVIPOLA MPIO'!$A$5:$B$1125,2,0)</f>
        <v>Tolima</v>
      </c>
      <c r="F257" t="s">
        <v>149</v>
      </c>
      <c r="G257" t="s">
        <v>150</v>
      </c>
      <c r="H257" t="s">
        <v>111</v>
      </c>
      <c r="I257" t="s">
        <v>92</v>
      </c>
      <c r="J257" t="s">
        <v>16</v>
      </c>
      <c r="K257" s="2">
        <v>2</v>
      </c>
      <c r="L257" s="2">
        <v>12.5</v>
      </c>
      <c r="M257" s="2">
        <v>30</v>
      </c>
      <c r="N257" s="27">
        <f t="shared" si="20"/>
        <v>2</v>
      </c>
      <c r="O257" s="28" t="str">
        <f t="shared" si="21"/>
        <v>30</v>
      </c>
      <c r="P257" s="28">
        <f t="shared" si="22"/>
        <v>0</v>
      </c>
      <c r="Q257" s="29">
        <f t="shared" si="23"/>
        <v>1800</v>
      </c>
      <c r="R257" s="29">
        <f t="shared" si="24"/>
        <v>30</v>
      </c>
      <c r="U257" s="26"/>
      <c r="V257" s="26"/>
      <c r="W257" s="8"/>
      <c r="X257" s="6"/>
    </row>
    <row r="258" spans="1:24">
      <c r="A258" s="1">
        <v>45323</v>
      </c>
      <c r="B258" s="1" t="str">
        <f t="shared" si="19"/>
        <v>febrero</v>
      </c>
      <c r="C258" t="s">
        <v>275</v>
      </c>
      <c r="D258" t="s">
        <v>276</v>
      </c>
      <c r="E258" t="str">
        <f>+VLOOKUP(F258,'[2]DIVIPOLA MPIO'!$A$5:$B$1125,2,0)</f>
        <v>Casanare</v>
      </c>
      <c r="F258" t="s">
        <v>201</v>
      </c>
      <c r="G258" t="s">
        <v>277</v>
      </c>
      <c r="H258" t="s">
        <v>279</v>
      </c>
      <c r="I258" t="s">
        <v>15</v>
      </c>
      <c r="J258" t="s">
        <v>16</v>
      </c>
      <c r="K258" s="2">
        <v>0</v>
      </c>
      <c r="L258" s="2">
        <v>0</v>
      </c>
      <c r="M258" s="2">
        <v>0</v>
      </c>
      <c r="N258" s="27">
        <f t="shared" si="20"/>
        <v>1</v>
      </c>
      <c r="O258" s="28" t="str">
        <f t="shared" si="21"/>
        <v>0</v>
      </c>
      <c r="P258" s="28">
        <f t="shared" si="22"/>
        <v>0</v>
      </c>
      <c r="Q258" s="29">
        <f t="shared" si="23"/>
        <v>0</v>
      </c>
      <c r="R258" s="29">
        <f t="shared" si="24"/>
        <v>0</v>
      </c>
      <c r="U258" s="26"/>
      <c r="V258" s="26"/>
      <c r="W258" s="8"/>
      <c r="X258" s="6"/>
    </row>
    <row r="259" spans="1:24">
      <c r="A259" s="1">
        <v>45323</v>
      </c>
      <c r="B259" s="1" t="str">
        <f t="shared" ref="B259:B322" si="25">TEXT(A259,"mmmm")</f>
        <v>febrero</v>
      </c>
      <c r="C259" t="s">
        <v>275</v>
      </c>
      <c r="D259" t="s">
        <v>276</v>
      </c>
      <c r="E259" t="str">
        <f>+VLOOKUP(F259,'[2]DIVIPOLA MPIO'!$A$5:$B$1125,2,0)</f>
        <v>Casanare</v>
      </c>
      <c r="F259" t="s">
        <v>201</v>
      </c>
      <c r="G259" t="s">
        <v>277</v>
      </c>
      <c r="H259" t="s">
        <v>280</v>
      </c>
      <c r="I259" t="s">
        <v>15</v>
      </c>
      <c r="J259" t="s">
        <v>16</v>
      </c>
      <c r="K259" s="2">
        <v>0</v>
      </c>
      <c r="L259" s="2">
        <v>0</v>
      </c>
      <c r="M259" s="2">
        <v>0</v>
      </c>
      <c r="N259" s="27">
        <f t="shared" ref="N259:N322" si="26">LEN($M259)</f>
        <v>1</v>
      </c>
      <c r="O259" s="28" t="str">
        <f t="shared" ref="O259:O322" si="27">IF(N259="1",$M259,IF(N259=2,LEFT($M259,2),LEFT($M259,2)))</f>
        <v>0</v>
      </c>
      <c r="P259" s="28">
        <f t="shared" ref="P259:P322" si="28">IF(N259&lt;=2,0,MID($M259,3,3))</f>
        <v>0</v>
      </c>
      <c r="Q259" s="29">
        <f t="shared" ref="Q259:Q322" si="29">+(O259*60)+P259</f>
        <v>0</v>
      </c>
      <c r="R259" s="29">
        <f t="shared" ref="R259:R322" si="30">+Q259/60</f>
        <v>0</v>
      </c>
      <c r="U259" s="26"/>
      <c r="V259" s="26"/>
      <c r="W259" s="8"/>
      <c r="X259" s="6"/>
    </row>
    <row r="260" spans="1:24">
      <c r="A260" s="1">
        <v>45323</v>
      </c>
      <c r="B260" s="1" t="str">
        <f t="shared" si="25"/>
        <v>febrero</v>
      </c>
      <c r="C260" t="s">
        <v>275</v>
      </c>
      <c r="D260" t="s">
        <v>276</v>
      </c>
      <c r="E260" t="str">
        <f>+VLOOKUP(F260,'[2]DIVIPOLA MPIO'!$A$5:$B$1125,2,0)</f>
        <v>Casanare</v>
      </c>
      <c r="F260" t="s">
        <v>201</v>
      </c>
      <c r="G260" t="s">
        <v>277</v>
      </c>
      <c r="H260" t="s">
        <v>278</v>
      </c>
      <c r="I260" t="s">
        <v>92</v>
      </c>
      <c r="J260" t="s">
        <v>16</v>
      </c>
      <c r="K260" s="2">
        <v>0</v>
      </c>
      <c r="L260" s="2">
        <v>0</v>
      </c>
      <c r="M260" s="2">
        <v>0</v>
      </c>
      <c r="N260" s="27">
        <f t="shared" si="26"/>
        <v>1</v>
      </c>
      <c r="O260" s="28" t="str">
        <f t="shared" si="27"/>
        <v>0</v>
      </c>
      <c r="P260" s="28">
        <f t="shared" si="28"/>
        <v>0</v>
      </c>
      <c r="Q260" s="29">
        <f t="shared" si="29"/>
        <v>0</v>
      </c>
      <c r="R260" s="29">
        <f t="shared" si="30"/>
        <v>0</v>
      </c>
      <c r="U260" s="26"/>
      <c r="V260" s="26"/>
      <c r="W260" s="8"/>
      <c r="X260" s="6"/>
    </row>
    <row r="261" spans="1:24">
      <c r="A261" s="1">
        <v>45323</v>
      </c>
      <c r="B261" s="1" t="str">
        <f t="shared" si="25"/>
        <v>febrero</v>
      </c>
      <c r="C261" t="s">
        <v>151</v>
      </c>
      <c r="D261" t="s">
        <v>152</v>
      </c>
      <c r="E261" t="str">
        <f>+VLOOKUP(F261,'[2]DIVIPOLA MPIO'!$A$5:$B$1125,2,0)</f>
        <v>Casanare</v>
      </c>
      <c r="F261" t="s">
        <v>458</v>
      </c>
      <c r="G261" t="s">
        <v>154</v>
      </c>
      <c r="H261" t="s">
        <v>155</v>
      </c>
      <c r="I261" t="s">
        <v>15</v>
      </c>
      <c r="J261" t="s">
        <v>16</v>
      </c>
      <c r="K261" s="2">
        <v>13</v>
      </c>
      <c r="L261" s="2">
        <v>1440</v>
      </c>
      <c r="M261" s="2">
        <v>24</v>
      </c>
      <c r="N261" s="27">
        <f t="shared" si="26"/>
        <v>2</v>
      </c>
      <c r="O261" s="28" t="str">
        <f t="shared" si="27"/>
        <v>24</v>
      </c>
      <c r="P261" s="28">
        <f t="shared" si="28"/>
        <v>0</v>
      </c>
      <c r="Q261" s="29">
        <f t="shared" si="29"/>
        <v>1440</v>
      </c>
      <c r="R261" s="29">
        <f t="shared" si="30"/>
        <v>24</v>
      </c>
      <c r="U261" s="26"/>
      <c r="V261" s="26"/>
      <c r="W261" s="8"/>
      <c r="X261" s="6"/>
    </row>
    <row r="262" spans="1:24">
      <c r="A262" s="1">
        <v>45323</v>
      </c>
      <c r="B262" s="1" t="str">
        <f t="shared" si="25"/>
        <v>febrero</v>
      </c>
      <c r="C262" t="s">
        <v>151</v>
      </c>
      <c r="D262" t="s">
        <v>152</v>
      </c>
      <c r="E262" t="str">
        <f>+VLOOKUP(F262,'[2]DIVIPOLA MPIO'!$A$5:$B$1125,2,0)</f>
        <v>Casanare</v>
      </c>
      <c r="F262" t="s">
        <v>458</v>
      </c>
      <c r="G262" t="s">
        <v>154</v>
      </c>
      <c r="H262" t="s">
        <v>156</v>
      </c>
      <c r="I262" t="s">
        <v>157</v>
      </c>
      <c r="J262" t="s">
        <v>16</v>
      </c>
      <c r="K262" s="2">
        <v>2</v>
      </c>
      <c r="L262" s="2">
        <v>350</v>
      </c>
      <c r="M262" s="2">
        <v>550</v>
      </c>
      <c r="N262" s="27">
        <f t="shared" si="26"/>
        <v>3</v>
      </c>
      <c r="O262" s="28" t="str">
        <f t="shared" si="27"/>
        <v>55</v>
      </c>
      <c r="P262" s="28" t="str">
        <f t="shared" si="28"/>
        <v>0</v>
      </c>
      <c r="Q262" s="29">
        <f t="shared" si="29"/>
        <v>3300</v>
      </c>
      <c r="R262" s="29">
        <f t="shared" si="30"/>
        <v>55</v>
      </c>
      <c r="U262" s="26"/>
      <c r="V262" s="26"/>
      <c r="W262" s="8"/>
      <c r="X262" s="6"/>
    </row>
    <row r="263" spans="1:24">
      <c r="A263" s="1">
        <v>45323</v>
      </c>
      <c r="B263" s="1" t="str">
        <f t="shared" si="25"/>
        <v>febrero</v>
      </c>
      <c r="C263" t="s">
        <v>151</v>
      </c>
      <c r="D263" t="s">
        <v>152</v>
      </c>
      <c r="E263" t="str">
        <f>+VLOOKUP(F263,'[2]DIVIPOLA MPIO'!$A$5:$B$1125,2,0)</f>
        <v>Meta</v>
      </c>
      <c r="F263" t="s">
        <v>456</v>
      </c>
      <c r="G263" t="s">
        <v>159</v>
      </c>
      <c r="H263" t="s">
        <v>160</v>
      </c>
      <c r="I263" t="s">
        <v>15</v>
      </c>
      <c r="J263" t="s">
        <v>16</v>
      </c>
      <c r="K263" s="2">
        <v>9</v>
      </c>
      <c r="L263" s="2">
        <v>750</v>
      </c>
      <c r="M263" s="2">
        <v>2230</v>
      </c>
      <c r="N263" s="27">
        <f t="shared" si="26"/>
        <v>4</v>
      </c>
      <c r="O263" s="28" t="str">
        <f t="shared" si="27"/>
        <v>22</v>
      </c>
      <c r="P263" s="28" t="str">
        <f t="shared" si="28"/>
        <v>30</v>
      </c>
      <c r="Q263" s="29">
        <f t="shared" si="29"/>
        <v>1350</v>
      </c>
      <c r="R263" s="29">
        <f t="shared" si="30"/>
        <v>22.5</v>
      </c>
      <c r="U263" s="26"/>
      <c r="V263" s="26"/>
      <c r="W263" s="8"/>
      <c r="X263" s="6"/>
    </row>
    <row r="264" spans="1:24">
      <c r="A264" s="1">
        <v>45323</v>
      </c>
      <c r="B264" s="1" t="str">
        <f t="shared" si="25"/>
        <v>febrero</v>
      </c>
      <c r="C264" t="s">
        <v>151</v>
      </c>
      <c r="D264" t="s">
        <v>152</v>
      </c>
      <c r="E264" t="str">
        <f>+VLOOKUP(F264,'[2]DIVIPOLA MPIO'!$A$5:$B$1125,2,0)</f>
        <v>Meta</v>
      </c>
      <c r="F264" t="s">
        <v>456</v>
      </c>
      <c r="G264" t="s">
        <v>159</v>
      </c>
      <c r="H264" t="s">
        <v>161</v>
      </c>
      <c r="I264" t="s">
        <v>15</v>
      </c>
      <c r="J264" t="s">
        <v>16</v>
      </c>
      <c r="K264" s="2">
        <v>4</v>
      </c>
      <c r="L264" s="2">
        <v>450</v>
      </c>
      <c r="M264" s="2">
        <v>730</v>
      </c>
      <c r="N264" s="27">
        <f t="shared" si="26"/>
        <v>3</v>
      </c>
      <c r="O264" s="28" t="str">
        <f t="shared" si="27"/>
        <v>73</v>
      </c>
      <c r="P264" s="28" t="str">
        <f t="shared" si="28"/>
        <v>0</v>
      </c>
      <c r="Q264" s="29">
        <f t="shared" si="29"/>
        <v>4380</v>
      </c>
      <c r="R264" s="29">
        <f t="shared" si="30"/>
        <v>73</v>
      </c>
      <c r="U264" s="26"/>
      <c r="V264" s="26"/>
      <c r="W264" s="8"/>
      <c r="X264" s="6"/>
    </row>
    <row r="265" spans="1:24">
      <c r="A265" s="1">
        <v>45323</v>
      </c>
      <c r="B265" s="1" t="str">
        <f t="shared" si="25"/>
        <v>febrero</v>
      </c>
      <c r="C265" t="s">
        <v>162</v>
      </c>
      <c r="D265" t="s">
        <v>163</v>
      </c>
      <c r="E265" t="str">
        <f>+VLOOKUP(F265,'[2]DIVIPOLA MPIO'!$A$5:$B$1125,2,0)</f>
        <v>Arauca</v>
      </c>
      <c r="F265" t="s">
        <v>507</v>
      </c>
      <c r="G265" t="s">
        <v>165</v>
      </c>
      <c r="H265" t="s">
        <v>166</v>
      </c>
      <c r="I265" t="s">
        <v>15</v>
      </c>
      <c r="J265" t="s">
        <v>16</v>
      </c>
      <c r="K265" s="2">
        <v>0</v>
      </c>
      <c r="L265" s="2">
        <v>0</v>
      </c>
      <c r="M265" s="2">
        <v>0</v>
      </c>
      <c r="N265" s="27">
        <f t="shared" si="26"/>
        <v>1</v>
      </c>
      <c r="O265" s="28" t="str">
        <f t="shared" si="27"/>
        <v>0</v>
      </c>
      <c r="P265" s="28">
        <f t="shared" si="28"/>
        <v>0</v>
      </c>
      <c r="Q265" s="29">
        <f t="shared" si="29"/>
        <v>0</v>
      </c>
      <c r="R265" s="29">
        <f t="shared" si="30"/>
        <v>0</v>
      </c>
      <c r="U265" s="26"/>
      <c r="V265" s="26"/>
      <c r="W265" s="8"/>
      <c r="X265" s="6"/>
    </row>
    <row r="266" spans="1:24">
      <c r="A266" s="1">
        <v>45323</v>
      </c>
      <c r="B266" s="1" t="str">
        <f t="shared" si="25"/>
        <v>febrero</v>
      </c>
      <c r="C266" t="s">
        <v>167</v>
      </c>
      <c r="D266" t="s">
        <v>168</v>
      </c>
      <c r="E266" t="str">
        <f>+VLOOKUP(F266,'[2]DIVIPOLA MPIO'!$A$5:$B$1125,2,0)</f>
        <v>Meta</v>
      </c>
      <c r="F266" t="s">
        <v>169</v>
      </c>
      <c r="G266" t="s">
        <v>170</v>
      </c>
      <c r="H266" t="s">
        <v>171</v>
      </c>
      <c r="I266" t="s">
        <v>92</v>
      </c>
      <c r="J266" t="s">
        <v>16</v>
      </c>
      <c r="K266" s="2">
        <v>131</v>
      </c>
      <c r="L266" s="2">
        <v>1833</v>
      </c>
      <c r="M266" s="2">
        <v>33</v>
      </c>
      <c r="N266" s="27">
        <f t="shared" si="26"/>
        <v>2</v>
      </c>
      <c r="O266" s="28" t="str">
        <f t="shared" si="27"/>
        <v>33</v>
      </c>
      <c r="P266" s="28">
        <f t="shared" si="28"/>
        <v>0</v>
      </c>
      <c r="Q266" s="29">
        <f t="shared" si="29"/>
        <v>1980</v>
      </c>
      <c r="R266" s="29">
        <f t="shared" si="30"/>
        <v>33</v>
      </c>
      <c r="U266" s="26"/>
      <c r="V266" s="26"/>
      <c r="W266" s="8"/>
      <c r="X266" s="6"/>
    </row>
    <row r="267" spans="1:24">
      <c r="A267" s="1">
        <v>45323</v>
      </c>
      <c r="B267" s="1" t="str">
        <f t="shared" si="25"/>
        <v>febrero</v>
      </c>
      <c r="C267" t="s">
        <v>281</v>
      </c>
      <c r="D267" t="s">
        <v>282</v>
      </c>
      <c r="E267" t="str">
        <f>+VLOOKUP(F267,'[2]DIVIPOLA MPIO'!$A$5:$B$1125,2,0)</f>
        <v>Meta</v>
      </c>
      <c r="F267" t="s">
        <v>456</v>
      </c>
      <c r="G267" t="s">
        <v>283</v>
      </c>
      <c r="H267" t="s">
        <v>284</v>
      </c>
      <c r="I267" t="s">
        <v>15</v>
      </c>
      <c r="J267" t="s">
        <v>16</v>
      </c>
      <c r="K267" s="2">
        <v>11</v>
      </c>
      <c r="L267" s="2">
        <v>320</v>
      </c>
      <c r="M267" s="2">
        <v>8</v>
      </c>
      <c r="N267" s="27">
        <f t="shared" si="26"/>
        <v>1</v>
      </c>
      <c r="O267" s="28" t="str">
        <f t="shared" si="27"/>
        <v>8</v>
      </c>
      <c r="P267" s="28">
        <f t="shared" si="28"/>
        <v>0</v>
      </c>
      <c r="Q267" s="29">
        <f t="shared" si="29"/>
        <v>480</v>
      </c>
      <c r="R267" s="29">
        <f t="shared" si="30"/>
        <v>8</v>
      </c>
      <c r="U267" s="26"/>
      <c r="V267" s="26"/>
      <c r="W267" s="8"/>
      <c r="X267" s="6"/>
    </row>
    <row r="268" spans="1:24">
      <c r="A268" s="1">
        <v>45323</v>
      </c>
      <c r="B268" s="1" t="str">
        <f t="shared" si="25"/>
        <v>febrero</v>
      </c>
      <c r="C268" t="s">
        <v>172</v>
      </c>
      <c r="D268" t="s">
        <v>173</v>
      </c>
      <c r="E268" t="str">
        <f>+VLOOKUP(F268,'[2]DIVIPOLA MPIO'!$A$5:$B$1125,2,0)</f>
        <v>Meta</v>
      </c>
      <c r="F268" t="s">
        <v>169</v>
      </c>
      <c r="G268" t="s">
        <v>174</v>
      </c>
      <c r="H268" t="s">
        <v>175</v>
      </c>
      <c r="I268" t="s">
        <v>15</v>
      </c>
      <c r="J268" t="s">
        <v>16</v>
      </c>
      <c r="K268" s="2">
        <v>34</v>
      </c>
      <c r="L268" s="2">
        <v>454</v>
      </c>
      <c r="M268" s="2">
        <v>13.5</v>
      </c>
      <c r="N268" s="27">
        <f t="shared" si="26"/>
        <v>4</v>
      </c>
      <c r="O268" s="28" t="str">
        <f t="shared" si="27"/>
        <v>13</v>
      </c>
      <c r="P268" s="28" t="str">
        <f t="shared" si="28"/>
        <v>,5</v>
      </c>
      <c r="Q268" s="29">
        <f t="shared" si="29"/>
        <v>780.5</v>
      </c>
      <c r="R268" s="29">
        <f t="shared" si="30"/>
        <v>13.008333333333333</v>
      </c>
      <c r="U268" s="26"/>
      <c r="V268" s="26"/>
      <c r="W268" s="8"/>
      <c r="X268" s="6"/>
    </row>
    <row r="269" spans="1:24">
      <c r="A269" s="1">
        <v>45323</v>
      </c>
      <c r="B269" s="1" t="str">
        <f t="shared" si="25"/>
        <v>febrero</v>
      </c>
      <c r="C269" t="s">
        <v>172</v>
      </c>
      <c r="D269" t="s">
        <v>173</v>
      </c>
      <c r="E269" t="str">
        <f>+VLOOKUP(F269,'[2]DIVIPOLA MPIO'!$A$5:$B$1125,2,0)</f>
        <v>Meta</v>
      </c>
      <c r="F269" t="s">
        <v>169</v>
      </c>
      <c r="G269" t="s">
        <v>174</v>
      </c>
      <c r="H269" t="s">
        <v>177</v>
      </c>
      <c r="I269" t="s">
        <v>15</v>
      </c>
      <c r="J269" t="s">
        <v>16</v>
      </c>
      <c r="K269" s="2">
        <v>27</v>
      </c>
      <c r="L269" s="2">
        <v>355</v>
      </c>
      <c r="M269" s="2">
        <v>11</v>
      </c>
      <c r="N269" s="27">
        <f t="shared" si="26"/>
        <v>2</v>
      </c>
      <c r="O269" s="28" t="str">
        <f t="shared" si="27"/>
        <v>11</v>
      </c>
      <c r="P269" s="28">
        <f t="shared" si="28"/>
        <v>0</v>
      </c>
      <c r="Q269" s="29">
        <f t="shared" si="29"/>
        <v>660</v>
      </c>
      <c r="R269" s="29">
        <f t="shared" si="30"/>
        <v>11</v>
      </c>
      <c r="U269" s="26"/>
      <c r="V269" s="26"/>
      <c r="W269" s="8"/>
      <c r="X269" s="6"/>
    </row>
    <row r="270" spans="1:24">
      <c r="A270" s="1">
        <v>45323</v>
      </c>
      <c r="B270" s="1" t="str">
        <f t="shared" si="25"/>
        <v>febrero</v>
      </c>
      <c r="C270" t="s">
        <v>180</v>
      </c>
      <c r="D270" t="s">
        <v>181</v>
      </c>
      <c r="E270" t="str">
        <f>+VLOOKUP(F270,'[2]DIVIPOLA MPIO'!$A$5:$B$1125,2,0)</f>
        <v>Casanare</v>
      </c>
      <c r="F270" t="s">
        <v>463</v>
      </c>
      <c r="G270" t="s">
        <v>182</v>
      </c>
      <c r="H270" t="s">
        <v>183</v>
      </c>
      <c r="I270" t="s">
        <v>92</v>
      </c>
      <c r="J270" t="s">
        <v>16</v>
      </c>
      <c r="K270" s="2">
        <v>160</v>
      </c>
      <c r="L270" s="2">
        <v>2400</v>
      </c>
      <c r="M270" s="2">
        <v>60</v>
      </c>
      <c r="N270" s="27">
        <f t="shared" si="26"/>
        <v>2</v>
      </c>
      <c r="O270" s="28" t="str">
        <f t="shared" si="27"/>
        <v>60</v>
      </c>
      <c r="P270" s="28">
        <f t="shared" si="28"/>
        <v>0</v>
      </c>
      <c r="Q270" s="29">
        <f t="shared" si="29"/>
        <v>3600</v>
      </c>
      <c r="R270" s="29">
        <f t="shared" si="30"/>
        <v>60</v>
      </c>
      <c r="U270" s="26"/>
      <c r="V270" s="26"/>
      <c r="W270" s="8"/>
      <c r="X270" s="6"/>
    </row>
    <row r="271" spans="1:24">
      <c r="A271" s="1">
        <v>45323</v>
      </c>
      <c r="B271" s="1" t="str">
        <f t="shared" si="25"/>
        <v>febrero</v>
      </c>
      <c r="C271" t="s">
        <v>180</v>
      </c>
      <c r="D271" t="s">
        <v>181</v>
      </c>
      <c r="E271" t="s">
        <v>528</v>
      </c>
      <c r="F271" t="s">
        <v>536</v>
      </c>
      <c r="G271" t="s">
        <v>186</v>
      </c>
      <c r="H271" t="s">
        <v>187</v>
      </c>
      <c r="I271" t="s">
        <v>92</v>
      </c>
      <c r="J271" t="s">
        <v>16</v>
      </c>
      <c r="K271" s="2">
        <v>12</v>
      </c>
      <c r="L271" s="2">
        <v>172</v>
      </c>
      <c r="M271" s="2">
        <v>4.3</v>
      </c>
      <c r="N271" s="27">
        <f t="shared" si="26"/>
        <v>3</v>
      </c>
      <c r="O271" s="28" t="str">
        <f t="shared" si="27"/>
        <v>4,</v>
      </c>
      <c r="P271" s="28" t="str">
        <f t="shared" si="28"/>
        <v>3</v>
      </c>
      <c r="Q271" s="29">
        <f t="shared" si="29"/>
        <v>243</v>
      </c>
      <c r="R271" s="29">
        <f t="shared" si="30"/>
        <v>4.05</v>
      </c>
      <c r="U271" s="26"/>
      <c r="V271" s="26"/>
      <c r="W271" s="8"/>
      <c r="X271" s="6"/>
    </row>
    <row r="272" spans="1:24">
      <c r="A272" s="1">
        <v>45323</v>
      </c>
      <c r="B272" s="1" t="str">
        <f t="shared" si="25"/>
        <v>febrero</v>
      </c>
      <c r="C272" t="s">
        <v>180</v>
      </c>
      <c r="D272" t="s">
        <v>181</v>
      </c>
      <c r="E272" t="s">
        <v>528</v>
      </c>
      <c r="F272" t="s">
        <v>536</v>
      </c>
      <c r="G272" t="s">
        <v>186</v>
      </c>
      <c r="H272" t="s">
        <v>188</v>
      </c>
      <c r="I272" t="s">
        <v>92</v>
      </c>
      <c r="J272" t="s">
        <v>16</v>
      </c>
      <c r="K272" s="2">
        <v>24</v>
      </c>
      <c r="L272" s="2">
        <v>360</v>
      </c>
      <c r="M272" s="2">
        <v>9</v>
      </c>
      <c r="N272" s="27">
        <f t="shared" si="26"/>
        <v>1</v>
      </c>
      <c r="O272" s="28" t="str">
        <f t="shared" si="27"/>
        <v>9</v>
      </c>
      <c r="P272" s="28">
        <f t="shared" si="28"/>
        <v>0</v>
      </c>
      <c r="Q272" s="29">
        <f t="shared" si="29"/>
        <v>540</v>
      </c>
      <c r="R272" s="29">
        <f t="shared" si="30"/>
        <v>9</v>
      </c>
      <c r="U272" s="26"/>
      <c r="V272" s="26"/>
      <c r="W272" s="8"/>
      <c r="X272" s="6"/>
    </row>
    <row r="273" spans="1:24">
      <c r="A273" s="1">
        <v>45323</v>
      </c>
      <c r="B273" s="1" t="str">
        <f t="shared" si="25"/>
        <v>febrero</v>
      </c>
      <c r="C273" t="s">
        <v>180</v>
      </c>
      <c r="D273" t="s">
        <v>181</v>
      </c>
      <c r="E273" t="s">
        <v>528</v>
      </c>
      <c r="F273" t="s">
        <v>536</v>
      </c>
      <c r="G273" t="s">
        <v>186</v>
      </c>
      <c r="H273" t="s">
        <v>189</v>
      </c>
      <c r="I273" t="s">
        <v>92</v>
      </c>
      <c r="J273" t="s">
        <v>16</v>
      </c>
      <c r="K273" s="2">
        <v>53</v>
      </c>
      <c r="L273" s="2">
        <v>800</v>
      </c>
      <c r="M273" s="2">
        <v>20</v>
      </c>
      <c r="N273" s="27">
        <f t="shared" si="26"/>
        <v>2</v>
      </c>
      <c r="O273" s="28" t="str">
        <f t="shared" si="27"/>
        <v>20</v>
      </c>
      <c r="P273" s="28">
        <f t="shared" si="28"/>
        <v>0</v>
      </c>
      <c r="Q273" s="29">
        <f t="shared" si="29"/>
        <v>1200</v>
      </c>
      <c r="R273" s="29">
        <f t="shared" si="30"/>
        <v>20</v>
      </c>
      <c r="U273" s="26"/>
      <c r="V273" s="26"/>
      <c r="W273" s="8"/>
      <c r="X273" s="6"/>
    </row>
    <row r="274" spans="1:24">
      <c r="A274" s="1">
        <v>45323</v>
      </c>
      <c r="B274" s="1" t="str">
        <f t="shared" si="25"/>
        <v>febrero</v>
      </c>
      <c r="C274" t="s">
        <v>180</v>
      </c>
      <c r="D274" t="s">
        <v>181</v>
      </c>
      <c r="E274" t="str">
        <f>+VLOOKUP(F274,'[2]DIVIPOLA MPIO'!$A$5:$B$1125,2,0)</f>
        <v>Casanare</v>
      </c>
      <c r="F274" t="s">
        <v>201</v>
      </c>
      <c r="G274" t="s">
        <v>285</v>
      </c>
      <c r="H274" t="s">
        <v>286</v>
      </c>
      <c r="I274" t="s">
        <v>92</v>
      </c>
      <c r="J274" t="s">
        <v>16</v>
      </c>
      <c r="K274" s="2">
        <v>18</v>
      </c>
      <c r="L274" s="2">
        <v>280</v>
      </c>
      <c r="M274" s="2">
        <v>7</v>
      </c>
      <c r="N274" s="27">
        <f t="shared" si="26"/>
        <v>1</v>
      </c>
      <c r="O274" s="28" t="str">
        <f t="shared" si="27"/>
        <v>7</v>
      </c>
      <c r="P274" s="28">
        <f t="shared" si="28"/>
        <v>0</v>
      </c>
      <c r="Q274" s="29">
        <f t="shared" si="29"/>
        <v>420</v>
      </c>
      <c r="R274" s="29">
        <f t="shared" si="30"/>
        <v>7</v>
      </c>
      <c r="U274" s="26"/>
      <c r="V274" s="26"/>
      <c r="W274" s="8"/>
      <c r="X274" s="6"/>
    </row>
    <row r="275" spans="1:24">
      <c r="A275" s="1">
        <v>45323</v>
      </c>
      <c r="B275" s="1" t="str">
        <f t="shared" si="25"/>
        <v>febrero</v>
      </c>
      <c r="C275" t="s">
        <v>190</v>
      </c>
      <c r="D275" t="s">
        <v>498</v>
      </c>
      <c r="E275" t="str">
        <f>+VLOOKUP(F275,'[2]DIVIPOLA MPIO'!$A$5:$B$1125,2,0)</f>
        <v>Tolima</v>
      </c>
      <c r="F275" t="s">
        <v>465</v>
      </c>
      <c r="G275" t="s">
        <v>193</v>
      </c>
      <c r="H275" t="s">
        <v>194</v>
      </c>
      <c r="I275" t="s">
        <v>92</v>
      </c>
      <c r="J275" t="s">
        <v>16</v>
      </c>
      <c r="K275" s="2">
        <v>38</v>
      </c>
      <c r="L275" s="2">
        <v>380</v>
      </c>
      <c r="M275" s="2">
        <v>1520</v>
      </c>
      <c r="N275" s="27">
        <f t="shared" si="26"/>
        <v>4</v>
      </c>
      <c r="O275" s="28" t="str">
        <f t="shared" si="27"/>
        <v>15</v>
      </c>
      <c r="P275" s="28" t="str">
        <f t="shared" si="28"/>
        <v>20</v>
      </c>
      <c r="Q275" s="29">
        <f t="shared" si="29"/>
        <v>920</v>
      </c>
      <c r="R275" s="29">
        <f t="shared" si="30"/>
        <v>15.333333333333334</v>
      </c>
      <c r="U275" s="26"/>
      <c r="V275" s="26"/>
      <c r="W275" s="8"/>
      <c r="X275" s="6"/>
    </row>
    <row r="276" spans="1:24">
      <c r="A276" s="1">
        <v>45323</v>
      </c>
      <c r="B276" s="1" t="str">
        <f t="shared" si="25"/>
        <v>febrero</v>
      </c>
      <c r="C276" t="s">
        <v>195</v>
      </c>
      <c r="D276" t="s">
        <v>499</v>
      </c>
      <c r="E276" t="str">
        <f>+VLOOKUP(F276,'[2]DIVIPOLA MPIO'!$A$5:$B$1125,2,0)</f>
        <v>Casanare</v>
      </c>
      <c r="F276" t="s">
        <v>196</v>
      </c>
      <c r="G276" t="s">
        <v>197</v>
      </c>
      <c r="H276" t="s">
        <v>198</v>
      </c>
      <c r="I276" t="s">
        <v>15</v>
      </c>
      <c r="J276" t="s">
        <v>16</v>
      </c>
      <c r="K276" s="2">
        <v>1</v>
      </c>
      <c r="L276" s="2">
        <v>40</v>
      </c>
      <c r="M276" s="2">
        <v>210</v>
      </c>
      <c r="N276" s="27">
        <f t="shared" si="26"/>
        <v>3</v>
      </c>
      <c r="O276" s="28" t="str">
        <f t="shared" si="27"/>
        <v>21</v>
      </c>
      <c r="P276" s="28" t="str">
        <f t="shared" si="28"/>
        <v>0</v>
      </c>
      <c r="Q276" s="29">
        <f t="shared" si="29"/>
        <v>1260</v>
      </c>
      <c r="R276" s="29">
        <f t="shared" si="30"/>
        <v>21</v>
      </c>
      <c r="U276" s="26"/>
      <c r="V276" s="26"/>
      <c r="W276" s="8"/>
      <c r="X276" s="6"/>
    </row>
    <row r="277" spans="1:24">
      <c r="A277" s="1">
        <v>45323</v>
      </c>
      <c r="B277" s="1" t="str">
        <f t="shared" si="25"/>
        <v>febrero</v>
      </c>
      <c r="C277" t="s">
        <v>206</v>
      </c>
      <c r="D277" t="s">
        <v>207</v>
      </c>
      <c r="E277" t="str">
        <f>+VLOOKUP(F277,'[2]DIVIPOLA MPIO'!$A$5:$B$1125,2,0)</f>
        <v>Atlántico</v>
      </c>
      <c r="F277" t="s">
        <v>208</v>
      </c>
      <c r="G277" t="s">
        <v>209</v>
      </c>
      <c r="H277" t="s">
        <v>210</v>
      </c>
      <c r="I277" t="s">
        <v>211</v>
      </c>
      <c r="J277" t="s">
        <v>411</v>
      </c>
      <c r="K277" s="2">
        <v>32</v>
      </c>
      <c r="L277" s="2">
        <v>764</v>
      </c>
      <c r="M277" s="2">
        <v>2536</v>
      </c>
      <c r="N277" s="27">
        <f t="shared" si="26"/>
        <v>4</v>
      </c>
      <c r="O277" s="28" t="str">
        <f t="shared" si="27"/>
        <v>25</v>
      </c>
      <c r="P277" s="28" t="str">
        <f t="shared" si="28"/>
        <v>36</v>
      </c>
      <c r="Q277" s="29">
        <f t="shared" si="29"/>
        <v>1536</v>
      </c>
      <c r="R277" s="29">
        <f t="shared" si="30"/>
        <v>25.6</v>
      </c>
      <c r="U277" s="26"/>
      <c r="V277" s="26"/>
      <c r="W277" s="8"/>
      <c r="X277" s="6"/>
    </row>
    <row r="278" spans="1:24">
      <c r="A278" s="1">
        <v>45323</v>
      </c>
      <c r="B278" s="1" t="str">
        <f t="shared" si="25"/>
        <v>febrero</v>
      </c>
      <c r="C278" t="s">
        <v>206</v>
      </c>
      <c r="D278" t="s">
        <v>207</v>
      </c>
      <c r="E278" t="str">
        <f>+VLOOKUP(F278,'[2]DIVIPOLA MPIO'!$A$5:$B$1125,2,0)</f>
        <v>Atlántico</v>
      </c>
      <c r="F278" t="s">
        <v>208</v>
      </c>
      <c r="G278" t="s">
        <v>209</v>
      </c>
      <c r="H278" t="s">
        <v>212</v>
      </c>
      <c r="I278" t="s">
        <v>211</v>
      </c>
      <c r="J278" t="s">
        <v>411</v>
      </c>
      <c r="K278" s="2">
        <v>71</v>
      </c>
      <c r="L278" s="2">
        <v>1351</v>
      </c>
      <c r="M278" s="2">
        <v>4518</v>
      </c>
      <c r="N278" s="27">
        <f t="shared" si="26"/>
        <v>4</v>
      </c>
      <c r="O278" s="28" t="str">
        <f t="shared" si="27"/>
        <v>45</v>
      </c>
      <c r="P278" s="28" t="str">
        <f t="shared" si="28"/>
        <v>18</v>
      </c>
      <c r="Q278" s="29">
        <f t="shared" si="29"/>
        <v>2718</v>
      </c>
      <c r="R278" s="29">
        <f t="shared" si="30"/>
        <v>45.3</v>
      </c>
      <c r="U278" s="26"/>
      <c r="V278" s="26"/>
      <c r="W278" s="8"/>
      <c r="X278" s="6"/>
    </row>
    <row r="279" spans="1:24">
      <c r="A279" s="1">
        <v>45323</v>
      </c>
      <c r="B279" s="1" t="str">
        <f t="shared" si="25"/>
        <v>febrero</v>
      </c>
      <c r="C279" t="s">
        <v>213</v>
      </c>
      <c r="D279" t="s">
        <v>214</v>
      </c>
      <c r="E279" t="str">
        <f>+VLOOKUP(F279,'[2]DIVIPOLA MPIO'!$A$5:$B$1125,2,0)</f>
        <v>Antioquia</v>
      </c>
      <c r="F279" t="s">
        <v>453</v>
      </c>
      <c r="G279" t="s">
        <v>215</v>
      </c>
      <c r="H279" t="s">
        <v>287</v>
      </c>
      <c r="I279" t="s">
        <v>217</v>
      </c>
      <c r="J279" t="s">
        <v>27</v>
      </c>
      <c r="K279" s="2">
        <v>3</v>
      </c>
      <c r="L279" s="2">
        <v>208</v>
      </c>
      <c r="M279" s="2">
        <v>2</v>
      </c>
      <c r="N279" s="27">
        <f t="shared" si="26"/>
        <v>1</v>
      </c>
      <c r="O279" s="28" t="str">
        <f t="shared" si="27"/>
        <v>2</v>
      </c>
      <c r="P279" s="28">
        <f t="shared" si="28"/>
        <v>0</v>
      </c>
      <c r="Q279" s="29">
        <f t="shared" si="29"/>
        <v>120</v>
      </c>
      <c r="R279" s="29">
        <f t="shared" si="30"/>
        <v>2</v>
      </c>
      <c r="U279" s="26"/>
      <c r="V279" s="26"/>
      <c r="W279" s="8"/>
      <c r="X279" s="6"/>
    </row>
    <row r="280" spans="1:24">
      <c r="A280" s="1">
        <v>45323</v>
      </c>
      <c r="B280" s="1" t="str">
        <f t="shared" si="25"/>
        <v>febrero</v>
      </c>
      <c r="C280" t="s">
        <v>213</v>
      </c>
      <c r="D280" t="s">
        <v>214</v>
      </c>
      <c r="E280" t="str">
        <f>+VLOOKUP(F280,'[2]DIVIPOLA MPIO'!$A$5:$B$1125,2,0)</f>
        <v>Antioquia</v>
      </c>
      <c r="F280" t="s">
        <v>453</v>
      </c>
      <c r="G280" t="s">
        <v>215</v>
      </c>
      <c r="H280" t="s">
        <v>288</v>
      </c>
      <c r="I280" t="s">
        <v>217</v>
      </c>
      <c r="J280" t="s">
        <v>27</v>
      </c>
      <c r="K280" s="2">
        <v>97</v>
      </c>
      <c r="L280" s="2">
        <v>6265</v>
      </c>
      <c r="M280" s="2">
        <v>47.8</v>
      </c>
      <c r="N280" s="27">
        <f t="shared" si="26"/>
        <v>4</v>
      </c>
      <c r="O280" s="28" t="str">
        <f t="shared" si="27"/>
        <v>47</v>
      </c>
      <c r="P280" s="28" t="str">
        <f t="shared" si="28"/>
        <v>,8</v>
      </c>
      <c r="Q280" s="29">
        <f t="shared" si="29"/>
        <v>2820.8</v>
      </c>
      <c r="R280" s="29">
        <f t="shared" si="30"/>
        <v>47.013333333333335</v>
      </c>
      <c r="U280" s="26"/>
      <c r="V280" s="26"/>
      <c r="W280" s="8"/>
      <c r="X280" s="6"/>
    </row>
    <row r="281" spans="1:24">
      <c r="A281" s="1">
        <v>45323</v>
      </c>
      <c r="B281" s="1" t="str">
        <f t="shared" si="25"/>
        <v>febrero</v>
      </c>
      <c r="C281" t="s">
        <v>213</v>
      </c>
      <c r="D281" t="s">
        <v>214</v>
      </c>
      <c r="E281" t="str">
        <f>+VLOOKUP(F281,'[2]DIVIPOLA MPIO'!$A$5:$B$1125,2,0)</f>
        <v>Antioquia</v>
      </c>
      <c r="F281" t="s">
        <v>453</v>
      </c>
      <c r="G281" t="s">
        <v>215</v>
      </c>
      <c r="H281" t="s">
        <v>216</v>
      </c>
      <c r="I281" t="s">
        <v>217</v>
      </c>
      <c r="J281" t="s">
        <v>27</v>
      </c>
      <c r="K281" s="2">
        <v>109</v>
      </c>
      <c r="L281" s="2">
        <v>7535</v>
      </c>
      <c r="M281" s="2">
        <v>55.6</v>
      </c>
      <c r="N281" s="27">
        <f t="shared" si="26"/>
        <v>4</v>
      </c>
      <c r="O281" s="28" t="str">
        <f t="shared" si="27"/>
        <v>55</v>
      </c>
      <c r="P281" s="28" t="str">
        <f t="shared" si="28"/>
        <v>,6</v>
      </c>
      <c r="Q281" s="29">
        <f t="shared" si="29"/>
        <v>3300.6</v>
      </c>
      <c r="R281" s="29">
        <f t="shared" si="30"/>
        <v>55.01</v>
      </c>
      <c r="U281" s="26"/>
      <c r="V281" s="26"/>
      <c r="W281" s="8"/>
      <c r="X281" s="6"/>
    </row>
    <row r="282" spans="1:24">
      <c r="A282" s="1">
        <v>45323</v>
      </c>
      <c r="B282" s="1" t="str">
        <f t="shared" si="25"/>
        <v>febrero</v>
      </c>
      <c r="C282" t="s">
        <v>213</v>
      </c>
      <c r="D282" t="s">
        <v>214</v>
      </c>
      <c r="E282" t="str">
        <f>+VLOOKUP(F282,'[2]DIVIPOLA MPIO'!$A$5:$B$1125,2,0)</f>
        <v>Antioquia</v>
      </c>
      <c r="F282" t="s">
        <v>453</v>
      </c>
      <c r="G282" t="s">
        <v>215</v>
      </c>
      <c r="H282" t="s">
        <v>289</v>
      </c>
      <c r="I282" t="s">
        <v>217</v>
      </c>
      <c r="J282" t="s">
        <v>27</v>
      </c>
      <c r="K282" s="2">
        <v>388</v>
      </c>
      <c r="L282" s="2">
        <v>27568</v>
      </c>
      <c r="M282" s="2">
        <v>197</v>
      </c>
      <c r="N282" s="27">
        <f t="shared" si="26"/>
        <v>3</v>
      </c>
      <c r="O282" s="28" t="str">
        <f t="shared" si="27"/>
        <v>19</v>
      </c>
      <c r="P282" s="28" t="str">
        <f t="shared" si="28"/>
        <v>7</v>
      </c>
      <c r="Q282" s="29">
        <f t="shared" si="29"/>
        <v>1147</v>
      </c>
      <c r="R282" s="29">
        <f t="shared" si="30"/>
        <v>19.116666666666667</v>
      </c>
      <c r="U282" s="26"/>
      <c r="V282" s="26"/>
      <c r="W282" s="8"/>
      <c r="X282" s="6"/>
    </row>
    <row r="283" spans="1:24">
      <c r="A283" s="1">
        <v>45323</v>
      </c>
      <c r="B283" s="1" t="str">
        <f t="shared" si="25"/>
        <v>febrero</v>
      </c>
      <c r="C283" t="s">
        <v>213</v>
      </c>
      <c r="D283" t="s">
        <v>214</v>
      </c>
      <c r="E283" t="str">
        <f>+VLOOKUP(F283,'[2]DIVIPOLA MPIO'!$A$5:$B$1125,2,0)</f>
        <v>Antioquia</v>
      </c>
      <c r="F283" t="s">
        <v>453</v>
      </c>
      <c r="G283" t="s">
        <v>215</v>
      </c>
      <c r="H283" t="s">
        <v>218</v>
      </c>
      <c r="I283" t="s">
        <v>217</v>
      </c>
      <c r="J283" t="s">
        <v>27</v>
      </c>
      <c r="K283" s="2">
        <v>97</v>
      </c>
      <c r="L283" s="2">
        <v>7023</v>
      </c>
      <c r="M283" s="2">
        <v>50.5</v>
      </c>
      <c r="N283" s="27">
        <f t="shared" si="26"/>
        <v>4</v>
      </c>
      <c r="O283" s="28" t="str">
        <f t="shared" si="27"/>
        <v>50</v>
      </c>
      <c r="P283" s="28" t="str">
        <f t="shared" si="28"/>
        <v>,5</v>
      </c>
      <c r="Q283" s="29">
        <f t="shared" si="29"/>
        <v>3000.5</v>
      </c>
      <c r="R283" s="29">
        <f t="shared" si="30"/>
        <v>50.008333333333333</v>
      </c>
      <c r="U283" s="26"/>
      <c r="V283" s="26"/>
      <c r="W283" s="8"/>
      <c r="X283" s="6"/>
    </row>
    <row r="284" spans="1:24">
      <c r="A284" s="1">
        <v>45323</v>
      </c>
      <c r="B284" s="1" t="str">
        <f t="shared" si="25"/>
        <v>febrero</v>
      </c>
      <c r="C284" t="s">
        <v>213</v>
      </c>
      <c r="D284" t="s">
        <v>214</v>
      </c>
      <c r="E284" t="str">
        <f>+VLOOKUP(F284,'[2]DIVIPOLA MPIO'!$A$5:$B$1125,2,0)</f>
        <v>Antioquia</v>
      </c>
      <c r="F284" t="s">
        <v>453</v>
      </c>
      <c r="G284" t="s">
        <v>215</v>
      </c>
      <c r="H284" t="s">
        <v>219</v>
      </c>
      <c r="I284" t="s">
        <v>217</v>
      </c>
      <c r="J284" t="s">
        <v>27</v>
      </c>
      <c r="K284" s="2">
        <v>82</v>
      </c>
      <c r="L284" s="2">
        <v>6537</v>
      </c>
      <c r="M284" s="2">
        <v>41.1</v>
      </c>
      <c r="N284" s="27">
        <f t="shared" si="26"/>
        <v>4</v>
      </c>
      <c r="O284" s="28" t="str">
        <f t="shared" si="27"/>
        <v>41</v>
      </c>
      <c r="P284" s="28" t="str">
        <f t="shared" si="28"/>
        <v>,1</v>
      </c>
      <c r="Q284" s="29">
        <f t="shared" si="29"/>
        <v>2460.1</v>
      </c>
      <c r="R284" s="29">
        <f t="shared" si="30"/>
        <v>41.001666666666665</v>
      </c>
      <c r="U284" s="26"/>
      <c r="V284" s="26"/>
      <c r="W284" s="8"/>
      <c r="X284" s="6"/>
    </row>
    <row r="285" spans="1:24">
      <c r="A285" s="1">
        <v>45323</v>
      </c>
      <c r="B285" s="1" t="str">
        <f t="shared" si="25"/>
        <v>febrero</v>
      </c>
      <c r="C285" t="s">
        <v>290</v>
      </c>
      <c r="D285" t="s">
        <v>291</v>
      </c>
      <c r="E285" t="str">
        <f>+VLOOKUP(F285,'[2]DIVIPOLA MPIO'!$A$5:$B$1125,2,0)</f>
        <v>Valle del Cauca</v>
      </c>
      <c r="F285" t="s">
        <v>292</v>
      </c>
      <c r="G285" t="s">
        <v>293</v>
      </c>
      <c r="H285" t="s">
        <v>294</v>
      </c>
      <c r="I285" t="s">
        <v>295</v>
      </c>
      <c r="J285" t="s">
        <v>411</v>
      </c>
      <c r="K285" s="2">
        <v>2</v>
      </c>
      <c r="L285" s="2">
        <v>57</v>
      </c>
      <c r="M285" s="2">
        <v>1.17</v>
      </c>
      <c r="N285" s="27">
        <f t="shared" si="26"/>
        <v>4</v>
      </c>
      <c r="O285" s="28" t="str">
        <f t="shared" si="27"/>
        <v>1,</v>
      </c>
      <c r="P285" s="28" t="str">
        <f t="shared" si="28"/>
        <v>17</v>
      </c>
      <c r="Q285" s="29">
        <f t="shared" si="29"/>
        <v>77</v>
      </c>
      <c r="R285" s="29">
        <f t="shared" si="30"/>
        <v>1.2833333333333334</v>
      </c>
      <c r="U285" s="26"/>
      <c r="V285" s="26"/>
      <c r="W285" s="8"/>
      <c r="X285" s="6"/>
    </row>
    <row r="286" spans="1:24">
      <c r="A286" s="1">
        <v>45323</v>
      </c>
      <c r="B286" s="1" t="str">
        <f t="shared" si="25"/>
        <v>febrero</v>
      </c>
      <c r="C286" t="s">
        <v>290</v>
      </c>
      <c r="D286" t="s">
        <v>291</v>
      </c>
      <c r="E286" t="str">
        <f>+VLOOKUP(F286,'[2]DIVIPOLA MPIO'!$A$5:$B$1125,2,0)</f>
        <v>Valle del Cauca</v>
      </c>
      <c r="F286" t="s">
        <v>292</v>
      </c>
      <c r="G286" t="s">
        <v>293</v>
      </c>
      <c r="H286" t="s">
        <v>296</v>
      </c>
      <c r="I286" t="s">
        <v>295</v>
      </c>
      <c r="J286" t="s">
        <v>411</v>
      </c>
      <c r="K286" s="2">
        <v>1</v>
      </c>
      <c r="L286" s="2">
        <v>45</v>
      </c>
      <c r="M286" s="2">
        <v>1.01</v>
      </c>
      <c r="N286" s="27">
        <f t="shared" si="26"/>
        <v>4</v>
      </c>
      <c r="O286" s="28" t="str">
        <f t="shared" si="27"/>
        <v>1,</v>
      </c>
      <c r="P286" s="28" t="str">
        <f t="shared" si="28"/>
        <v>01</v>
      </c>
      <c r="Q286" s="29">
        <f t="shared" si="29"/>
        <v>61</v>
      </c>
      <c r="R286" s="29">
        <f t="shared" si="30"/>
        <v>1.0166666666666666</v>
      </c>
      <c r="U286" s="26"/>
      <c r="V286" s="26"/>
      <c r="W286" s="8"/>
      <c r="X286" s="6"/>
    </row>
    <row r="287" spans="1:24">
      <c r="A287" s="1">
        <v>45323</v>
      </c>
      <c r="B287" s="1" t="str">
        <f t="shared" si="25"/>
        <v>febrero</v>
      </c>
      <c r="C287" t="s">
        <v>290</v>
      </c>
      <c r="D287" t="s">
        <v>291</v>
      </c>
      <c r="E287" t="str">
        <f>+VLOOKUP(F287,'[2]DIVIPOLA MPIO'!$A$5:$B$1125,2,0)</f>
        <v>Valle del Cauca</v>
      </c>
      <c r="F287" t="s">
        <v>292</v>
      </c>
      <c r="G287" t="s">
        <v>297</v>
      </c>
      <c r="H287" t="s">
        <v>294</v>
      </c>
      <c r="I287" t="s">
        <v>295</v>
      </c>
      <c r="J287" t="s">
        <v>411</v>
      </c>
      <c r="K287" s="2">
        <v>1</v>
      </c>
      <c r="L287" s="2">
        <v>22</v>
      </c>
      <c r="M287" s="2">
        <v>1.1000000000000001</v>
      </c>
      <c r="N287" s="27">
        <f t="shared" si="26"/>
        <v>3</v>
      </c>
      <c r="O287" s="28" t="str">
        <f t="shared" si="27"/>
        <v>1,</v>
      </c>
      <c r="P287" s="28" t="str">
        <f t="shared" si="28"/>
        <v>1</v>
      </c>
      <c r="Q287" s="29">
        <f t="shared" si="29"/>
        <v>61</v>
      </c>
      <c r="R287" s="29">
        <f t="shared" si="30"/>
        <v>1.0166666666666666</v>
      </c>
      <c r="U287" s="26"/>
      <c r="V287" s="26"/>
      <c r="W287" s="8"/>
      <c r="X287" s="6"/>
    </row>
    <row r="288" spans="1:24">
      <c r="A288" s="1">
        <v>45323</v>
      </c>
      <c r="B288" s="1" t="str">
        <f t="shared" si="25"/>
        <v>febrero</v>
      </c>
      <c r="C288" t="s">
        <v>290</v>
      </c>
      <c r="D288" t="s">
        <v>291</v>
      </c>
      <c r="E288" t="str">
        <f>+VLOOKUP(F288,'[2]DIVIPOLA MPIO'!$A$5:$B$1125,2,0)</f>
        <v>Cauca</v>
      </c>
      <c r="F288" t="s">
        <v>298</v>
      </c>
      <c r="G288" t="s">
        <v>293</v>
      </c>
      <c r="H288" t="s">
        <v>294</v>
      </c>
      <c r="I288" t="s">
        <v>295</v>
      </c>
      <c r="J288" t="s">
        <v>411</v>
      </c>
      <c r="K288" s="2">
        <v>7</v>
      </c>
      <c r="L288" s="2">
        <v>129</v>
      </c>
      <c r="M288" s="2">
        <v>2.5099999999999998</v>
      </c>
      <c r="N288" s="27">
        <f t="shared" si="26"/>
        <v>4</v>
      </c>
      <c r="O288" s="28" t="str">
        <f t="shared" si="27"/>
        <v>2,</v>
      </c>
      <c r="P288" s="28" t="str">
        <f t="shared" si="28"/>
        <v>51</v>
      </c>
      <c r="Q288" s="29">
        <f t="shared" si="29"/>
        <v>171</v>
      </c>
      <c r="R288" s="29">
        <f t="shared" si="30"/>
        <v>2.85</v>
      </c>
      <c r="U288" s="26"/>
      <c r="V288" s="26"/>
      <c r="W288" s="8"/>
      <c r="X288" s="6"/>
    </row>
    <row r="289" spans="1:24">
      <c r="A289" s="1">
        <v>45323</v>
      </c>
      <c r="B289" s="1" t="str">
        <f t="shared" si="25"/>
        <v>febrero</v>
      </c>
      <c r="C289" t="s">
        <v>290</v>
      </c>
      <c r="D289" t="s">
        <v>291</v>
      </c>
      <c r="E289" t="str">
        <f>+VLOOKUP(F289,'[2]DIVIPOLA MPIO'!$A$5:$B$1125,2,0)</f>
        <v>Cauca</v>
      </c>
      <c r="F289" t="s">
        <v>298</v>
      </c>
      <c r="G289" t="s">
        <v>293</v>
      </c>
      <c r="H289" t="s">
        <v>296</v>
      </c>
      <c r="I289" t="s">
        <v>295</v>
      </c>
      <c r="J289" t="s">
        <v>411</v>
      </c>
      <c r="K289" s="2">
        <v>3</v>
      </c>
      <c r="L289" s="2">
        <v>54</v>
      </c>
      <c r="M289" s="2">
        <v>1.66</v>
      </c>
      <c r="N289" s="27">
        <f t="shared" si="26"/>
        <v>4</v>
      </c>
      <c r="O289" s="28" t="str">
        <f t="shared" si="27"/>
        <v>1,</v>
      </c>
      <c r="P289" s="28" t="str">
        <f t="shared" si="28"/>
        <v>66</v>
      </c>
      <c r="Q289" s="29">
        <f t="shared" si="29"/>
        <v>126</v>
      </c>
      <c r="R289" s="29">
        <f t="shared" si="30"/>
        <v>2.1</v>
      </c>
      <c r="U289" s="26"/>
      <c r="V289" s="26"/>
      <c r="W289" s="8"/>
      <c r="X289" s="6"/>
    </row>
    <row r="290" spans="1:24">
      <c r="A290" s="1">
        <v>45323</v>
      </c>
      <c r="B290" s="1" t="str">
        <f t="shared" si="25"/>
        <v>febrero</v>
      </c>
      <c r="C290" t="s">
        <v>290</v>
      </c>
      <c r="D290" t="s">
        <v>291</v>
      </c>
      <c r="E290" t="str">
        <f>+VLOOKUP(F290,'[2]DIVIPOLA MPIO'!$A$5:$B$1125,2,0)</f>
        <v>Cauca</v>
      </c>
      <c r="F290" t="s">
        <v>298</v>
      </c>
      <c r="G290" t="s">
        <v>297</v>
      </c>
      <c r="H290" t="s">
        <v>299</v>
      </c>
      <c r="I290" t="s">
        <v>295</v>
      </c>
      <c r="J290" t="s">
        <v>411</v>
      </c>
      <c r="K290" s="2">
        <v>1</v>
      </c>
      <c r="L290" s="2">
        <v>29</v>
      </c>
      <c r="M290" s="2">
        <v>1.3</v>
      </c>
      <c r="N290" s="27">
        <f t="shared" si="26"/>
        <v>3</v>
      </c>
      <c r="O290" s="28" t="str">
        <f t="shared" si="27"/>
        <v>1,</v>
      </c>
      <c r="P290" s="28" t="str">
        <f t="shared" si="28"/>
        <v>3</v>
      </c>
      <c r="Q290" s="29">
        <f t="shared" si="29"/>
        <v>63</v>
      </c>
      <c r="R290" s="29">
        <f t="shared" si="30"/>
        <v>1.05</v>
      </c>
      <c r="U290" s="26"/>
      <c r="V290" s="26"/>
      <c r="W290" s="8"/>
      <c r="X290" s="6"/>
    </row>
    <row r="291" spans="1:24">
      <c r="A291" s="1">
        <v>45323</v>
      </c>
      <c r="B291" s="1" t="str">
        <f t="shared" si="25"/>
        <v>febrero</v>
      </c>
      <c r="C291" t="s">
        <v>290</v>
      </c>
      <c r="D291" t="s">
        <v>291</v>
      </c>
      <c r="E291" t="str">
        <f>+VLOOKUP(F291,'[2]DIVIPOLA MPIO'!$A$5:$B$1125,2,0)</f>
        <v>Valle del Cauca</v>
      </c>
      <c r="F291" t="s">
        <v>300</v>
      </c>
      <c r="G291" t="s">
        <v>297</v>
      </c>
      <c r="H291" t="s">
        <v>296</v>
      </c>
      <c r="I291" t="s">
        <v>295</v>
      </c>
      <c r="J291" t="s">
        <v>411</v>
      </c>
      <c r="K291" s="2">
        <v>4</v>
      </c>
      <c r="L291" s="2">
        <v>72</v>
      </c>
      <c r="M291" s="2">
        <v>5</v>
      </c>
      <c r="N291" s="27">
        <f t="shared" si="26"/>
        <v>1</v>
      </c>
      <c r="O291" s="28" t="str">
        <f t="shared" si="27"/>
        <v>5</v>
      </c>
      <c r="P291" s="28">
        <f t="shared" si="28"/>
        <v>0</v>
      </c>
      <c r="Q291" s="29">
        <f t="shared" si="29"/>
        <v>300</v>
      </c>
      <c r="R291" s="29">
        <f t="shared" si="30"/>
        <v>5</v>
      </c>
      <c r="U291" s="26"/>
      <c r="V291" s="26"/>
      <c r="W291" s="8"/>
      <c r="X291" s="6"/>
    </row>
    <row r="292" spans="1:24">
      <c r="A292" s="1">
        <v>45323</v>
      </c>
      <c r="B292" s="1" t="str">
        <f t="shared" si="25"/>
        <v>febrero</v>
      </c>
      <c r="C292" t="s">
        <v>290</v>
      </c>
      <c r="D292" t="s">
        <v>291</v>
      </c>
      <c r="E292" t="str">
        <f>+VLOOKUP(F292,'[2]DIVIPOLA MPIO'!$A$5:$B$1125,2,0)</f>
        <v>Valle del Cauca</v>
      </c>
      <c r="F292" t="s">
        <v>95</v>
      </c>
      <c r="G292" t="s">
        <v>293</v>
      </c>
      <c r="H292" t="s">
        <v>296</v>
      </c>
      <c r="I292" t="s">
        <v>295</v>
      </c>
      <c r="J292" t="s">
        <v>411</v>
      </c>
      <c r="K292" s="2">
        <v>1</v>
      </c>
      <c r="L292" s="2">
        <v>32</v>
      </c>
      <c r="M292" s="2">
        <v>0.59</v>
      </c>
      <c r="N292" s="27">
        <f t="shared" si="26"/>
        <v>4</v>
      </c>
      <c r="O292" s="28" t="str">
        <f t="shared" si="27"/>
        <v>0,</v>
      </c>
      <c r="P292" s="28" t="str">
        <f t="shared" si="28"/>
        <v>59</v>
      </c>
      <c r="Q292" s="29">
        <f t="shared" si="29"/>
        <v>59</v>
      </c>
      <c r="R292" s="29">
        <f t="shared" si="30"/>
        <v>0.98333333333333328</v>
      </c>
      <c r="U292" s="26"/>
      <c r="V292" s="26"/>
      <c r="W292" s="8"/>
      <c r="X292" s="6"/>
    </row>
    <row r="293" spans="1:24">
      <c r="A293" s="1">
        <v>45323</v>
      </c>
      <c r="B293" s="1" t="str">
        <f t="shared" si="25"/>
        <v>febrero</v>
      </c>
      <c r="C293" t="s">
        <v>290</v>
      </c>
      <c r="D293" t="s">
        <v>291</v>
      </c>
      <c r="E293" t="str">
        <f>+VLOOKUP(F293,'[2]DIVIPOLA MPIO'!$A$5:$B$1125,2,0)</f>
        <v>Valle del Cauca</v>
      </c>
      <c r="F293" t="s">
        <v>95</v>
      </c>
      <c r="G293" t="s">
        <v>297</v>
      </c>
      <c r="H293" t="s">
        <v>294</v>
      </c>
      <c r="I293" t="s">
        <v>295</v>
      </c>
      <c r="J293" t="s">
        <v>411</v>
      </c>
      <c r="K293" s="2">
        <v>7</v>
      </c>
      <c r="L293" s="2">
        <v>282</v>
      </c>
      <c r="M293" s="2">
        <v>5.32</v>
      </c>
      <c r="N293" s="27">
        <f t="shared" si="26"/>
        <v>4</v>
      </c>
      <c r="O293" s="28" t="str">
        <f t="shared" si="27"/>
        <v>5,</v>
      </c>
      <c r="P293" s="28" t="str">
        <f t="shared" si="28"/>
        <v>32</v>
      </c>
      <c r="Q293" s="29">
        <f t="shared" si="29"/>
        <v>332</v>
      </c>
      <c r="R293" s="29">
        <f t="shared" si="30"/>
        <v>5.5333333333333332</v>
      </c>
      <c r="U293" s="26"/>
      <c r="V293" s="26"/>
      <c r="W293" s="8"/>
      <c r="X293" s="6"/>
    </row>
    <row r="294" spans="1:24">
      <c r="A294" s="1">
        <v>45323</v>
      </c>
      <c r="B294" s="1" t="str">
        <f t="shared" si="25"/>
        <v>febrero</v>
      </c>
      <c r="C294" t="s">
        <v>290</v>
      </c>
      <c r="D294" t="s">
        <v>291</v>
      </c>
      <c r="E294" t="str">
        <f>+VLOOKUP(F294,'[2]DIVIPOLA MPIO'!$A$5:$B$1125,2,0)</f>
        <v>Valle del Cauca</v>
      </c>
      <c r="F294" t="s">
        <v>95</v>
      </c>
      <c r="G294" t="s">
        <v>297</v>
      </c>
      <c r="H294" t="s">
        <v>296</v>
      </c>
      <c r="I294" t="s">
        <v>295</v>
      </c>
      <c r="J294" t="s">
        <v>411</v>
      </c>
      <c r="K294" s="2">
        <v>13</v>
      </c>
      <c r="L294" s="2">
        <v>338</v>
      </c>
      <c r="M294" s="2">
        <v>6.35</v>
      </c>
      <c r="N294" s="27">
        <f t="shared" si="26"/>
        <v>4</v>
      </c>
      <c r="O294" s="28" t="str">
        <f t="shared" si="27"/>
        <v>6,</v>
      </c>
      <c r="P294" s="28" t="str">
        <f t="shared" si="28"/>
        <v>35</v>
      </c>
      <c r="Q294" s="29">
        <f t="shared" si="29"/>
        <v>395</v>
      </c>
      <c r="R294" s="29">
        <f t="shared" si="30"/>
        <v>6.583333333333333</v>
      </c>
      <c r="U294" s="26"/>
      <c r="V294" s="26"/>
      <c r="W294" s="8"/>
      <c r="X294" s="6"/>
    </row>
    <row r="295" spans="1:24">
      <c r="A295" s="1">
        <v>45323</v>
      </c>
      <c r="B295" s="1" t="str">
        <f t="shared" si="25"/>
        <v>febrero</v>
      </c>
      <c r="C295" t="s">
        <v>290</v>
      </c>
      <c r="D295" t="s">
        <v>291</v>
      </c>
      <c r="E295" t="str">
        <f>+VLOOKUP(F295,'[2]DIVIPOLA MPIO'!$A$5:$B$1125,2,0)</f>
        <v>Risaralda</v>
      </c>
      <c r="F295" t="s">
        <v>301</v>
      </c>
      <c r="G295" t="s">
        <v>293</v>
      </c>
      <c r="H295" t="s">
        <v>296</v>
      </c>
      <c r="I295" t="s">
        <v>295</v>
      </c>
      <c r="J295" t="s">
        <v>411</v>
      </c>
      <c r="K295" s="2">
        <v>2</v>
      </c>
      <c r="L295" s="2">
        <v>36</v>
      </c>
      <c r="M295" s="2">
        <v>0.53</v>
      </c>
      <c r="N295" s="27">
        <f t="shared" si="26"/>
        <v>4</v>
      </c>
      <c r="O295" s="28" t="str">
        <f t="shared" si="27"/>
        <v>0,</v>
      </c>
      <c r="P295" s="28" t="str">
        <f t="shared" si="28"/>
        <v>53</v>
      </c>
      <c r="Q295" s="29">
        <f t="shared" si="29"/>
        <v>53</v>
      </c>
      <c r="R295" s="29">
        <f t="shared" si="30"/>
        <v>0.8833333333333333</v>
      </c>
      <c r="U295" s="26"/>
      <c r="V295" s="26"/>
      <c r="W295" s="8"/>
      <c r="X295" s="6"/>
    </row>
    <row r="296" spans="1:24">
      <c r="A296" s="1">
        <v>45323</v>
      </c>
      <c r="B296" s="1" t="str">
        <f t="shared" si="25"/>
        <v>febrero</v>
      </c>
      <c r="C296" t="s">
        <v>290</v>
      </c>
      <c r="D296" t="s">
        <v>291</v>
      </c>
      <c r="E296" t="str">
        <f>+VLOOKUP(F296,'[2]DIVIPOLA MPIO'!$A$5:$B$1125,2,0)</f>
        <v>Valle del Cauca</v>
      </c>
      <c r="F296" t="s">
        <v>467</v>
      </c>
      <c r="G296" t="s">
        <v>297</v>
      </c>
      <c r="H296" t="s">
        <v>299</v>
      </c>
      <c r="I296" t="s">
        <v>295</v>
      </c>
      <c r="J296" t="s">
        <v>411</v>
      </c>
      <c r="K296" s="2">
        <v>3</v>
      </c>
      <c r="L296" s="2">
        <v>130</v>
      </c>
      <c r="M296" s="2">
        <v>2.19</v>
      </c>
      <c r="N296" s="27">
        <f t="shared" si="26"/>
        <v>4</v>
      </c>
      <c r="O296" s="28" t="str">
        <f t="shared" si="27"/>
        <v>2,</v>
      </c>
      <c r="P296" s="28" t="str">
        <f t="shared" si="28"/>
        <v>19</v>
      </c>
      <c r="Q296" s="29">
        <f t="shared" si="29"/>
        <v>139</v>
      </c>
      <c r="R296" s="29">
        <f t="shared" si="30"/>
        <v>2.3166666666666669</v>
      </c>
      <c r="U296" s="26"/>
      <c r="V296" s="26"/>
      <c r="W296" s="8"/>
      <c r="X296" s="6"/>
    </row>
    <row r="297" spans="1:24">
      <c r="A297" s="1">
        <v>45323</v>
      </c>
      <c r="B297" s="1" t="str">
        <f t="shared" si="25"/>
        <v>febrero</v>
      </c>
      <c r="C297" t="s">
        <v>290</v>
      </c>
      <c r="D297" t="s">
        <v>291</v>
      </c>
      <c r="E297" t="str">
        <f>+VLOOKUP(F297,'[2]DIVIPOLA MPIO'!$A$5:$B$1125,2,0)</f>
        <v>Valle del Cauca</v>
      </c>
      <c r="F297" t="s">
        <v>467</v>
      </c>
      <c r="G297" t="s">
        <v>297</v>
      </c>
      <c r="H297" t="s">
        <v>296</v>
      </c>
      <c r="I297" t="s">
        <v>295</v>
      </c>
      <c r="J297" t="s">
        <v>411</v>
      </c>
      <c r="K297" s="2">
        <v>9</v>
      </c>
      <c r="L297" s="2">
        <v>154</v>
      </c>
      <c r="M297" s="2">
        <v>3.35</v>
      </c>
      <c r="N297" s="27">
        <f t="shared" si="26"/>
        <v>4</v>
      </c>
      <c r="O297" s="28" t="str">
        <f t="shared" si="27"/>
        <v>3,</v>
      </c>
      <c r="P297" s="28" t="str">
        <f t="shared" si="28"/>
        <v>35</v>
      </c>
      <c r="Q297" s="29">
        <f t="shared" si="29"/>
        <v>215</v>
      </c>
      <c r="R297" s="29">
        <f t="shared" si="30"/>
        <v>3.5833333333333335</v>
      </c>
      <c r="U297" s="26"/>
      <c r="V297" s="26"/>
      <c r="W297" s="8"/>
      <c r="X297" s="6"/>
    </row>
    <row r="298" spans="1:24">
      <c r="A298" s="1">
        <v>45323</v>
      </c>
      <c r="B298" s="1" t="str">
        <f t="shared" si="25"/>
        <v>febrero</v>
      </c>
      <c r="C298" t="s">
        <v>290</v>
      </c>
      <c r="D298" t="s">
        <v>291</v>
      </c>
      <c r="E298" t="str">
        <f>+VLOOKUP(F298,'[2]DIVIPOLA MPIO'!$A$5:$B$1125,2,0)</f>
        <v>Risaralda</v>
      </c>
      <c r="F298" t="s">
        <v>303</v>
      </c>
      <c r="G298" t="s">
        <v>297</v>
      </c>
      <c r="H298" t="s">
        <v>296</v>
      </c>
      <c r="I298" t="s">
        <v>295</v>
      </c>
      <c r="J298" t="s">
        <v>98</v>
      </c>
      <c r="K298" s="2">
        <v>3</v>
      </c>
      <c r="L298" s="2">
        <v>37</v>
      </c>
      <c r="M298" s="2">
        <v>2.02</v>
      </c>
      <c r="N298" s="27">
        <f t="shared" si="26"/>
        <v>4</v>
      </c>
      <c r="O298" s="28" t="str">
        <f t="shared" si="27"/>
        <v>2,</v>
      </c>
      <c r="P298" s="28" t="str">
        <f t="shared" si="28"/>
        <v>02</v>
      </c>
      <c r="Q298" s="29">
        <f t="shared" si="29"/>
        <v>122</v>
      </c>
      <c r="R298" s="29">
        <f t="shared" si="30"/>
        <v>2.0333333333333332</v>
      </c>
      <c r="U298" s="26"/>
      <c r="V298" s="26"/>
      <c r="W298" s="8"/>
      <c r="X298" s="6"/>
    </row>
    <row r="299" spans="1:24">
      <c r="A299" s="1">
        <v>45323</v>
      </c>
      <c r="B299" s="1" t="str">
        <f t="shared" si="25"/>
        <v>febrero</v>
      </c>
      <c r="C299" t="s">
        <v>290</v>
      </c>
      <c r="D299" t="s">
        <v>291</v>
      </c>
      <c r="E299" t="str">
        <f>+VLOOKUP(F299,'[2]DIVIPOLA MPIO'!$A$5:$B$1125,2,0)</f>
        <v>Valle del Cauca</v>
      </c>
      <c r="F299" t="s">
        <v>304</v>
      </c>
      <c r="G299" t="s">
        <v>297</v>
      </c>
      <c r="H299" t="s">
        <v>296</v>
      </c>
      <c r="I299" t="s">
        <v>295</v>
      </c>
      <c r="J299" t="s">
        <v>411</v>
      </c>
      <c r="K299" s="2">
        <v>3</v>
      </c>
      <c r="L299" s="2">
        <v>47</v>
      </c>
      <c r="M299" s="2">
        <v>2.2799999999999998</v>
      </c>
      <c r="N299" s="27">
        <f t="shared" si="26"/>
        <v>4</v>
      </c>
      <c r="O299" s="28" t="str">
        <f t="shared" si="27"/>
        <v>2,</v>
      </c>
      <c r="P299" s="28" t="str">
        <f t="shared" si="28"/>
        <v>28</v>
      </c>
      <c r="Q299" s="29">
        <f t="shared" si="29"/>
        <v>148</v>
      </c>
      <c r="R299" s="29">
        <f t="shared" si="30"/>
        <v>2.4666666666666668</v>
      </c>
      <c r="U299" s="26"/>
      <c r="V299" s="26"/>
      <c r="W299" s="8"/>
      <c r="X299" s="6"/>
    </row>
    <row r="300" spans="1:24">
      <c r="A300" s="1">
        <v>45323</v>
      </c>
      <c r="B300" s="1" t="str">
        <f t="shared" si="25"/>
        <v>febrero</v>
      </c>
      <c r="C300" t="s">
        <v>290</v>
      </c>
      <c r="D300" t="s">
        <v>291</v>
      </c>
      <c r="E300" t="str">
        <f>+VLOOKUP(F300,'[2]DIVIPOLA MPIO'!$A$5:$B$1125,2,0)</f>
        <v>Risaralda</v>
      </c>
      <c r="F300" t="s">
        <v>305</v>
      </c>
      <c r="G300" t="s">
        <v>293</v>
      </c>
      <c r="H300" t="s">
        <v>294</v>
      </c>
      <c r="I300" t="s">
        <v>295</v>
      </c>
      <c r="J300" t="s">
        <v>411</v>
      </c>
      <c r="K300" s="2">
        <v>1</v>
      </c>
      <c r="L300" s="2">
        <v>18</v>
      </c>
      <c r="M300" s="2">
        <v>0.3</v>
      </c>
      <c r="N300" s="27">
        <f t="shared" si="26"/>
        <v>3</v>
      </c>
      <c r="O300" s="28" t="str">
        <f t="shared" si="27"/>
        <v>0,</v>
      </c>
      <c r="P300" s="28" t="str">
        <f t="shared" si="28"/>
        <v>3</v>
      </c>
      <c r="Q300" s="29">
        <f t="shared" si="29"/>
        <v>3</v>
      </c>
      <c r="R300" s="29">
        <f t="shared" si="30"/>
        <v>0.05</v>
      </c>
      <c r="U300" s="26"/>
      <c r="V300" s="26"/>
      <c r="W300" s="8"/>
      <c r="X300" s="6"/>
    </row>
    <row r="301" spans="1:24">
      <c r="A301" s="1">
        <v>45323</v>
      </c>
      <c r="B301" s="1" t="str">
        <f t="shared" si="25"/>
        <v>febrero</v>
      </c>
      <c r="C301" t="s">
        <v>290</v>
      </c>
      <c r="D301" t="s">
        <v>291</v>
      </c>
      <c r="E301" t="str">
        <f>+VLOOKUP(F301,'[2]DIVIPOLA MPIO'!$A$5:$B$1125,2,0)</f>
        <v>Risaralda</v>
      </c>
      <c r="F301" t="s">
        <v>305</v>
      </c>
      <c r="G301" t="s">
        <v>293</v>
      </c>
      <c r="H301" t="s">
        <v>296</v>
      </c>
      <c r="I301" t="s">
        <v>295</v>
      </c>
      <c r="J301" t="s">
        <v>411</v>
      </c>
      <c r="K301" s="2">
        <v>2</v>
      </c>
      <c r="L301" s="2">
        <v>77</v>
      </c>
      <c r="M301" s="2">
        <v>1.55</v>
      </c>
      <c r="N301" s="27">
        <f t="shared" si="26"/>
        <v>4</v>
      </c>
      <c r="O301" s="28" t="str">
        <f t="shared" si="27"/>
        <v>1,</v>
      </c>
      <c r="P301" s="28" t="str">
        <f t="shared" si="28"/>
        <v>55</v>
      </c>
      <c r="Q301" s="29">
        <f t="shared" si="29"/>
        <v>115</v>
      </c>
      <c r="R301" s="29">
        <f t="shared" si="30"/>
        <v>1.9166666666666667</v>
      </c>
      <c r="U301" s="26"/>
      <c r="V301" s="26"/>
      <c r="W301" s="8"/>
      <c r="X301" s="6"/>
    </row>
    <row r="302" spans="1:24">
      <c r="A302" s="1">
        <v>45323</v>
      </c>
      <c r="B302" s="1" t="str">
        <f t="shared" si="25"/>
        <v>febrero</v>
      </c>
      <c r="C302" t="s">
        <v>290</v>
      </c>
      <c r="D302" t="s">
        <v>291</v>
      </c>
      <c r="E302" t="str">
        <f>+VLOOKUP(F302,'[2]DIVIPOLA MPIO'!$A$5:$B$1125,2,0)</f>
        <v>Valle del Cauca</v>
      </c>
      <c r="F302" t="s">
        <v>306</v>
      </c>
      <c r="G302" t="s">
        <v>293</v>
      </c>
      <c r="H302" t="s">
        <v>296</v>
      </c>
      <c r="I302" t="s">
        <v>295</v>
      </c>
      <c r="J302" t="s">
        <v>411</v>
      </c>
      <c r="K302" s="2">
        <v>1</v>
      </c>
      <c r="L302" s="2">
        <v>34</v>
      </c>
      <c r="M302" s="2">
        <v>0.45</v>
      </c>
      <c r="N302" s="27">
        <f t="shared" si="26"/>
        <v>4</v>
      </c>
      <c r="O302" s="28" t="str">
        <f t="shared" si="27"/>
        <v>0,</v>
      </c>
      <c r="P302" s="28" t="str">
        <f t="shared" si="28"/>
        <v>45</v>
      </c>
      <c r="Q302" s="29">
        <f t="shared" si="29"/>
        <v>45</v>
      </c>
      <c r="R302" s="29">
        <f t="shared" si="30"/>
        <v>0.75</v>
      </c>
      <c r="U302" s="26"/>
      <c r="V302" s="26"/>
      <c r="W302" s="8"/>
      <c r="X302" s="6"/>
    </row>
    <row r="303" spans="1:24">
      <c r="A303" s="1">
        <v>45323</v>
      </c>
      <c r="B303" s="1" t="str">
        <f t="shared" si="25"/>
        <v>febrero</v>
      </c>
      <c r="C303" t="s">
        <v>290</v>
      </c>
      <c r="D303" t="s">
        <v>291</v>
      </c>
      <c r="E303" t="str">
        <f>+VLOOKUP(F303,'[2]DIVIPOLA MPIO'!$A$5:$B$1125,2,0)</f>
        <v>Caldas</v>
      </c>
      <c r="F303" t="s">
        <v>307</v>
      </c>
      <c r="G303" t="s">
        <v>293</v>
      </c>
      <c r="H303" t="s">
        <v>294</v>
      </c>
      <c r="I303" t="s">
        <v>295</v>
      </c>
      <c r="J303" t="s">
        <v>411</v>
      </c>
      <c r="K303" s="2">
        <v>5</v>
      </c>
      <c r="L303" s="2">
        <v>93</v>
      </c>
      <c r="M303" s="2">
        <v>2.82</v>
      </c>
      <c r="N303" s="27">
        <f t="shared" si="26"/>
        <v>4</v>
      </c>
      <c r="O303" s="28" t="str">
        <f t="shared" si="27"/>
        <v>2,</v>
      </c>
      <c r="P303" s="28" t="str">
        <f t="shared" si="28"/>
        <v>82</v>
      </c>
      <c r="Q303" s="29">
        <f t="shared" si="29"/>
        <v>202</v>
      </c>
      <c r="R303" s="29">
        <f t="shared" si="30"/>
        <v>3.3666666666666667</v>
      </c>
      <c r="U303" s="26"/>
      <c r="V303" s="26"/>
      <c r="W303" s="8"/>
      <c r="X303" s="6"/>
    </row>
    <row r="304" spans="1:24">
      <c r="A304" s="1">
        <v>45323</v>
      </c>
      <c r="B304" s="1" t="str">
        <f t="shared" si="25"/>
        <v>febrero</v>
      </c>
      <c r="C304" t="s">
        <v>290</v>
      </c>
      <c r="D304" t="s">
        <v>291</v>
      </c>
      <c r="E304" t="str">
        <f>+VLOOKUP(F304,'[2]DIVIPOLA MPIO'!$A$5:$B$1125,2,0)</f>
        <v>Caldas</v>
      </c>
      <c r="F304" t="s">
        <v>307</v>
      </c>
      <c r="G304" t="s">
        <v>293</v>
      </c>
      <c r="H304" t="s">
        <v>296</v>
      </c>
      <c r="I304" t="s">
        <v>295</v>
      </c>
      <c r="J304" t="s">
        <v>411</v>
      </c>
      <c r="K304" s="2">
        <v>5</v>
      </c>
      <c r="L304" s="2">
        <v>156</v>
      </c>
      <c r="M304" s="2">
        <v>4.04</v>
      </c>
      <c r="N304" s="27">
        <f t="shared" si="26"/>
        <v>4</v>
      </c>
      <c r="O304" s="28" t="str">
        <f t="shared" si="27"/>
        <v>4,</v>
      </c>
      <c r="P304" s="28" t="str">
        <f t="shared" si="28"/>
        <v>04</v>
      </c>
      <c r="Q304" s="29">
        <f t="shared" si="29"/>
        <v>244</v>
      </c>
      <c r="R304" s="29">
        <f t="shared" si="30"/>
        <v>4.0666666666666664</v>
      </c>
      <c r="U304" s="26"/>
      <c r="V304" s="26"/>
      <c r="W304" s="8"/>
      <c r="X304" s="6"/>
    </row>
    <row r="305" spans="1:24">
      <c r="A305" s="1">
        <v>45323</v>
      </c>
      <c r="B305" s="1" t="str">
        <f t="shared" si="25"/>
        <v>febrero</v>
      </c>
      <c r="C305" t="s">
        <v>290</v>
      </c>
      <c r="D305" t="s">
        <v>291</v>
      </c>
      <c r="E305" t="str">
        <f>+VLOOKUP(F305,'[2]DIVIPOLA MPIO'!$A$5:$B$1125,2,0)</f>
        <v>Valle del Cauca</v>
      </c>
      <c r="F305" t="s">
        <v>227</v>
      </c>
      <c r="G305" t="s">
        <v>297</v>
      </c>
      <c r="H305" t="s">
        <v>296</v>
      </c>
      <c r="I305" t="s">
        <v>295</v>
      </c>
      <c r="J305" t="s">
        <v>411</v>
      </c>
      <c r="K305" s="2">
        <v>8</v>
      </c>
      <c r="L305" s="2">
        <v>146</v>
      </c>
      <c r="M305" s="2">
        <v>6.49</v>
      </c>
      <c r="N305" s="27">
        <f t="shared" si="26"/>
        <v>4</v>
      </c>
      <c r="O305" s="28" t="str">
        <f t="shared" si="27"/>
        <v>6,</v>
      </c>
      <c r="P305" s="28" t="str">
        <f t="shared" si="28"/>
        <v>49</v>
      </c>
      <c r="Q305" s="29">
        <f t="shared" si="29"/>
        <v>409</v>
      </c>
      <c r="R305" s="29">
        <f t="shared" si="30"/>
        <v>6.8166666666666664</v>
      </c>
      <c r="U305" s="26"/>
      <c r="V305" s="26"/>
      <c r="W305" s="8"/>
      <c r="X305" s="6"/>
    </row>
    <row r="306" spans="1:24">
      <c r="A306" s="1">
        <v>45323</v>
      </c>
      <c r="B306" s="1" t="str">
        <f t="shared" si="25"/>
        <v>febrero</v>
      </c>
      <c r="C306" t="s">
        <v>220</v>
      </c>
      <c r="D306" t="s">
        <v>221</v>
      </c>
      <c r="E306" t="str">
        <f>+VLOOKUP(F306,'[2]DIVIPOLA MPIO'!$A$5:$B$1125,2,0)</f>
        <v>Valle del Cauca</v>
      </c>
      <c r="F306" t="s">
        <v>227</v>
      </c>
      <c r="G306" t="s">
        <v>308</v>
      </c>
      <c r="H306" t="s">
        <v>224</v>
      </c>
      <c r="I306" t="s">
        <v>225</v>
      </c>
      <c r="J306" t="s">
        <v>411</v>
      </c>
      <c r="K306" s="2">
        <v>40</v>
      </c>
      <c r="L306" s="2">
        <v>756</v>
      </c>
      <c r="M306" s="2">
        <v>2406</v>
      </c>
      <c r="N306" s="27">
        <f t="shared" si="26"/>
        <v>4</v>
      </c>
      <c r="O306" s="28" t="str">
        <f t="shared" si="27"/>
        <v>24</v>
      </c>
      <c r="P306" s="28" t="str">
        <f t="shared" si="28"/>
        <v>06</v>
      </c>
      <c r="Q306" s="29">
        <f t="shared" si="29"/>
        <v>1446</v>
      </c>
      <c r="R306" s="29">
        <f t="shared" si="30"/>
        <v>24.1</v>
      </c>
      <c r="U306" s="26"/>
      <c r="V306" s="26"/>
      <c r="W306" s="8"/>
      <c r="X306" s="6"/>
    </row>
    <row r="307" spans="1:24">
      <c r="A307" s="1">
        <v>45323</v>
      </c>
      <c r="B307" s="1" t="str">
        <f t="shared" si="25"/>
        <v>febrero</v>
      </c>
      <c r="C307" t="s">
        <v>220</v>
      </c>
      <c r="D307" t="s">
        <v>221</v>
      </c>
      <c r="E307" t="str">
        <f>+VLOOKUP(F307,'[2]DIVIPOLA MPIO'!$A$5:$B$1125,2,0)</f>
        <v>Valle del Cauca</v>
      </c>
      <c r="F307" t="s">
        <v>227</v>
      </c>
      <c r="G307" t="s">
        <v>308</v>
      </c>
      <c r="H307" t="s">
        <v>226</v>
      </c>
      <c r="I307" t="s">
        <v>225</v>
      </c>
      <c r="J307" t="s">
        <v>411</v>
      </c>
      <c r="K307" s="2">
        <v>79</v>
      </c>
      <c r="L307" s="2">
        <v>1397</v>
      </c>
      <c r="M307" s="2">
        <v>4436</v>
      </c>
      <c r="N307" s="27">
        <f t="shared" si="26"/>
        <v>4</v>
      </c>
      <c r="O307" s="28" t="str">
        <f t="shared" si="27"/>
        <v>44</v>
      </c>
      <c r="P307" s="28" t="str">
        <f t="shared" si="28"/>
        <v>36</v>
      </c>
      <c r="Q307" s="29">
        <f t="shared" si="29"/>
        <v>2676</v>
      </c>
      <c r="R307" s="29">
        <f t="shared" si="30"/>
        <v>44.6</v>
      </c>
      <c r="U307" s="26"/>
      <c r="V307" s="26"/>
      <c r="W307" s="8"/>
      <c r="X307" s="6"/>
    </row>
    <row r="308" spans="1:24">
      <c r="A308" s="1">
        <v>45323</v>
      </c>
      <c r="B308" s="1" t="str">
        <f t="shared" si="25"/>
        <v>febrero</v>
      </c>
      <c r="C308" t="s">
        <v>229</v>
      </c>
      <c r="D308" t="s">
        <v>230</v>
      </c>
      <c r="E308" t="str">
        <f>+VLOOKUP(F308,'[2]DIVIPOLA MPIO'!$A$5:$B$1125,2,0)</f>
        <v>Meta</v>
      </c>
      <c r="F308" t="s">
        <v>78</v>
      </c>
      <c r="G308" t="s">
        <v>231</v>
      </c>
      <c r="H308" t="s">
        <v>232</v>
      </c>
      <c r="I308" t="s">
        <v>15</v>
      </c>
      <c r="J308" t="s">
        <v>16</v>
      </c>
      <c r="K308" s="2">
        <v>7</v>
      </c>
      <c r="L308" s="2">
        <v>97</v>
      </c>
      <c r="M308" s="2">
        <v>218</v>
      </c>
      <c r="N308" s="27">
        <f t="shared" si="26"/>
        <v>3</v>
      </c>
      <c r="O308" s="28" t="str">
        <f t="shared" si="27"/>
        <v>21</v>
      </c>
      <c r="P308" s="28" t="str">
        <f t="shared" si="28"/>
        <v>8</v>
      </c>
      <c r="Q308" s="29">
        <f t="shared" si="29"/>
        <v>1268</v>
      </c>
      <c r="R308" s="29">
        <f t="shared" si="30"/>
        <v>21.133333333333333</v>
      </c>
      <c r="U308" s="26"/>
      <c r="V308" s="26"/>
      <c r="W308" s="8"/>
      <c r="X308" s="6"/>
    </row>
    <row r="309" spans="1:24">
      <c r="A309" s="1">
        <v>45323</v>
      </c>
      <c r="B309" s="1" t="str">
        <f t="shared" si="25"/>
        <v>febrero</v>
      </c>
      <c r="C309" t="s">
        <v>229</v>
      </c>
      <c r="D309" t="s">
        <v>230</v>
      </c>
      <c r="E309" t="str">
        <f>+VLOOKUP(F309,'[2]DIVIPOLA MPIO'!$A$5:$B$1125,2,0)</f>
        <v>Meta</v>
      </c>
      <c r="F309" t="s">
        <v>78</v>
      </c>
      <c r="G309" t="s">
        <v>231</v>
      </c>
      <c r="H309" t="s">
        <v>232</v>
      </c>
      <c r="I309" t="s">
        <v>15</v>
      </c>
      <c r="J309" t="s">
        <v>309</v>
      </c>
      <c r="K309" s="2">
        <v>2</v>
      </c>
      <c r="L309" s="2">
        <v>25</v>
      </c>
      <c r="M309" s="2">
        <v>0.4</v>
      </c>
      <c r="N309" s="27">
        <f t="shared" si="26"/>
        <v>3</v>
      </c>
      <c r="O309" s="28" t="str">
        <f t="shared" si="27"/>
        <v>0,</v>
      </c>
      <c r="P309" s="28" t="str">
        <f t="shared" si="28"/>
        <v>4</v>
      </c>
      <c r="Q309" s="29">
        <f t="shared" si="29"/>
        <v>4</v>
      </c>
      <c r="R309" s="29">
        <f t="shared" si="30"/>
        <v>6.6666666666666666E-2</v>
      </c>
      <c r="U309" s="26"/>
      <c r="V309" s="26"/>
      <c r="W309" s="8"/>
      <c r="X309" s="6"/>
    </row>
    <row r="310" spans="1:24">
      <c r="A310" s="1">
        <v>45323</v>
      </c>
      <c r="B310" s="1" t="str">
        <f t="shared" si="25"/>
        <v>febrero</v>
      </c>
      <c r="C310" t="s">
        <v>229</v>
      </c>
      <c r="D310" t="s">
        <v>230</v>
      </c>
      <c r="E310" t="str">
        <f>+VLOOKUP(F310,'[2]DIVIPOLA MPIO'!$A$5:$B$1125,2,0)</f>
        <v>Meta</v>
      </c>
      <c r="F310" t="s">
        <v>78</v>
      </c>
      <c r="G310" t="s">
        <v>231</v>
      </c>
      <c r="H310" t="s">
        <v>232</v>
      </c>
      <c r="I310" t="s">
        <v>15</v>
      </c>
      <c r="J310" t="s">
        <v>412</v>
      </c>
      <c r="K310" s="2">
        <v>32</v>
      </c>
      <c r="L310" s="2">
        <v>386</v>
      </c>
      <c r="M310" s="2">
        <v>1330</v>
      </c>
      <c r="N310" s="27">
        <f t="shared" si="26"/>
        <v>4</v>
      </c>
      <c r="O310" s="28" t="str">
        <f t="shared" si="27"/>
        <v>13</v>
      </c>
      <c r="P310" s="28" t="str">
        <f t="shared" si="28"/>
        <v>30</v>
      </c>
      <c r="Q310" s="29">
        <f t="shared" si="29"/>
        <v>810</v>
      </c>
      <c r="R310" s="29">
        <f t="shared" si="30"/>
        <v>13.5</v>
      </c>
      <c r="U310" s="26"/>
      <c r="V310" s="26"/>
      <c r="W310" s="8"/>
      <c r="X310" s="6"/>
    </row>
    <row r="311" spans="1:24">
      <c r="A311" s="1">
        <v>45323</v>
      </c>
      <c r="B311" s="1" t="str">
        <f t="shared" si="25"/>
        <v>febrero</v>
      </c>
      <c r="C311" t="s">
        <v>229</v>
      </c>
      <c r="D311" t="s">
        <v>230</v>
      </c>
      <c r="E311" t="str">
        <f>+VLOOKUP(F311,'[2]DIVIPOLA MPIO'!$A$5:$B$1125,2,0)</f>
        <v>Meta</v>
      </c>
      <c r="F311" t="s">
        <v>78</v>
      </c>
      <c r="G311" t="s">
        <v>231</v>
      </c>
      <c r="H311" t="s">
        <v>232</v>
      </c>
      <c r="I311" t="s">
        <v>15</v>
      </c>
      <c r="J311" t="s">
        <v>81</v>
      </c>
      <c r="K311" s="2">
        <v>13</v>
      </c>
      <c r="L311" s="2">
        <v>187</v>
      </c>
      <c r="M311" s="2">
        <v>430</v>
      </c>
      <c r="N311" s="27">
        <f t="shared" si="26"/>
        <v>3</v>
      </c>
      <c r="O311" s="28" t="str">
        <f t="shared" si="27"/>
        <v>43</v>
      </c>
      <c r="P311" s="28" t="str">
        <f t="shared" si="28"/>
        <v>0</v>
      </c>
      <c r="Q311" s="29">
        <f t="shared" si="29"/>
        <v>2580</v>
      </c>
      <c r="R311" s="29">
        <f t="shared" si="30"/>
        <v>43</v>
      </c>
      <c r="U311" s="26"/>
      <c r="V311" s="26"/>
      <c r="W311" s="8"/>
      <c r="X311" s="6"/>
    </row>
    <row r="312" spans="1:24">
      <c r="A312" s="1">
        <v>45323</v>
      </c>
      <c r="B312" s="1" t="str">
        <f t="shared" si="25"/>
        <v>febrero</v>
      </c>
      <c r="C312" t="s">
        <v>235</v>
      </c>
      <c r="D312" t="s">
        <v>236</v>
      </c>
      <c r="E312" t="str">
        <f>+VLOOKUP(F312,'[2]DIVIPOLA MPIO'!$A$5:$B$1125,2,0)</f>
        <v>Valle del Cauca</v>
      </c>
      <c r="F312" t="s">
        <v>462</v>
      </c>
      <c r="G312" t="s">
        <v>238</v>
      </c>
      <c r="H312" t="s">
        <v>239</v>
      </c>
      <c r="I312" t="s">
        <v>211</v>
      </c>
      <c r="J312" t="s">
        <v>411</v>
      </c>
      <c r="K312" s="2">
        <v>67</v>
      </c>
      <c r="L312" s="2">
        <v>844</v>
      </c>
      <c r="M312" s="2">
        <v>41</v>
      </c>
      <c r="N312" s="27">
        <f t="shared" si="26"/>
        <v>2</v>
      </c>
      <c r="O312" s="28" t="str">
        <f t="shared" si="27"/>
        <v>41</v>
      </c>
      <c r="P312" s="28">
        <f t="shared" si="28"/>
        <v>0</v>
      </c>
      <c r="Q312" s="29">
        <f t="shared" si="29"/>
        <v>2460</v>
      </c>
      <c r="R312" s="29">
        <f t="shared" si="30"/>
        <v>41</v>
      </c>
      <c r="U312" s="26"/>
      <c r="V312" s="26"/>
      <c r="W312" s="8"/>
      <c r="X312" s="6"/>
    </row>
    <row r="313" spans="1:24">
      <c r="A313" s="1">
        <v>45323</v>
      </c>
      <c r="B313" s="1" t="str">
        <f t="shared" si="25"/>
        <v>febrero</v>
      </c>
      <c r="C313" t="s">
        <v>235</v>
      </c>
      <c r="D313" t="s">
        <v>236</v>
      </c>
      <c r="E313" t="str">
        <f>+VLOOKUP(F313,'[2]DIVIPOLA MPIO'!$A$5:$B$1125,2,0)</f>
        <v>Valle del Cauca</v>
      </c>
      <c r="F313" t="s">
        <v>240</v>
      </c>
      <c r="G313" t="s">
        <v>241</v>
      </c>
      <c r="H313" t="s">
        <v>239</v>
      </c>
      <c r="I313" t="s">
        <v>211</v>
      </c>
      <c r="J313" t="s">
        <v>411</v>
      </c>
      <c r="K313" s="2">
        <v>30</v>
      </c>
      <c r="L313" s="2">
        <v>756</v>
      </c>
      <c r="M313" s="2">
        <v>24</v>
      </c>
      <c r="N313" s="27">
        <f t="shared" si="26"/>
        <v>2</v>
      </c>
      <c r="O313" s="28" t="str">
        <f t="shared" si="27"/>
        <v>24</v>
      </c>
      <c r="P313" s="28">
        <f t="shared" si="28"/>
        <v>0</v>
      </c>
      <c r="Q313" s="29">
        <f t="shared" si="29"/>
        <v>1440</v>
      </c>
      <c r="R313" s="29">
        <f t="shared" si="30"/>
        <v>24</v>
      </c>
      <c r="U313" s="26"/>
      <c r="V313" s="26"/>
      <c r="W313" s="8"/>
      <c r="X313" s="6"/>
    </row>
    <row r="314" spans="1:24">
      <c r="A314" s="1">
        <v>45323</v>
      </c>
      <c r="B314" s="1" t="str">
        <f t="shared" si="25"/>
        <v>febrero</v>
      </c>
      <c r="C314" t="s">
        <v>235</v>
      </c>
      <c r="D314" t="s">
        <v>236</v>
      </c>
      <c r="E314" t="str">
        <f>+VLOOKUP(F314,'[2]DIVIPOLA MPIO'!$A$5:$B$1125,2,0)</f>
        <v>Valle del Cauca</v>
      </c>
      <c r="F314" t="s">
        <v>242</v>
      </c>
      <c r="G314" t="s">
        <v>243</v>
      </c>
      <c r="H314" t="s">
        <v>244</v>
      </c>
      <c r="I314" t="s">
        <v>225</v>
      </c>
      <c r="J314" t="s">
        <v>411</v>
      </c>
      <c r="K314" s="2">
        <v>100</v>
      </c>
      <c r="L314" s="2">
        <v>1313</v>
      </c>
      <c r="M314" s="2">
        <v>62</v>
      </c>
      <c r="N314" s="27">
        <f t="shared" si="26"/>
        <v>2</v>
      </c>
      <c r="O314" s="28" t="str">
        <f t="shared" si="27"/>
        <v>62</v>
      </c>
      <c r="P314" s="28">
        <f t="shared" si="28"/>
        <v>0</v>
      </c>
      <c r="Q314" s="29">
        <f t="shared" si="29"/>
        <v>3720</v>
      </c>
      <c r="R314" s="29">
        <f t="shared" si="30"/>
        <v>62</v>
      </c>
      <c r="U314" s="26"/>
      <c r="V314" s="26"/>
      <c r="W314" s="8"/>
      <c r="X314" s="6"/>
    </row>
    <row r="315" spans="1:24">
      <c r="A315" s="1">
        <v>45352</v>
      </c>
      <c r="B315" s="1" t="str">
        <f t="shared" si="25"/>
        <v>marzo</v>
      </c>
      <c r="C315" t="s">
        <v>310</v>
      </c>
      <c r="D315" t="s">
        <v>311</v>
      </c>
      <c r="E315" t="str">
        <f>+VLOOKUP(F315,'[2]DIVIPOLA MPIO'!$A$5:$B$1125,2,0)</f>
        <v>Magdalena</v>
      </c>
      <c r="F315" t="s">
        <v>34</v>
      </c>
      <c r="G315" t="s">
        <v>312</v>
      </c>
      <c r="H315" t="s">
        <v>313</v>
      </c>
      <c r="I315" t="s">
        <v>370</v>
      </c>
      <c r="J315" t="s">
        <v>27</v>
      </c>
      <c r="K315" s="2">
        <v>29</v>
      </c>
      <c r="L315" s="2">
        <v>4472.9399999999996</v>
      </c>
      <c r="M315" s="2">
        <v>72.099999999999994</v>
      </c>
      <c r="N315" s="27">
        <f t="shared" si="26"/>
        <v>4</v>
      </c>
      <c r="O315" s="28" t="str">
        <f t="shared" si="27"/>
        <v>72</v>
      </c>
      <c r="P315" s="28" t="str">
        <f t="shared" si="28"/>
        <v>,1</v>
      </c>
      <c r="Q315" s="29">
        <f t="shared" si="29"/>
        <v>4320.1000000000004</v>
      </c>
      <c r="R315" s="29">
        <f t="shared" si="30"/>
        <v>72.001666666666679</v>
      </c>
      <c r="U315" s="26"/>
      <c r="V315" s="26"/>
      <c r="W315" s="8"/>
      <c r="X315" s="6"/>
    </row>
    <row r="316" spans="1:24">
      <c r="A316" s="1">
        <v>45352</v>
      </c>
      <c r="B316" s="1" t="str">
        <f t="shared" si="25"/>
        <v>marzo</v>
      </c>
      <c r="C316" t="s">
        <v>310</v>
      </c>
      <c r="D316" t="s">
        <v>311</v>
      </c>
      <c r="E316" t="str">
        <f>+VLOOKUP(F316,'[2]DIVIPOLA MPIO'!$A$5:$B$1125,2,0)</f>
        <v>Magdalena</v>
      </c>
      <c r="F316" t="s">
        <v>34</v>
      </c>
      <c r="G316" t="s">
        <v>312</v>
      </c>
      <c r="H316" t="s">
        <v>315</v>
      </c>
      <c r="I316" t="s">
        <v>370</v>
      </c>
      <c r="J316" t="s">
        <v>27</v>
      </c>
      <c r="K316" s="2">
        <v>28</v>
      </c>
      <c r="L316" s="2">
        <v>6087.45</v>
      </c>
      <c r="M316" s="2">
        <v>87.3</v>
      </c>
      <c r="N316" s="27">
        <f t="shared" si="26"/>
        <v>4</v>
      </c>
      <c r="O316" s="28" t="str">
        <f t="shared" si="27"/>
        <v>87</v>
      </c>
      <c r="P316" s="28" t="str">
        <f t="shared" si="28"/>
        <v>,3</v>
      </c>
      <c r="Q316" s="29">
        <f t="shared" si="29"/>
        <v>5220.3</v>
      </c>
      <c r="R316" s="29">
        <f t="shared" si="30"/>
        <v>87.00500000000001</v>
      </c>
      <c r="U316" s="26"/>
      <c r="V316" s="26"/>
      <c r="W316" s="8"/>
      <c r="X316" s="6"/>
    </row>
    <row r="317" spans="1:24">
      <c r="A317" s="1">
        <v>45352</v>
      </c>
      <c r="B317" s="1" t="str">
        <f t="shared" si="25"/>
        <v>marzo</v>
      </c>
      <c r="C317" t="s">
        <v>310</v>
      </c>
      <c r="D317" t="s">
        <v>311</v>
      </c>
      <c r="E317" t="str">
        <f>+VLOOKUP(F317,'[2]DIVIPOLA MPIO'!$A$5:$B$1125,2,0)</f>
        <v>Magdalena</v>
      </c>
      <c r="F317" t="s">
        <v>34</v>
      </c>
      <c r="G317" t="s">
        <v>312</v>
      </c>
      <c r="H317" t="s">
        <v>316</v>
      </c>
      <c r="I317" t="s">
        <v>370</v>
      </c>
      <c r="J317" t="s">
        <v>27</v>
      </c>
      <c r="K317" s="2">
        <v>9</v>
      </c>
      <c r="L317" s="2">
        <v>1478.96</v>
      </c>
      <c r="M317" s="2">
        <v>18.5</v>
      </c>
      <c r="N317" s="27">
        <f t="shared" si="26"/>
        <v>4</v>
      </c>
      <c r="O317" s="28" t="str">
        <f t="shared" si="27"/>
        <v>18</v>
      </c>
      <c r="P317" s="28" t="str">
        <f t="shared" si="28"/>
        <v>,5</v>
      </c>
      <c r="Q317" s="29">
        <f t="shared" si="29"/>
        <v>1080.5</v>
      </c>
      <c r="R317" s="29">
        <f t="shared" si="30"/>
        <v>18.008333333333333</v>
      </c>
      <c r="U317" s="26"/>
      <c r="V317" s="26"/>
      <c r="W317" s="8"/>
      <c r="X317" s="6"/>
    </row>
    <row r="318" spans="1:24">
      <c r="A318" s="1">
        <v>45352</v>
      </c>
      <c r="B318" s="1" t="str">
        <f t="shared" si="25"/>
        <v>marzo</v>
      </c>
      <c r="C318" t="s">
        <v>10</v>
      </c>
      <c r="D318" t="s">
        <v>11</v>
      </c>
      <c r="E318" t="str">
        <f>+VLOOKUP(F318,'[2]DIVIPOLA MPIO'!$A$5:$B$1125,2,0)</f>
        <v>Casanare</v>
      </c>
      <c r="F318" t="s">
        <v>12</v>
      </c>
      <c r="G318" t="s">
        <v>13</v>
      </c>
      <c r="H318" t="s">
        <v>21</v>
      </c>
      <c r="I318" t="s">
        <v>15</v>
      </c>
      <c r="J318" t="s">
        <v>16</v>
      </c>
      <c r="K318" s="2">
        <v>1</v>
      </c>
      <c r="L318" s="2">
        <v>120</v>
      </c>
      <c r="M318" s="2">
        <v>2</v>
      </c>
      <c r="N318" s="27">
        <f t="shared" si="26"/>
        <v>1</v>
      </c>
      <c r="O318" s="28" t="str">
        <f t="shared" si="27"/>
        <v>2</v>
      </c>
      <c r="P318" s="28">
        <f t="shared" si="28"/>
        <v>0</v>
      </c>
      <c r="Q318" s="29">
        <f t="shared" si="29"/>
        <v>120</v>
      </c>
      <c r="R318" s="29">
        <f t="shared" si="30"/>
        <v>2</v>
      </c>
      <c r="U318" s="26"/>
      <c r="V318" s="26"/>
      <c r="W318" s="8"/>
      <c r="X318" s="6"/>
    </row>
    <row r="319" spans="1:24">
      <c r="A319" s="1">
        <v>45352</v>
      </c>
      <c r="B319" s="1" t="str">
        <f t="shared" si="25"/>
        <v>marzo</v>
      </c>
      <c r="C319" t="s">
        <v>10</v>
      </c>
      <c r="D319" t="s">
        <v>11</v>
      </c>
      <c r="E319" t="str">
        <f>+VLOOKUP(F319,'[2]DIVIPOLA MPIO'!$A$5:$B$1125,2,0)</f>
        <v>Casanare</v>
      </c>
      <c r="F319" t="s">
        <v>12</v>
      </c>
      <c r="G319" t="s">
        <v>13</v>
      </c>
      <c r="H319" t="s">
        <v>14</v>
      </c>
      <c r="I319" t="s">
        <v>15</v>
      </c>
      <c r="J319" t="s">
        <v>16</v>
      </c>
      <c r="K319" s="2">
        <v>7</v>
      </c>
      <c r="L319" s="2">
        <v>420</v>
      </c>
      <c r="M319" s="2">
        <v>7</v>
      </c>
      <c r="N319" s="27">
        <f t="shared" si="26"/>
        <v>1</v>
      </c>
      <c r="O319" s="28" t="str">
        <f t="shared" si="27"/>
        <v>7</v>
      </c>
      <c r="P319" s="28">
        <f t="shared" si="28"/>
        <v>0</v>
      </c>
      <c r="Q319" s="29">
        <f t="shared" si="29"/>
        <v>420</v>
      </c>
      <c r="R319" s="29">
        <f t="shared" si="30"/>
        <v>7</v>
      </c>
      <c r="U319" s="26"/>
      <c r="V319" s="26"/>
      <c r="W319" s="8"/>
      <c r="X319" s="6"/>
    </row>
    <row r="320" spans="1:24">
      <c r="A320" s="1">
        <v>45352</v>
      </c>
      <c r="B320" s="1" t="str">
        <f t="shared" si="25"/>
        <v>marzo</v>
      </c>
      <c r="C320" t="s">
        <v>10</v>
      </c>
      <c r="D320" t="s">
        <v>11</v>
      </c>
      <c r="E320" t="str">
        <f>+VLOOKUP(F320,'[2]DIVIPOLA MPIO'!$A$5:$B$1125,2,0)</f>
        <v>Casanare</v>
      </c>
      <c r="F320" t="s">
        <v>458</v>
      </c>
      <c r="G320" t="s">
        <v>245</v>
      </c>
      <c r="H320" t="s">
        <v>14</v>
      </c>
      <c r="I320" t="s">
        <v>15</v>
      </c>
      <c r="J320" t="s">
        <v>16</v>
      </c>
      <c r="K320" s="2">
        <v>2</v>
      </c>
      <c r="L320" s="2">
        <v>240</v>
      </c>
      <c r="M320" s="2">
        <v>4</v>
      </c>
      <c r="N320" s="27">
        <f t="shared" si="26"/>
        <v>1</v>
      </c>
      <c r="O320" s="28" t="str">
        <f t="shared" si="27"/>
        <v>4</v>
      </c>
      <c r="P320" s="28">
        <f t="shared" si="28"/>
        <v>0</v>
      </c>
      <c r="Q320" s="29">
        <f t="shared" si="29"/>
        <v>240</v>
      </c>
      <c r="R320" s="29">
        <f t="shared" si="30"/>
        <v>4</v>
      </c>
      <c r="U320" s="26"/>
      <c r="V320" s="26"/>
      <c r="W320" s="8"/>
      <c r="X320" s="6"/>
    </row>
    <row r="321" spans="1:24">
      <c r="A321" s="1">
        <v>45352</v>
      </c>
      <c r="B321" s="1" t="str">
        <f t="shared" si="25"/>
        <v>marzo</v>
      </c>
      <c r="C321" t="s">
        <v>10</v>
      </c>
      <c r="D321" t="s">
        <v>11</v>
      </c>
      <c r="E321" t="str">
        <f>+VLOOKUP(F321,'[2]DIVIPOLA MPIO'!$A$5:$B$1125,2,0)</f>
        <v>Casanare</v>
      </c>
      <c r="F321" t="s">
        <v>17</v>
      </c>
      <c r="G321" t="s">
        <v>18</v>
      </c>
      <c r="H321" t="s">
        <v>14</v>
      </c>
      <c r="I321" t="s">
        <v>15</v>
      </c>
      <c r="J321" t="s">
        <v>16</v>
      </c>
      <c r="K321" s="2">
        <v>3</v>
      </c>
      <c r="L321" s="2">
        <v>480</v>
      </c>
      <c r="M321" s="2">
        <v>8</v>
      </c>
      <c r="N321" s="27">
        <f t="shared" si="26"/>
        <v>1</v>
      </c>
      <c r="O321" s="28" t="str">
        <f t="shared" si="27"/>
        <v>8</v>
      </c>
      <c r="P321" s="28">
        <f t="shared" si="28"/>
        <v>0</v>
      </c>
      <c r="Q321" s="29">
        <f t="shared" si="29"/>
        <v>480</v>
      </c>
      <c r="R321" s="29">
        <f t="shared" si="30"/>
        <v>8</v>
      </c>
      <c r="U321" s="26"/>
      <c r="V321" s="26"/>
      <c r="W321" s="8"/>
      <c r="X321" s="6"/>
    </row>
    <row r="322" spans="1:24">
      <c r="A322" s="1">
        <v>45352</v>
      </c>
      <c r="B322" s="1" t="str">
        <f t="shared" si="25"/>
        <v>marzo</v>
      </c>
      <c r="C322" t="s">
        <v>10</v>
      </c>
      <c r="D322" t="s">
        <v>11</v>
      </c>
      <c r="E322" t="str">
        <f>+VLOOKUP(F322,'[2]DIVIPOLA MPIO'!$A$5:$B$1125,2,0)</f>
        <v>Casanare</v>
      </c>
      <c r="F322" t="s">
        <v>463</v>
      </c>
      <c r="G322" t="s">
        <v>20</v>
      </c>
      <c r="H322" t="s">
        <v>317</v>
      </c>
      <c r="I322" t="s">
        <v>15</v>
      </c>
      <c r="J322" t="s">
        <v>16</v>
      </c>
      <c r="K322" s="2">
        <v>2</v>
      </c>
      <c r="L322" s="2">
        <v>360</v>
      </c>
      <c r="M322" s="2">
        <v>6</v>
      </c>
      <c r="N322" s="27">
        <f t="shared" si="26"/>
        <v>1</v>
      </c>
      <c r="O322" s="28" t="str">
        <f t="shared" si="27"/>
        <v>6</v>
      </c>
      <c r="P322" s="28">
        <f t="shared" si="28"/>
        <v>0</v>
      </c>
      <c r="Q322" s="29">
        <f t="shared" si="29"/>
        <v>360</v>
      </c>
      <c r="R322" s="29">
        <f t="shared" si="30"/>
        <v>6</v>
      </c>
      <c r="U322" s="26"/>
      <c r="V322" s="26"/>
      <c r="W322" s="8"/>
      <c r="X322" s="6"/>
    </row>
    <row r="323" spans="1:24">
      <c r="A323" s="1">
        <v>45352</v>
      </c>
      <c r="B323" s="1" t="str">
        <f t="shared" ref="B323:B386" si="31">TEXT(A323,"mmmm")</f>
        <v>marzo</v>
      </c>
      <c r="C323" t="s">
        <v>10</v>
      </c>
      <c r="D323" t="s">
        <v>11</v>
      </c>
      <c r="E323" t="str">
        <f>+VLOOKUP(F323,'[2]DIVIPOLA MPIO'!$A$5:$B$1125,2,0)</f>
        <v>Casanare</v>
      </c>
      <c r="F323" t="s">
        <v>463</v>
      </c>
      <c r="G323" t="s">
        <v>20</v>
      </c>
      <c r="H323" t="s">
        <v>318</v>
      </c>
      <c r="I323" t="s">
        <v>15</v>
      </c>
      <c r="J323" t="s">
        <v>16</v>
      </c>
      <c r="K323" s="2">
        <v>2</v>
      </c>
      <c r="L323" s="2">
        <v>300</v>
      </c>
      <c r="M323" s="2">
        <v>5</v>
      </c>
      <c r="N323" s="27">
        <f t="shared" ref="N323:N386" si="32">LEN($M323)</f>
        <v>1</v>
      </c>
      <c r="O323" s="28" t="str">
        <f t="shared" ref="O323:O386" si="33">IF(N323="1",$M323,IF(N323=2,LEFT($M323,2),LEFT($M323,2)))</f>
        <v>5</v>
      </c>
      <c r="P323" s="28">
        <f t="shared" ref="P323:P386" si="34">IF(N323&lt;=2,0,MID($M323,3,3))</f>
        <v>0</v>
      </c>
      <c r="Q323" s="29">
        <f t="shared" ref="Q323:Q386" si="35">+(O323*60)+P323</f>
        <v>300</v>
      </c>
      <c r="R323" s="29">
        <f t="shared" ref="R323:R386" si="36">+Q323/60</f>
        <v>5</v>
      </c>
      <c r="U323" s="26"/>
      <c r="V323" s="26"/>
      <c r="W323" s="8"/>
      <c r="X323" s="6"/>
    </row>
    <row r="324" spans="1:24">
      <c r="A324" s="1">
        <v>45352</v>
      </c>
      <c r="B324" s="1" t="str">
        <f t="shared" si="31"/>
        <v>marzo</v>
      </c>
      <c r="C324" t="s">
        <v>22</v>
      </c>
      <c r="D324" t="s">
        <v>23</v>
      </c>
      <c r="E324" t="str">
        <f>+VLOOKUP(F324,'[2]DIVIPOLA MPIO'!$A$5:$B$1125,2,0)</f>
        <v>Cesar</v>
      </c>
      <c r="F324" t="s">
        <v>24</v>
      </c>
      <c r="G324" t="s">
        <v>25</v>
      </c>
      <c r="H324" t="s">
        <v>26</v>
      </c>
      <c r="I324" t="s">
        <v>15</v>
      </c>
      <c r="J324" t="s">
        <v>27</v>
      </c>
      <c r="K324" s="2">
        <v>16</v>
      </c>
      <c r="L324" s="2">
        <v>470</v>
      </c>
      <c r="M324" s="2">
        <v>448</v>
      </c>
      <c r="N324" s="27">
        <f t="shared" si="32"/>
        <v>3</v>
      </c>
      <c r="O324" s="28" t="str">
        <f t="shared" si="33"/>
        <v>44</v>
      </c>
      <c r="P324" s="28" t="str">
        <f t="shared" si="34"/>
        <v>8</v>
      </c>
      <c r="Q324" s="29">
        <f t="shared" si="35"/>
        <v>2648</v>
      </c>
      <c r="R324" s="29">
        <f t="shared" si="36"/>
        <v>44.133333333333333</v>
      </c>
      <c r="U324" s="26"/>
      <c r="V324" s="26"/>
      <c r="W324" s="8"/>
      <c r="X324" s="6"/>
    </row>
    <row r="325" spans="1:24">
      <c r="A325" s="1">
        <v>45352</v>
      </c>
      <c r="B325" s="1" t="str">
        <f t="shared" si="31"/>
        <v>marzo</v>
      </c>
      <c r="C325" t="s">
        <v>22</v>
      </c>
      <c r="D325" t="s">
        <v>23</v>
      </c>
      <c r="E325" t="str">
        <f>+VLOOKUP(F325,'[2]DIVIPOLA MPIO'!$A$5:$B$1125,2,0)</f>
        <v>Cesar</v>
      </c>
      <c r="F325" t="s">
        <v>24</v>
      </c>
      <c r="G325" t="s">
        <v>25</v>
      </c>
      <c r="H325" t="s">
        <v>30</v>
      </c>
      <c r="I325" t="s">
        <v>15</v>
      </c>
      <c r="J325" t="s">
        <v>27</v>
      </c>
      <c r="K325" s="2">
        <v>16</v>
      </c>
      <c r="L325" s="2">
        <v>472</v>
      </c>
      <c r="M325" s="2">
        <v>542</v>
      </c>
      <c r="N325" s="27">
        <f t="shared" si="32"/>
        <v>3</v>
      </c>
      <c r="O325" s="28" t="str">
        <f t="shared" si="33"/>
        <v>54</v>
      </c>
      <c r="P325" s="28" t="str">
        <f t="shared" si="34"/>
        <v>2</v>
      </c>
      <c r="Q325" s="29">
        <f t="shared" si="35"/>
        <v>3242</v>
      </c>
      <c r="R325" s="29">
        <f t="shared" si="36"/>
        <v>54.033333333333331</v>
      </c>
      <c r="U325" s="26"/>
      <c r="V325" s="26"/>
      <c r="W325" s="8"/>
      <c r="X325" s="6"/>
    </row>
    <row r="326" spans="1:24">
      <c r="A326" s="1">
        <v>45352</v>
      </c>
      <c r="B326" s="1" t="str">
        <f t="shared" si="31"/>
        <v>marzo</v>
      </c>
      <c r="C326" t="s">
        <v>22</v>
      </c>
      <c r="D326" t="s">
        <v>23</v>
      </c>
      <c r="E326" t="str">
        <f>+VLOOKUP(F326,'[2]DIVIPOLA MPIO'!$A$5:$B$1125,2,0)</f>
        <v>La Guajira</v>
      </c>
      <c r="F326" t="s">
        <v>28</v>
      </c>
      <c r="G326" t="s">
        <v>29</v>
      </c>
      <c r="H326" t="s">
        <v>36</v>
      </c>
      <c r="I326" t="s">
        <v>15</v>
      </c>
      <c r="J326" t="s">
        <v>27</v>
      </c>
      <c r="K326" s="2">
        <v>91</v>
      </c>
      <c r="L326" s="2">
        <v>2097.48</v>
      </c>
      <c r="M326" s="2">
        <v>3330</v>
      </c>
      <c r="N326" s="27">
        <f t="shared" si="32"/>
        <v>4</v>
      </c>
      <c r="O326" s="28" t="str">
        <f t="shared" si="33"/>
        <v>33</v>
      </c>
      <c r="P326" s="28" t="str">
        <f t="shared" si="34"/>
        <v>30</v>
      </c>
      <c r="Q326" s="29">
        <f t="shared" si="35"/>
        <v>2010</v>
      </c>
      <c r="R326" s="29">
        <f t="shared" si="36"/>
        <v>33.5</v>
      </c>
      <c r="U326" s="26"/>
      <c r="V326" s="26"/>
      <c r="W326" s="8"/>
      <c r="X326" s="6"/>
    </row>
    <row r="327" spans="1:24">
      <c r="A327" s="1">
        <v>45352</v>
      </c>
      <c r="B327" s="1" t="str">
        <f t="shared" si="31"/>
        <v>marzo</v>
      </c>
      <c r="C327" t="s">
        <v>22</v>
      </c>
      <c r="D327" t="s">
        <v>23</v>
      </c>
      <c r="E327" t="str">
        <f>+VLOOKUP(F327,'[2]DIVIPOLA MPIO'!$A$5:$B$1125,2,0)</f>
        <v>La Guajira</v>
      </c>
      <c r="F327" t="s">
        <v>28</v>
      </c>
      <c r="G327" t="s">
        <v>29</v>
      </c>
      <c r="H327" t="s">
        <v>33</v>
      </c>
      <c r="I327" t="s">
        <v>15</v>
      </c>
      <c r="J327" t="s">
        <v>27</v>
      </c>
      <c r="K327" s="2">
        <v>10</v>
      </c>
      <c r="L327" s="2">
        <v>182.2</v>
      </c>
      <c r="M327" s="2">
        <v>348</v>
      </c>
      <c r="N327" s="27">
        <f t="shared" si="32"/>
        <v>3</v>
      </c>
      <c r="O327" s="28" t="str">
        <f t="shared" si="33"/>
        <v>34</v>
      </c>
      <c r="P327" s="28" t="str">
        <f t="shared" si="34"/>
        <v>8</v>
      </c>
      <c r="Q327" s="29">
        <f t="shared" si="35"/>
        <v>2048</v>
      </c>
      <c r="R327" s="29">
        <f t="shared" si="36"/>
        <v>34.133333333333333</v>
      </c>
      <c r="U327" s="26"/>
      <c r="V327" s="26"/>
      <c r="W327" s="8"/>
      <c r="X327" s="6"/>
    </row>
    <row r="328" spans="1:24">
      <c r="A328" s="1">
        <v>45352</v>
      </c>
      <c r="B328" s="1" t="str">
        <f t="shared" si="31"/>
        <v>marzo</v>
      </c>
      <c r="C328" t="s">
        <v>22</v>
      </c>
      <c r="D328" t="s">
        <v>23</v>
      </c>
      <c r="E328" t="str">
        <f>+VLOOKUP(F328,'[2]DIVIPOLA MPIO'!$A$5:$B$1125,2,0)</f>
        <v>Magdalena</v>
      </c>
      <c r="F328" t="s">
        <v>31</v>
      </c>
      <c r="G328" t="s">
        <v>32</v>
      </c>
      <c r="H328" t="s">
        <v>36</v>
      </c>
      <c r="I328" t="s">
        <v>15</v>
      </c>
      <c r="J328" t="s">
        <v>27</v>
      </c>
      <c r="K328" s="2">
        <v>2</v>
      </c>
      <c r="L328" s="2">
        <v>82</v>
      </c>
      <c r="M328" s="2">
        <v>136</v>
      </c>
      <c r="N328" s="27">
        <f t="shared" si="32"/>
        <v>3</v>
      </c>
      <c r="O328" s="28" t="str">
        <f t="shared" si="33"/>
        <v>13</v>
      </c>
      <c r="P328" s="28" t="str">
        <f t="shared" si="34"/>
        <v>6</v>
      </c>
      <c r="Q328" s="29">
        <f t="shared" si="35"/>
        <v>786</v>
      </c>
      <c r="R328" s="29">
        <f t="shared" si="36"/>
        <v>13.1</v>
      </c>
      <c r="U328" s="26"/>
      <c r="V328" s="26"/>
      <c r="W328" s="8"/>
      <c r="X328" s="6"/>
    </row>
    <row r="329" spans="1:24">
      <c r="A329" s="1">
        <v>45352</v>
      </c>
      <c r="B329" s="1" t="str">
        <f t="shared" si="31"/>
        <v>marzo</v>
      </c>
      <c r="C329" t="s">
        <v>22</v>
      </c>
      <c r="D329" t="s">
        <v>23</v>
      </c>
      <c r="E329" t="str">
        <f>+VLOOKUP(F329,'[2]DIVIPOLA MPIO'!$A$5:$B$1125,2,0)</f>
        <v>Magdalena</v>
      </c>
      <c r="F329" t="s">
        <v>31</v>
      </c>
      <c r="G329" t="s">
        <v>32</v>
      </c>
      <c r="H329" t="s">
        <v>33</v>
      </c>
      <c r="I329" t="s">
        <v>15</v>
      </c>
      <c r="J329" t="s">
        <v>27</v>
      </c>
      <c r="K329" s="2">
        <v>64</v>
      </c>
      <c r="L329" s="2">
        <v>1495.94</v>
      </c>
      <c r="M329" s="2">
        <v>1936</v>
      </c>
      <c r="N329" s="27">
        <f t="shared" si="32"/>
        <v>4</v>
      </c>
      <c r="O329" s="28" t="str">
        <f t="shared" si="33"/>
        <v>19</v>
      </c>
      <c r="P329" s="28" t="str">
        <f t="shared" si="34"/>
        <v>36</v>
      </c>
      <c r="Q329" s="29">
        <f t="shared" si="35"/>
        <v>1176</v>
      </c>
      <c r="R329" s="29">
        <f t="shared" si="36"/>
        <v>19.600000000000001</v>
      </c>
      <c r="U329" s="26"/>
      <c r="V329" s="26"/>
      <c r="W329" s="8"/>
      <c r="X329" s="6"/>
    </row>
    <row r="330" spans="1:24">
      <c r="A330" s="1">
        <v>45352</v>
      </c>
      <c r="B330" s="1" t="str">
        <f t="shared" si="31"/>
        <v>marzo</v>
      </c>
      <c r="C330" t="s">
        <v>22</v>
      </c>
      <c r="D330" t="s">
        <v>23</v>
      </c>
      <c r="E330" t="str">
        <f>+VLOOKUP(F330,'[2]DIVIPOLA MPIO'!$A$5:$B$1125,2,0)</f>
        <v>Magdalena</v>
      </c>
      <c r="F330" t="s">
        <v>34</v>
      </c>
      <c r="G330" t="s">
        <v>35</v>
      </c>
      <c r="H330" t="s">
        <v>37</v>
      </c>
      <c r="I330" t="s">
        <v>15</v>
      </c>
      <c r="J330" t="s">
        <v>27</v>
      </c>
      <c r="K330" s="2">
        <v>120</v>
      </c>
      <c r="L330" s="2">
        <v>3232.5</v>
      </c>
      <c r="M330" s="2">
        <v>4148</v>
      </c>
      <c r="N330" s="27">
        <f t="shared" si="32"/>
        <v>4</v>
      </c>
      <c r="O330" s="28" t="str">
        <f t="shared" si="33"/>
        <v>41</v>
      </c>
      <c r="P330" s="28" t="str">
        <f t="shared" si="34"/>
        <v>48</v>
      </c>
      <c r="Q330" s="29">
        <f t="shared" si="35"/>
        <v>2508</v>
      </c>
      <c r="R330" s="29">
        <f t="shared" si="36"/>
        <v>41.8</v>
      </c>
      <c r="U330" s="26"/>
      <c r="V330" s="26"/>
      <c r="W330" s="8"/>
      <c r="X330" s="6"/>
    </row>
    <row r="331" spans="1:24">
      <c r="A331" s="1">
        <v>45352</v>
      </c>
      <c r="B331" s="1" t="str">
        <f t="shared" si="31"/>
        <v>marzo</v>
      </c>
      <c r="C331" t="s">
        <v>22</v>
      </c>
      <c r="D331" t="s">
        <v>23</v>
      </c>
      <c r="E331" t="str">
        <f>+VLOOKUP(F331,'[2]DIVIPOLA MPIO'!$A$5:$B$1125,2,0)</f>
        <v>Magdalena</v>
      </c>
      <c r="F331" t="s">
        <v>34</v>
      </c>
      <c r="G331" t="s">
        <v>35</v>
      </c>
      <c r="H331" t="s">
        <v>33</v>
      </c>
      <c r="I331" t="s">
        <v>15</v>
      </c>
      <c r="J331" t="s">
        <v>27</v>
      </c>
      <c r="K331" s="2">
        <v>34</v>
      </c>
      <c r="L331" s="2">
        <v>852</v>
      </c>
      <c r="M331" s="2">
        <v>1612</v>
      </c>
      <c r="N331" s="27">
        <f t="shared" si="32"/>
        <v>4</v>
      </c>
      <c r="O331" s="28" t="str">
        <f t="shared" si="33"/>
        <v>16</v>
      </c>
      <c r="P331" s="28" t="str">
        <f t="shared" si="34"/>
        <v>12</v>
      </c>
      <c r="Q331" s="29">
        <f t="shared" si="35"/>
        <v>972</v>
      </c>
      <c r="R331" s="29">
        <f t="shared" si="36"/>
        <v>16.2</v>
      </c>
      <c r="U331" s="26"/>
      <c r="V331" s="26"/>
      <c r="W331" s="8"/>
      <c r="X331" s="6"/>
    </row>
    <row r="332" spans="1:24">
      <c r="A332" s="1">
        <v>45352</v>
      </c>
      <c r="B332" s="1" t="str">
        <f t="shared" si="31"/>
        <v>marzo</v>
      </c>
      <c r="C332" t="s">
        <v>22</v>
      </c>
      <c r="D332" t="s">
        <v>23</v>
      </c>
      <c r="E332" t="str">
        <f>+VLOOKUP(F332,'[2]DIVIPOLA MPIO'!$A$5:$B$1125,2,0)</f>
        <v>Magdalena</v>
      </c>
      <c r="F332" t="s">
        <v>34</v>
      </c>
      <c r="G332" t="s">
        <v>35</v>
      </c>
      <c r="H332" t="s">
        <v>26</v>
      </c>
      <c r="I332" t="s">
        <v>15</v>
      </c>
      <c r="J332" t="s">
        <v>27</v>
      </c>
      <c r="K332" s="2">
        <v>106</v>
      </c>
      <c r="L332" s="2">
        <v>2991.5</v>
      </c>
      <c r="M332" s="2">
        <v>4348</v>
      </c>
      <c r="N332" s="27">
        <f t="shared" si="32"/>
        <v>4</v>
      </c>
      <c r="O332" s="28" t="str">
        <f t="shared" si="33"/>
        <v>43</v>
      </c>
      <c r="P332" s="28" t="str">
        <f t="shared" si="34"/>
        <v>48</v>
      </c>
      <c r="Q332" s="29">
        <f t="shared" si="35"/>
        <v>2628</v>
      </c>
      <c r="R332" s="29">
        <f t="shared" si="36"/>
        <v>43.8</v>
      </c>
      <c r="U332" s="26"/>
      <c r="V332" s="26"/>
      <c r="W332" s="8"/>
      <c r="X332" s="6"/>
    </row>
    <row r="333" spans="1:24">
      <c r="A333" s="1">
        <v>45352</v>
      </c>
      <c r="B333" s="1" t="str">
        <f t="shared" si="31"/>
        <v>marzo</v>
      </c>
      <c r="C333" t="s">
        <v>22</v>
      </c>
      <c r="D333" t="s">
        <v>23</v>
      </c>
      <c r="E333" t="str">
        <f>+VLOOKUP(F333,'[2]DIVIPOLA MPIO'!$A$5:$B$1125,2,0)</f>
        <v>Magdalena</v>
      </c>
      <c r="F333" t="s">
        <v>34</v>
      </c>
      <c r="G333" t="s">
        <v>35</v>
      </c>
      <c r="H333" t="s">
        <v>30</v>
      </c>
      <c r="I333" t="s">
        <v>15</v>
      </c>
      <c r="J333" t="s">
        <v>27</v>
      </c>
      <c r="K333" s="2">
        <v>127</v>
      </c>
      <c r="L333" s="2">
        <v>3268</v>
      </c>
      <c r="M333" s="2">
        <v>4724</v>
      </c>
      <c r="N333" s="27">
        <f t="shared" si="32"/>
        <v>4</v>
      </c>
      <c r="O333" s="28" t="str">
        <f t="shared" si="33"/>
        <v>47</v>
      </c>
      <c r="P333" s="28" t="str">
        <f t="shared" si="34"/>
        <v>24</v>
      </c>
      <c r="Q333" s="29">
        <f t="shared" si="35"/>
        <v>2844</v>
      </c>
      <c r="R333" s="29">
        <f t="shared" si="36"/>
        <v>47.4</v>
      </c>
      <c r="U333" s="26"/>
      <c r="V333" s="26"/>
      <c r="W333" s="8"/>
      <c r="X333" s="6"/>
    </row>
    <row r="334" spans="1:24">
      <c r="A334" s="1">
        <v>45352</v>
      </c>
      <c r="B334" s="1" t="str">
        <f t="shared" si="31"/>
        <v>marzo</v>
      </c>
      <c r="C334" t="s">
        <v>38</v>
      </c>
      <c r="D334" t="s">
        <v>39</v>
      </c>
      <c r="E334" t="str">
        <f>+VLOOKUP(F334,'[2]DIVIPOLA MPIO'!$A$5:$B$1125,2,0)</f>
        <v>Antioquia</v>
      </c>
      <c r="F334" t="s">
        <v>453</v>
      </c>
      <c r="G334" t="s">
        <v>41</v>
      </c>
      <c r="H334" t="s">
        <v>42</v>
      </c>
      <c r="I334" t="s">
        <v>43</v>
      </c>
      <c r="J334" t="s">
        <v>27</v>
      </c>
      <c r="K334" s="2">
        <v>83</v>
      </c>
      <c r="L334" s="2">
        <v>6139.9</v>
      </c>
      <c r="M334" s="2">
        <v>45.2</v>
      </c>
      <c r="N334" s="27">
        <f t="shared" si="32"/>
        <v>4</v>
      </c>
      <c r="O334" s="28" t="str">
        <f t="shared" si="33"/>
        <v>45</v>
      </c>
      <c r="P334" s="28" t="str">
        <f t="shared" si="34"/>
        <v>,2</v>
      </c>
      <c r="Q334" s="29">
        <f t="shared" si="35"/>
        <v>2700.2</v>
      </c>
      <c r="R334" s="29">
        <f t="shared" si="36"/>
        <v>45.00333333333333</v>
      </c>
      <c r="U334" s="26"/>
      <c r="V334" s="26"/>
      <c r="W334" s="8"/>
      <c r="X334" s="6"/>
    </row>
    <row r="335" spans="1:24">
      <c r="A335" s="1">
        <v>45352</v>
      </c>
      <c r="B335" s="1" t="str">
        <f t="shared" si="31"/>
        <v>marzo</v>
      </c>
      <c r="C335" t="s">
        <v>38</v>
      </c>
      <c r="D335" t="s">
        <v>39</v>
      </c>
      <c r="E335" t="str">
        <f>+VLOOKUP(F335,'[2]DIVIPOLA MPIO'!$A$5:$B$1125,2,0)</f>
        <v>Antioquia</v>
      </c>
      <c r="F335" t="s">
        <v>453</v>
      </c>
      <c r="G335" t="s">
        <v>41</v>
      </c>
      <c r="H335" t="s">
        <v>44</v>
      </c>
      <c r="I335" t="s">
        <v>43</v>
      </c>
      <c r="J335" t="s">
        <v>27</v>
      </c>
      <c r="K335" s="2">
        <v>53</v>
      </c>
      <c r="L335" s="2">
        <v>3846</v>
      </c>
      <c r="M335" s="2">
        <v>25.2</v>
      </c>
      <c r="N335" s="27">
        <f t="shared" si="32"/>
        <v>4</v>
      </c>
      <c r="O335" s="28" t="str">
        <f t="shared" si="33"/>
        <v>25</v>
      </c>
      <c r="P335" s="28" t="str">
        <f t="shared" si="34"/>
        <v>,2</v>
      </c>
      <c r="Q335" s="29">
        <f t="shared" si="35"/>
        <v>1500.2</v>
      </c>
      <c r="R335" s="29">
        <f t="shared" si="36"/>
        <v>25.003333333333334</v>
      </c>
      <c r="U335" s="26"/>
      <c r="V335" s="26"/>
      <c r="W335" s="8"/>
      <c r="X335" s="6"/>
    </row>
    <row r="336" spans="1:24">
      <c r="A336" s="1">
        <v>45352</v>
      </c>
      <c r="B336" s="1" t="str">
        <f t="shared" si="31"/>
        <v>marzo</v>
      </c>
      <c r="C336" t="s">
        <v>38</v>
      </c>
      <c r="D336" t="s">
        <v>39</v>
      </c>
      <c r="E336" t="str">
        <f>+VLOOKUP(F336,'[2]DIVIPOLA MPIO'!$A$5:$B$1125,2,0)</f>
        <v>Antioquia</v>
      </c>
      <c r="F336" t="s">
        <v>453</v>
      </c>
      <c r="G336" t="s">
        <v>41</v>
      </c>
      <c r="H336" t="s">
        <v>45</v>
      </c>
      <c r="I336" t="s">
        <v>43</v>
      </c>
      <c r="J336" t="s">
        <v>27</v>
      </c>
      <c r="K336" s="2">
        <v>63</v>
      </c>
      <c r="L336" s="2">
        <v>4956.7</v>
      </c>
      <c r="M336" s="2">
        <v>33.299999999999997</v>
      </c>
      <c r="N336" s="27">
        <f t="shared" si="32"/>
        <v>4</v>
      </c>
      <c r="O336" s="28" t="str">
        <f t="shared" si="33"/>
        <v>33</v>
      </c>
      <c r="P336" s="28" t="str">
        <f t="shared" si="34"/>
        <v>,3</v>
      </c>
      <c r="Q336" s="29">
        <f t="shared" si="35"/>
        <v>1980.3</v>
      </c>
      <c r="R336" s="29">
        <f t="shared" si="36"/>
        <v>33.005000000000003</v>
      </c>
      <c r="U336" s="26"/>
      <c r="V336" s="26"/>
      <c r="W336" s="8"/>
      <c r="X336" s="6"/>
    </row>
    <row r="337" spans="1:24">
      <c r="A337" s="1">
        <v>45352</v>
      </c>
      <c r="B337" s="1" t="str">
        <f t="shared" si="31"/>
        <v>marzo</v>
      </c>
      <c r="C337" t="s">
        <v>38</v>
      </c>
      <c r="D337" t="s">
        <v>39</v>
      </c>
      <c r="E337" t="str">
        <f>+VLOOKUP(F337,'[2]DIVIPOLA MPIO'!$A$5:$B$1125,2,0)</f>
        <v>Antioquia</v>
      </c>
      <c r="F337" t="s">
        <v>453</v>
      </c>
      <c r="G337" t="s">
        <v>41</v>
      </c>
      <c r="H337" t="s">
        <v>46</v>
      </c>
      <c r="I337" t="s">
        <v>43</v>
      </c>
      <c r="J337" t="s">
        <v>27</v>
      </c>
      <c r="K337" s="2">
        <v>79</v>
      </c>
      <c r="L337" s="2">
        <v>5665.9</v>
      </c>
      <c r="M337" s="2">
        <v>40.9</v>
      </c>
      <c r="N337" s="27">
        <f t="shared" si="32"/>
        <v>4</v>
      </c>
      <c r="O337" s="28" t="str">
        <f t="shared" si="33"/>
        <v>40</v>
      </c>
      <c r="P337" s="28" t="str">
        <f t="shared" si="34"/>
        <v>,9</v>
      </c>
      <c r="Q337" s="29">
        <f t="shared" si="35"/>
        <v>2400.9</v>
      </c>
      <c r="R337" s="29">
        <f t="shared" si="36"/>
        <v>40.015000000000001</v>
      </c>
      <c r="U337" s="26"/>
      <c r="V337" s="26"/>
      <c r="W337" s="8"/>
      <c r="X337" s="6"/>
    </row>
    <row r="338" spans="1:24">
      <c r="A338" s="1">
        <v>45352</v>
      </c>
      <c r="B338" s="1" t="str">
        <f t="shared" si="31"/>
        <v>marzo</v>
      </c>
      <c r="C338" t="s">
        <v>38</v>
      </c>
      <c r="D338" t="s">
        <v>39</v>
      </c>
      <c r="E338" t="str">
        <f>+VLOOKUP(F338,'[2]DIVIPOLA MPIO'!$A$5:$B$1125,2,0)</f>
        <v>Antioquia</v>
      </c>
      <c r="F338" t="s">
        <v>453</v>
      </c>
      <c r="G338" t="s">
        <v>41</v>
      </c>
      <c r="H338" t="s">
        <v>319</v>
      </c>
      <c r="I338" t="s">
        <v>43</v>
      </c>
      <c r="J338" t="s">
        <v>27</v>
      </c>
      <c r="K338" s="2">
        <v>18</v>
      </c>
      <c r="L338" s="2">
        <v>1281.7</v>
      </c>
      <c r="M338" s="2">
        <v>8.6999999999999993</v>
      </c>
      <c r="N338" s="27">
        <f t="shared" si="32"/>
        <v>3</v>
      </c>
      <c r="O338" s="28" t="str">
        <f t="shared" si="33"/>
        <v>8,</v>
      </c>
      <c r="P338" s="28" t="str">
        <f t="shared" si="34"/>
        <v>7</v>
      </c>
      <c r="Q338" s="29">
        <f t="shared" si="35"/>
        <v>487</v>
      </c>
      <c r="R338" s="29">
        <f t="shared" si="36"/>
        <v>8.1166666666666671</v>
      </c>
      <c r="U338" s="26"/>
      <c r="V338" s="26"/>
      <c r="W338" s="8"/>
      <c r="X338" s="6"/>
    </row>
    <row r="339" spans="1:24">
      <c r="A339" s="1">
        <v>45352</v>
      </c>
      <c r="B339" s="1" t="str">
        <f t="shared" si="31"/>
        <v>marzo</v>
      </c>
      <c r="C339" t="s">
        <v>38</v>
      </c>
      <c r="D339" t="s">
        <v>39</v>
      </c>
      <c r="E339" t="str">
        <f>+VLOOKUP(F339,'[2]DIVIPOLA MPIO'!$A$5:$B$1125,2,0)</f>
        <v>Antioquia</v>
      </c>
      <c r="F339" t="s">
        <v>453</v>
      </c>
      <c r="G339" t="s">
        <v>41</v>
      </c>
      <c r="H339" t="s">
        <v>47</v>
      </c>
      <c r="I339" t="s">
        <v>43</v>
      </c>
      <c r="J339" t="s">
        <v>27</v>
      </c>
      <c r="K339" s="2">
        <v>84</v>
      </c>
      <c r="L339" s="2">
        <v>6061.7</v>
      </c>
      <c r="M339" s="2">
        <v>41.3</v>
      </c>
      <c r="N339" s="27">
        <f t="shared" si="32"/>
        <v>4</v>
      </c>
      <c r="O339" s="28" t="str">
        <f t="shared" si="33"/>
        <v>41</v>
      </c>
      <c r="P339" s="28" t="str">
        <f t="shared" si="34"/>
        <v>,3</v>
      </c>
      <c r="Q339" s="29">
        <f t="shared" si="35"/>
        <v>2460.3000000000002</v>
      </c>
      <c r="R339" s="29">
        <f t="shared" si="36"/>
        <v>41.005000000000003</v>
      </c>
      <c r="U339" s="26"/>
      <c r="V339" s="26"/>
      <c r="W339" s="8"/>
      <c r="X339" s="6"/>
    </row>
    <row r="340" spans="1:24">
      <c r="A340" s="1">
        <v>45352</v>
      </c>
      <c r="B340" s="1" t="str">
        <f t="shared" si="31"/>
        <v>marzo</v>
      </c>
      <c r="C340" t="s">
        <v>38</v>
      </c>
      <c r="D340" t="s">
        <v>39</v>
      </c>
      <c r="E340" t="str">
        <f>+VLOOKUP(F340,'[2]DIVIPOLA MPIO'!$A$5:$B$1125,2,0)</f>
        <v>Antioquia</v>
      </c>
      <c r="F340" t="s">
        <v>453</v>
      </c>
      <c r="G340" t="s">
        <v>41</v>
      </c>
      <c r="H340" t="s">
        <v>48</v>
      </c>
      <c r="I340" t="s">
        <v>43</v>
      </c>
      <c r="J340" t="s">
        <v>27</v>
      </c>
      <c r="K340" s="2">
        <v>78</v>
      </c>
      <c r="L340" s="2">
        <v>5906.7</v>
      </c>
      <c r="M340" s="2">
        <v>40.1</v>
      </c>
      <c r="N340" s="27">
        <f t="shared" si="32"/>
        <v>4</v>
      </c>
      <c r="O340" s="28" t="str">
        <f t="shared" si="33"/>
        <v>40</v>
      </c>
      <c r="P340" s="28" t="str">
        <f t="shared" si="34"/>
        <v>,1</v>
      </c>
      <c r="Q340" s="29">
        <f t="shared" si="35"/>
        <v>2400.1</v>
      </c>
      <c r="R340" s="29">
        <f t="shared" si="36"/>
        <v>40.001666666666665</v>
      </c>
      <c r="U340" s="26"/>
      <c r="V340" s="26"/>
      <c r="W340" s="8"/>
      <c r="X340" s="6"/>
    </row>
    <row r="341" spans="1:24">
      <c r="A341" s="1">
        <v>45352</v>
      </c>
      <c r="B341" s="1" t="str">
        <f t="shared" si="31"/>
        <v>marzo</v>
      </c>
      <c r="C341" t="s">
        <v>38</v>
      </c>
      <c r="D341" t="s">
        <v>39</v>
      </c>
      <c r="E341" t="str">
        <f>+VLOOKUP(F341,'[2]DIVIPOLA MPIO'!$A$5:$B$1125,2,0)</f>
        <v>Antioquia</v>
      </c>
      <c r="F341" t="s">
        <v>453</v>
      </c>
      <c r="G341" t="s">
        <v>41</v>
      </c>
      <c r="H341" t="s">
        <v>49</v>
      </c>
      <c r="I341" t="s">
        <v>43</v>
      </c>
      <c r="J341" t="s">
        <v>27</v>
      </c>
      <c r="K341" s="2">
        <v>90</v>
      </c>
      <c r="L341" s="2">
        <v>6969.1</v>
      </c>
      <c r="M341" s="2">
        <v>46.4</v>
      </c>
      <c r="N341" s="27">
        <f t="shared" si="32"/>
        <v>4</v>
      </c>
      <c r="O341" s="28" t="str">
        <f t="shared" si="33"/>
        <v>46</v>
      </c>
      <c r="P341" s="28" t="str">
        <f t="shared" si="34"/>
        <v>,4</v>
      </c>
      <c r="Q341" s="29">
        <f t="shared" si="35"/>
        <v>2760.4</v>
      </c>
      <c r="R341" s="29">
        <f t="shared" si="36"/>
        <v>46.006666666666668</v>
      </c>
      <c r="U341" s="26"/>
      <c r="V341" s="26"/>
      <c r="W341" s="8"/>
      <c r="X341" s="6"/>
    </row>
    <row r="342" spans="1:24">
      <c r="A342" s="1">
        <v>45352</v>
      </c>
      <c r="B342" s="1" t="str">
        <f t="shared" si="31"/>
        <v>marzo</v>
      </c>
      <c r="C342" t="s">
        <v>38</v>
      </c>
      <c r="D342" t="s">
        <v>39</v>
      </c>
      <c r="E342" t="str">
        <f>+VLOOKUP(F342,'[2]DIVIPOLA MPIO'!$A$5:$B$1125,2,0)</f>
        <v>Antioquia</v>
      </c>
      <c r="F342" t="s">
        <v>453</v>
      </c>
      <c r="G342" t="s">
        <v>41</v>
      </c>
      <c r="H342" t="s">
        <v>50</v>
      </c>
      <c r="I342" t="s">
        <v>43</v>
      </c>
      <c r="J342" t="s">
        <v>27</v>
      </c>
      <c r="K342" s="2">
        <v>81</v>
      </c>
      <c r="L342" s="2">
        <v>6328.4</v>
      </c>
      <c r="M342" s="2">
        <v>41.4</v>
      </c>
      <c r="N342" s="27">
        <f t="shared" si="32"/>
        <v>4</v>
      </c>
      <c r="O342" s="28" t="str">
        <f t="shared" si="33"/>
        <v>41</v>
      </c>
      <c r="P342" s="28" t="str">
        <f t="shared" si="34"/>
        <v>,4</v>
      </c>
      <c r="Q342" s="29">
        <f t="shared" si="35"/>
        <v>2460.4</v>
      </c>
      <c r="R342" s="29">
        <f t="shared" si="36"/>
        <v>41.006666666666668</v>
      </c>
      <c r="U342" s="26"/>
      <c r="V342" s="26"/>
      <c r="W342" s="8"/>
      <c r="X342" s="6"/>
    </row>
    <row r="343" spans="1:24">
      <c r="A343" s="1">
        <v>45352</v>
      </c>
      <c r="B343" s="1" t="str">
        <f t="shared" si="31"/>
        <v>marzo</v>
      </c>
      <c r="C343" t="s">
        <v>38</v>
      </c>
      <c r="D343" t="s">
        <v>39</v>
      </c>
      <c r="E343" t="str">
        <f>+VLOOKUP(F343,'[2]DIVIPOLA MPIO'!$A$5:$B$1125,2,0)</f>
        <v>Antioquia</v>
      </c>
      <c r="F343" t="s">
        <v>453</v>
      </c>
      <c r="G343" t="s">
        <v>41</v>
      </c>
      <c r="H343" t="s">
        <v>51</v>
      </c>
      <c r="I343" t="s">
        <v>43</v>
      </c>
      <c r="J343" t="s">
        <v>27</v>
      </c>
      <c r="K343" s="2">
        <v>96</v>
      </c>
      <c r="L343" s="2">
        <v>7382.3</v>
      </c>
      <c r="M343" s="2">
        <v>43.9</v>
      </c>
      <c r="N343" s="27">
        <f t="shared" si="32"/>
        <v>4</v>
      </c>
      <c r="O343" s="28" t="str">
        <f t="shared" si="33"/>
        <v>43</v>
      </c>
      <c r="P343" s="28" t="str">
        <f t="shared" si="34"/>
        <v>,9</v>
      </c>
      <c r="Q343" s="29">
        <f t="shared" si="35"/>
        <v>2580.9</v>
      </c>
      <c r="R343" s="29">
        <f t="shared" si="36"/>
        <v>43.015000000000001</v>
      </c>
      <c r="U343" s="26"/>
      <c r="V343" s="26"/>
      <c r="W343" s="8"/>
      <c r="X343" s="6"/>
    </row>
    <row r="344" spans="1:24">
      <c r="A344" s="1">
        <v>45352</v>
      </c>
      <c r="B344" s="1" t="str">
        <f t="shared" si="31"/>
        <v>marzo</v>
      </c>
      <c r="C344" t="s">
        <v>38</v>
      </c>
      <c r="D344" t="s">
        <v>39</v>
      </c>
      <c r="E344" t="str">
        <f>+VLOOKUP(F344,'[2]DIVIPOLA MPIO'!$A$5:$B$1125,2,0)</f>
        <v>Antioquia</v>
      </c>
      <c r="F344" t="s">
        <v>453</v>
      </c>
      <c r="G344" t="s">
        <v>41</v>
      </c>
      <c r="H344" t="s">
        <v>52</v>
      </c>
      <c r="I344" t="s">
        <v>43</v>
      </c>
      <c r="J344" t="s">
        <v>27</v>
      </c>
      <c r="K344" s="2">
        <v>84</v>
      </c>
      <c r="L344" s="2">
        <v>6163.8</v>
      </c>
      <c r="M344" s="2">
        <v>41.9</v>
      </c>
      <c r="N344" s="27">
        <f t="shared" si="32"/>
        <v>4</v>
      </c>
      <c r="O344" s="28" t="str">
        <f t="shared" si="33"/>
        <v>41</v>
      </c>
      <c r="P344" s="28" t="str">
        <f t="shared" si="34"/>
        <v>,9</v>
      </c>
      <c r="Q344" s="29">
        <f t="shared" si="35"/>
        <v>2460.9</v>
      </c>
      <c r="R344" s="29">
        <f t="shared" si="36"/>
        <v>41.015000000000001</v>
      </c>
      <c r="U344" s="26"/>
      <c r="V344" s="26"/>
      <c r="W344" s="8"/>
      <c r="X344" s="6"/>
    </row>
    <row r="345" spans="1:24">
      <c r="A345" s="1">
        <v>45352</v>
      </c>
      <c r="B345" s="1" t="str">
        <f t="shared" si="31"/>
        <v>marzo</v>
      </c>
      <c r="C345" t="s">
        <v>38</v>
      </c>
      <c r="D345" t="s">
        <v>39</v>
      </c>
      <c r="E345" t="str">
        <f>+VLOOKUP(F345,'[2]DIVIPOLA MPIO'!$A$5:$B$1125,2,0)</f>
        <v>Antioquia</v>
      </c>
      <c r="F345" t="s">
        <v>453</v>
      </c>
      <c r="G345" t="s">
        <v>41</v>
      </c>
      <c r="H345" t="s">
        <v>44</v>
      </c>
      <c r="I345" t="s">
        <v>43</v>
      </c>
      <c r="J345" t="s">
        <v>412</v>
      </c>
      <c r="K345" s="2">
        <v>2</v>
      </c>
      <c r="L345" s="2">
        <v>176</v>
      </c>
      <c r="M345" s="2">
        <v>2.2000000000000002</v>
      </c>
      <c r="N345" s="27">
        <f t="shared" si="32"/>
        <v>3</v>
      </c>
      <c r="O345" s="28" t="str">
        <f t="shared" si="33"/>
        <v>2,</v>
      </c>
      <c r="P345" s="28" t="str">
        <f t="shared" si="34"/>
        <v>2</v>
      </c>
      <c r="Q345" s="29">
        <f t="shared" si="35"/>
        <v>122</v>
      </c>
      <c r="R345" s="29">
        <f t="shared" si="36"/>
        <v>2.0333333333333332</v>
      </c>
      <c r="U345" s="26"/>
      <c r="V345" s="26"/>
      <c r="W345" s="8"/>
      <c r="X345" s="6"/>
    </row>
    <row r="346" spans="1:24">
      <c r="A346" s="1">
        <v>45352</v>
      </c>
      <c r="B346" s="1" t="str">
        <f t="shared" si="31"/>
        <v>marzo</v>
      </c>
      <c r="C346" t="s">
        <v>38</v>
      </c>
      <c r="D346" t="s">
        <v>39</v>
      </c>
      <c r="E346" t="str">
        <f>+VLOOKUP(F346,'[2]DIVIPOLA MPIO'!$A$5:$B$1125,2,0)</f>
        <v>Antioquia</v>
      </c>
      <c r="F346" t="s">
        <v>453</v>
      </c>
      <c r="G346" t="s">
        <v>41</v>
      </c>
      <c r="H346" t="s">
        <v>319</v>
      </c>
      <c r="I346" t="s">
        <v>43</v>
      </c>
      <c r="J346" t="s">
        <v>412</v>
      </c>
      <c r="K346" s="2">
        <v>3</v>
      </c>
      <c r="L346" s="2">
        <v>240</v>
      </c>
      <c r="M346" s="2">
        <v>3.8</v>
      </c>
      <c r="N346" s="27">
        <f t="shared" si="32"/>
        <v>3</v>
      </c>
      <c r="O346" s="28" t="str">
        <f t="shared" si="33"/>
        <v>3,</v>
      </c>
      <c r="P346" s="28" t="str">
        <f t="shared" si="34"/>
        <v>8</v>
      </c>
      <c r="Q346" s="29">
        <f t="shared" si="35"/>
        <v>188</v>
      </c>
      <c r="R346" s="29">
        <f t="shared" si="36"/>
        <v>3.1333333333333333</v>
      </c>
      <c r="U346" s="26"/>
      <c r="V346" s="26"/>
      <c r="W346" s="8"/>
      <c r="X346" s="6"/>
    </row>
    <row r="347" spans="1:24">
      <c r="A347" s="1">
        <v>45352</v>
      </c>
      <c r="B347" s="1" t="str">
        <f t="shared" si="31"/>
        <v>marzo</v>
      </c>
      <c r="C347" t="s">
        <v>38</v>
      </c>
      <c r="D347" t="s">
        <v>39</v>
      </c>
      <c r="E347" t="str">
        <f>+VLOOKUP(F347,'[2]DIVIPOLA MPIO'!$A$5:$B$1125,2,0)</f>
        <v>Magdalena</v>
      </c>
      <c r="F347" t="s">
        <v>466</v>
      </c>
      <c r="G347" t="s">
        <v>54</v>
      </c>
      <c r="H347" t="s">
        <v>320</v>
      </c>
      <c r="I347" t="s">
        <v>15</v>
      </c>
      <c r="J347" t="s">
        <v>27</v>
      </c>
      <c r="K347" s="2">
        <v>1</v>
      </c>
      <c r="L347" s="2">
        <v>0</v>
      </c>
      <c r="M347" s="2">
        <v>1.6</v>
      </c>
      <c r="N347" s="27">
        <f t="shared" si="32"/>
        <v>3</v>
      </c>
      <c r="O347" s="28" t="str">
        <f t="shared" si="33"/>
        <v>1,</v>
      </c>
      <c r="P347" s="28" t="str">
        <f t="shared" si="34"/>
        <v>6</v>
      </c>
      <c r="Q347" s="29">
        <f t="shared" si="35"/>
        <v>66</v>
      </c>
      <c r="R347" s="29">
        <f t="shared" si="36"/>
        <v>1.1000000000000001</v>
      </c>
      <c r="U347" s="26"/>
      <c r="V347" s="26"/>
      <c r="W347" s="8"/>
      <c r="X347" s="6"/>
    </row>
    <row r="348" spans="1:24">
      <c r="A348" s="1">
        <v>45352</v>
      </c>
      <c r="B348" s="1" t="str">
        <f t="shared" si="31"/>
        <v>marzo</v>
      </c>
      <c r="C348" t="s">
        <v>38</v>
      </c>
      <c r="D348" t="s">
        <v>39</v>
      </c>
      <c r="E348" t="str">
        <f>+VLOOKUP(F348,'[2]DIVIPOLA MPIO'!$A$5:$B$1125,2,0)</f>
        <v>Magdalena</v>
      </c>
      <c r="F348" t="s">
        <v>466</v>
      </c>
      <c r="G348" t="s">
        <v>54</v>
      </c>
      <c r="H348" t="s">
        <v>55</v>
      </c>
      <c r="I348" t="s">
        <v>15</v>
      </c>
      <c r="J348" t="s">
        <v>27</v>
      </c>
      <c r="K348" s="2">
        <v>100</v>
      </c>
      <c r="L348" s="2">
        <v>2654.9</v>
      </c>
      <c r="M348" s="2">
        <v>67.099999999999994</v>
      </c>
      <c r="N348" s="27">
        <f t="shared" si="32"/>
        <v>4</v>
      </c>
      <c r="O348" s="28" t="str">
        <f t="shared" si="33"/>
        <v>67</v>
      </c>
      <c r="P348" s="28" t="str">
        <f t="shared" si="34"/>
        <v>,1</v>
      </c>
      <c r="Q348" s="29">
        <f t="shared" si="35"/>
        <v>4020.1</v>
      </c>
      <c r="R348" s="29">
        <f t="shared" si="36"/>
        <v>67.001666666666665</v>
      </c>
      <c r="U348" s="26"/>
      <c r="V348" s="26"/>
      <c r="W348" s="8"/>
      <c r="X348" s="6"/>
    </row>
    <row r="349" spans="1:24">
      <c r="A349" s="1">
        <v>45352</v>
      </c>
      <c r="B349" s="1" t="str">
        <f t="shared" si="31"/>
        <v>marzo</v>
      </c>
      <c r="C349" t="s">
        <v>38</v>
      </c>
      <c r="D349" t="s">
        <v>39</v>
      </c>
      <c r="E349" t="str">
        <f>+VLOOKUP(F349,'[2]DIVIPOLA MPIO'!$A$5:$B$1125,2,0)</f>
        <v>Magdalena</v>
      </c>
      <c r="F349" t="s">
        <v>466</v>
      </c>
      <c r="G349" t="s">
        <v>54</v>
      </c>
      <c r="H349" t="s">
        <v>56</v>
      </c>
      <c r="I349" t="s">
        <v>15</v>
      </c>
      <c r="J349" t="s">
        <v>27</v>
      </c>
      <c r="K349" s="2">
        <v>79</v>
      </c>
      <c r="L349" s="2">
        <v>2174.1</v>
      </c>
      <c r="M349" s="2">
        <v>52.1</v>
      </c>
      <c r="N349" s="27">
        <f t="shared" si="32"/>
        <v>4</v>
      </c>
      <c r="O349" s="28" t="str">
        <f t="shared" si="33"/>
        <v>52</v>
      </c>
      <c r="P349" s="28" t="str">
        <f t="shared" si="34"/>
        <v>,1</v>
      </c>
      <c r="Q349" s="29">
        <f t="shared" si="35"/>
        <v>3120.1</v>
      </c>
      <c r="R349" s="29">
        <f t="shared" si="36"/>
        <v>52.001666666666665</v>
      </c>
      <c r="U349" s="26"/>
      <c r="V349" s="26"/>
      <c r="W349" s="8"/>
      <c r="X349" s="6"/>
    </row>
    <row r="350" spans="1:24">
      <c r="A350" s="1">
        <v>45352</v>
      </c>
      <c r="B350" s="1" t="str">
        <f t="shared" si="31"/>
        <v>marzo</v>
      </c>
      <c r="C350" t="s">
        <v>38</v>
      </c>
      <c r="D350" t="s">
        <v>39</v>
      </c>
      <c r="E350" t="str">
        <f>+VLOOKUP(F350,'[2]DIVIPOLA MPIO'!$A$5:$B$1125,2,0)</f>
        <v>Magdalena</v>
      </c>
      <c r="F350" t="s">
        <v>466</v>
      </c>
      <c r="G350" t="s">
        <v>54</v>
      </c>
      <c r="H350" t="s">
        <v>57</v>
      </c>
      <c r="I350" t="s">
        <v>15</v>
      </c>
      <c r="J350" t="s">
        <v>27</v>
      </c>
      <c r="K350" s="2">
        <v>33</v>
      </c>
      <c r="L350" s="2">
        <v>437.7</v>
      </c>
      <c r="M350" s="2">
        <v>22.2</v>
      </c>
      <c r="N350" s="27">
        <f t="shared" si="32"/>
        <v>4</v>
      </c>
      <c r="O350" s="28" t="str">
        <f t="shared" si="33"/>
        <v>22</v>
      </c>
      <c r="P350" s="28" t="str">
        <f t="shared" si="34"/>
        <v>,2</v>
      </c>
      <c r="Q350" s="29">
        <f t="shared" si="35"/>
        <v>1320.2</v>
      </c>
      <c r="R350" s="29">
        <f t="shared" si="36"/>
        <v>22.003333333333334</v>
      </c>
      <c r="U350" s="26"/>
      <c r="V350" s="26"/>
      <c r="W350" s="8"/>
      <c r="X350" s="6"/>
    </row>
    <row r="351" spans="1:24">
      <c r="A351" s="1">
        <v>45352</v>
      </c>
      <c r="B351" s="1" t="str">
        <f t="shared" si="31"/>
        <v>marzo</v>
      </c>
      <c r="C351" t="s">
        <v>38</v>
      </c>
      <c r="D351" t="s">
        <v>39</v>
      </c>
      <c r="E351" t="str">
        <f>+VLOOKUP(F351,'[2]DIVIPOLA MPIO'!$A$5:$B$1125,2,0)</f>
        <v>Antioquia</v>
      </c>
      <c r="F351" t="s">
        <v>58</v>
      </c>
      <c r="G351" t="s">
        <v>59</v>
      </c>
      <c r="H351" t="s">
        <v>42</v>
      </c>
      <c r="I351" t="s">
        <v>43</v>
      </c>
      <c r="J351" t="s">
        <v>27</v>
      </c>
      <c r="K351" s="2">
        <v>18</v>
      </c>
      <c r="L351" s="2">
        <v>1295.5</v>
      </c>
      <c r="M351" s="2">
        <v>8.6</v>
      </c>
      <c r="N351" s="27">
        <f t="shared" si="32"/>
        <v>3</v>
      </c>
      <c r="O351" s="28" t="str">
        <f t="shared" si="33"/>
        <v>8,</v>
      </c>
      <c r="P351" s="28" t="str">
        <f t="shared" si="34"/>
        <v>6</v>
      </c>
      <c r="Q351" s="29">
        <f t="shared" si="35"/>
        <v>486</v>
      </c>
      <c r="R351" s="29">
        <f t="shared" si="36"/>
        <v>8.1</v>
      </c>
      <c r="U351" s="26"/>
      <c r="V351" s="26"/>
      <c r="W351" s="8"/>
      <c r="X351" s="6"/>
    </row>
    <row r="352" spans="1:24">
      <c r="A352" s="1">
        <v>45352</v>
      </c>
      <c r="B352" s="1" t="str">
        <f t="shared" si="31"/>
        <v>marzo</v>
      </c>
      <c r="C352" t="s">
        <v>38</v>
      </c>
      <c r="D352" t="s">
        <v>39</v>
      </c>
      <c r="E352" t="str">
        <f>+VLOOKUP(F352,'[2]DIVIPOLA MPIO'!$A$5:$B$1125,2,0)</f>
        <v>Antioquia</v>
      </c>
      <c r="F352" t="s">
        <v>58</v>
      </c>
      <c r="G352" t="s">
        <v>59</v>
      </c>
      <c r="H352" t="s">
        <v>44</v>
      </c>
      <c r="I352" t="s">
        <v>43</v>
      </c>
      <c r="J352" t="s">
        <v>27</v>
      </c>
      <c r="K352" s="2">
        <v>14</v>
      </c>
      <c r="L352" s="2">
        <v>1050</v>
      </c>
      <c r="M352" s="2">
        <v>5.3</v>
      </c>
      <c r="N352" s="27">
        <f t="shared" si="32"/>
        <v>3</v>
      </c>
      <c r="O352" s="28" t="str">
        <f t="shared" si="33"/>
        <v>5,</v>
      </c>
      <c r="P352" s="28" t="str">
        <f t="shared" si="34"/>
        <v>3</v>
      </c>
      <c r="Q352" s="29">
        <f t="shared" si="35"/>
        <v>303</v>
      </c>
      <c r="R352" s="29">
        <f t="shared" si="36"/>
        <v>5.05</v>
      </c>
      <c r="U352" s="26"/>
      <c r="V352" s="26"/>
      <c r="W352" s="8"/>
      <c r="X352" s="6"/>
    </row>
    <row r="353" spans="1:24">
      <c r="A353" s="1">
        <v>45352</v>
      </c>
      <c r="B353" s="1" t="str">
        <f t="shared" si="31"/>
        <v>marzo</v>
      </c>
      <c r="C353" t="s">
        <v>38</v>
      </c>
      <c r="D353" t="s">
        <v>39</v>
      </c>
      <c r="E353" t="str">
        <f>+VLOOKUP(F353,'[2]DIVIPOLA MPIO'!$A$5:$B$1125,2,0)</f>
        <v>Antioquia</v>
      </c>
      <c r="F353" t="s">
        <v>58</v>
      </c>
      <c r="G353" t="s">
        <v>59</v>
      </c>
      <c r="H353" t="s">
        <v>45</v>
      </c>
      <c r="I353" t="s">
        <v>43</v>
      </c>
      <c r="J353" t="s">
        <v>27</v>
      </c>
      <c r="K353" s="2">
        <v>5</v>
      </c>
      <c r="L353" s="2">
        <v>323.3</v>
      </c>
      <c r="M353" s="2">
        <v>2.2000000000000002</v>
      </c>
      <c r="N353" s="27">
        <f t="shared" si="32"/>
        <v>3</v>
      </c>
      <c r="O353" s="28" t="str">
        <f t="shared" si="33"/>
        <v>2,</v>
      </c>
      <c r="P353" s="28" t="str">
        <f t="shared" si="34"/>
        <v>2</v>
      </c>
      <c r="Q353" s="29">
        <f t="shared" si="35"/>
        <v>122</v>
      </c>
      <c r="R353" s="29">
        <f t="shared" si="36"/>
        <v>2.0333333333333332</v>
      </c>
      <c r="U353" s="26"/>
      <c r="V353" s="26"/>
      <c r="W353" s="8"/>
      <c r="X353" s="6"/>
    </row>
    <row r="354" spans="1:24">
      <c r="A354" s="1">
        <v>45352</v>
      </c>
      <c r="B354" s="1" t="str">
        <f t="shared" si="31"/>
        <v>marzo</v>
      </c>
      <c r="C354" t="s">
        <v>38</v>
      </c>
      <c r="D354" t="s">
        <v>39</v>
      </c>
      <c r="E354" t="str">
        <f>+VLOOKUP(F354,'[2]DIVIPOLA MPIO'!$A$5:$B$1125,2,0)</f>
        <v>Antioquia</v>
      </c>
      <c r="F354" t="s">
        <v>58</v>
      </c>
      <c r="G354" t="s">
        <v>59</v>
      </c>
      <c r="H354" t="s">
        <v>46</v>
      </c>
      <c r="I354" t="s">
        <v>43</v>
      </c>
      <c r="J354" t="s">
        <v>27</v>
      </c>
      <c r="K354" s="2">
        <v>27</v>
      </c>
      <c r="L354" s="2">
        <v>2051.6999999999998</v>
      </c>
      <c r="M354" s="2">
        <v>12</v>
      </c>
      <c r="N354" s="27">
        <f t="shared" si="32"/>
        <v>2</v>
      </c>
      <c r="O354" s="28" t="str">
        <f t="shared" si="33"/>
        <v>12</v>
      </c>
      <c r="P354" s="28">
        <f t="shared" si="34"/>
        <v>0</v>
      </c>
      <c r="Q354" s="29">
        <f t="shared" si="35"/>
        <v>720</v>
      </c>
      <c r="R354" s="29">
        <f t="shared" si="36"/>
        <v>12</v>
      </c>
      <c r="U354" s="26"/>
      <c r="V354" s="26"/>
      <c r="W354" s="8"/>
      <c r="X354" s="6"/>
    </row>
    <row r="355" spans="1:24">
      <c r="A355" s="1">
        <v>45352</v>
      </c>
      <c r="B355" s="1" t="str">
        <f t="shared" si="31"/>
        <v>marzo</v>
      </c>
      <c r="C355" t="s">
        <v>38</v>
      </c>
      <c r="D355" t="s">
        <v>39</v>
      </c>
      <c r="E355" t="str">
        <f>+VLOOKUP(F355,'[2]DIVIPOLA MPIO'!$A$5:$B$1125,2,0)</f>
        <v>Antioquia</v>
      </c>
      <c r="F355" t="s">
        <v>58</v>
      </c>
      <c r="G355" t="s">
        <v>59</v>
      </c>
      <c r="H355" t="s">
        <v>319</v>
      </c>
      <c r="I355" t="s">
        <v>43</v>
      </c>
      <c r="J355" t="s">
        <v>27</v>
      </c>
      <c r="K355" s="2">
        <v>5</v>
      </c>
      <c r="L355" s="2">
        <v>396.7</v>
      </c>
      <c r="M355" s="2">
        <v>2.2000000000000002</v>
      </c>
      <c r="N355" s="27">
        <f t="shared" si="32"/>
        <v>3</v>
      </c>
      <c r="O355" s="28" t="str">
        <f t="shared" si="33"/>
        <v>2,</v>
      </c>
      <c r="P355" s="28" t="str">
        <f t="shared" si="34"/>
        <v>2</v>
      </c>
      <c r="Q355" s="29">
        <f t="shared" si="35"/>
        <v>122</v>
      </c>
      <c r="R355" s="29">
        <f t="shared" si="36"/>
        <v>2.0333333333333332</v>
      </c>
      <c r="U355" s="26"/>
      <c r="V355" s="26"/>
      <c r="W355" s="8"/>
      <c r="X355" s="6"/>
    </row>
    <row r="356" spans="1:24">
      <c r="A356" s="1">
        <v>45352</v>
      </c>
      <c r="B356" s="1" t="str">
        <f t="shared" si="31"/>
        <v>marzo</v>
      </c>
      <c r="C356" t="s">
        <v>38</v>
      </c>
      <c r="D356" t="s">
        <v>39</v>
      </c>
      <c r="E356" t="str">
        <f>+VLOOKUP(F356,'[2]DIVIPOLA MPIO'!$A$5:$B$1125,2,0)</f>
        <v>Antioquia</v>
      </c>
      <c r="F356" t="s">
        <v>58</v>
      </c>
      <c r="G356" t="s">
        <v>59</v>
      </c>
      <c r="H356" t="s">
        <v>47</v>
      </c>
      <c r="I356" t="s">
        <v>43</v>
      </c>
      <c r="J356" t="s">
        <v>27</v>
      </c>
      <c r="K356" s="2">
        <v>21</v>
      </c>
      <c r="L356" s="2">
        <v>1556.7</v>
      </c>
      <c r="M356" s="2">
        <v>9.4</v>
      </c>
      <c r="N356" s="27">
        <f t="shared" si="32"/>
        <v>3</v>
      </c>
      <c r="O356" s="28" t="str">
        <f t="shared" si="33"/>
        <v>9,</v>
      </c>
      <c r="P356" s="28" t="str">
        <f t="shared" si="34"/>
        <v>4</v>
      </c>
      <c r="Q356" s="29">
        <f t="shared" si="35"/>
        <v>544</v>
      </c>
      <c r="R356" s="29">
        <f t="shared" si="36"/>
        <v>9.0666666666666664</v>
      </c>
      <c r="U356" s="26"/>
      <c r="V356" s="26"/>
      <c r="W356" s="8"/>
      <c r="X356" s="6"/>
    </row>
    <row r="357" spans="1:24">
      <c r="A357" s="1">
        <v>45352</v>
      </c>
      <c r="B357" s="1" t="str">
        <f t="shared" si="31"/>
        <v>marzo</v>
      </c>
      <c r="C357" t="s">
        <v>38</v>
      </c>
      <c r="D357" t="s">
        <v>39</v>
      </c>
      <c r="E357" t="str">
        <f>+VLOOKUP(F357,'[2]DIVIPOLA MPIO'!$A$5:$B$1125,2,0)</f>
        <v>Antioquia</v>
      </c>
      <c r="F357" t="s">
        <v>58</v>
      </c>
      <c r="G357" t="s">
        <v>59</v>
      </c>
      <c r="H357" t="s">
        <v>48</v>
      </c>
      <c r="I357" t="s">
        <v>43</v>
      </c>
      <c r="J357" t="s">
        <v>27</v>
      </c>
      <c r="K357" s="2">
        <v>28</v>
      </c>
      <c r="L357" s="2">
        <v>1940</v>
      </c>
      <c r="M357" s="2">
        <v>12.7</v>
      </c>
      <c r="N357" s="27">
        <f t="shared" si="32"/>
        <v>4</v>
      </c>
      <c r="O357" s="28" t="str">
        <f t="shared" si="33"/>
        <v>12</v>
      </c>
      <c r="P357" s="28" t="str">
        <f t="shared" si="34"/>
        <v>,7</v>
      </c>
      <c r="Q357" s="29">
        <f t="shared" si="35"/>
        <v>720.7</v>
      </c>
      <c r="R357" s="29">
        <f t="shared" si="36"/>
        <v>12.011666666666667</v>
      </c>
      <c r="U357" s="26"/>
      <c r="V357" s="26"/>
      <c r="W357" s="8"/>
      <c r="X357" s="6"/>
    </row>
    <row r="358" spans="1:24">
      <c r="A358" s="1">
        <v>45352</v>
      </c>
      <c r="B358" s="1" t="str">
        <f t="shared" si="31"/>
        <v>marzo</v>
      </c>
      <c r="C358" t="s">
        <v>38</v>
      </c>
      <c r="D358" t="s">
        <v>39</v>
      </c>
      <c r="E358" t="str">
        <f>+VLOOKUP(F358,'[2]DIVIPOLA MPIO'!$A$5:$B$1125,2,0)</f>
        <v>Antioquia</v>
      </c>
      <c r="F358" t="s">
        <v>58</v>
      </c>
      <c r="G358" t="s">
        <v>59</v>
      </c>
      <c r="H358" t="s">
        <v>49</v>
      </c>
      <c r="I358" t="s">
        <v>43</v>
      </c>
      <c r="J358" t="s">
        <v>27</v>
      </c>
      <c r="K358" s="2">
        <v>13</v>
      </c>
      <c r="L358" s="2">
        <v>996.7</v>
      </c>
      <c r="M358" s="2">
        <v>6.2</v>
      </c>
      <c r="N358" s="27">
        <f t="shared" si="32"/>
        <v>3</v>
      </c>
      <c r="O358" s="28" t="str">
        <f t="shared" si="33"/>
        <v>6,</v>
      </c>
      <c r="P358" s="28" t="str">
        <f t="shared" si="34"/>
        <v>2</v>
      </c>
      <c r="Q358" s="29">
        <f t="shared" si="35"/>
        <v>362</v>
      </c>
      <c r="R358" s="29">
        <f t="shared" si="36"/>
        <v>6.0333333333333332</v>
      </c>
      <c r="U358" s="26"/>
      <c r="V358" s="26"/>
      <c r="W358" s="8"/>
      <c r="X358" s="6"/>
    </row>
    <row r="359" spans="1:24">
      <c r="A359" s="1">
        <v>45352</v>
      </c>
      <c r="B359" s="1" t="str">
        <f t="shared" si="31"/>
        <v>marzo</v>
      </c>
      <c r="C359" t="s">
        <v>38</v>
      </c>
      <c r="D359" t="s">
        <v>39</v>
      </c>
      <c r="E359" t="str">
        <f>+VLOOKUP(F359,'[2]DIVIPOLA MPIO'!$A$5:$B$1125,2,0)</f>
        <v>Antioquia</v>
      </c>
      <c r="F359" t="s">
        <v>58</v>
      </c>
      <c r="G359" t="s">
        <v>59</v>
      </c>
      <c r="H359" t="s">
        <v>50</v>
      </c>
      <c r="I359" t="s">
        <v>43</v>
      </c>
      <c r="J359" t="s">
        <v>27</v>
      </c>
      <c r="K359" s="2">
        <v>20</v>
      </c>
      <c r="L359" s="2">
        <v>1531.6</v>
      </c>
      <c r="M359" s="2">
        <v>9.5</v>
      </c>
      <c r="N359" s="27">
        <f t="shared" si="32"/>
        <v>3</v>
      </c>
      <c r="O359" s="28" t="str">
        <f t="shared" si="33"/>
        <v>9,</v>
      </c>
      <c r="P359" s="28" t="str">
        <f t="shared" si="34"/>
        <v>5</v>
      </c>
      <c r="Q359" s="29">
        <f t="shared" si="35"/>
        <v>545</v>
      </c>
      <c r="R359" s="29">
        <f t="shared" si="36"/>
        <v>9.0833333333333339</v>
      </c>
      <c r="U359" s="26"/>
      <c r="V359" s="26"/>
      <c r="W359" s="8"/>
      <c r="X359" s="6"/>
    </row>
    <row r="360" spans="1:24">
      <c r="A360" s="1">
        <v>45352</v>
      </c>
      <c r="B360" s="1" t="str">
        <f t="shared" si="31"/>
        <v>marzo</v>
      </c>
      <c r="C360" t="s">
        <v>38</v>
      </c>
      <c r="D360" t="s">
        <v>39</v>
      </c>
      <c r="E360" t="str">
        <f>+VLOOKUP(F360,'[2]DIVIPOLA MPIO'!$A$5:$B$1125,2,0)</f>
        <v>Antioquia</v>
      </c>
      <c r="F360" t="s">
        <v>58</v>
      </c>
      <c r="G360" t="s">
        <v>59</v>
      </c>
      <c r="H360" t="s">
        <v>51</v>
      </c>
      <c r="I360" t="s">
        <v>43</v>
      </c>
      <c r="J360" t="s">
        <v>27</v>
      </c>
      <c r="K360" s="2">
        <v>20</v>
      </c>
      <c r="L360" s="2">
        <v>1521.7</v>
      </c>
      <c r="M360" s="2">
        <v>8.1999999999999993</v>
      </c>
      <c r="N360" s="27">
        <f t="shared" si="32"/>
        <v>3</v>
      </c>
      <c r="O360" s="28" t="str">
        <f t="shared" si="33"/>
        <v>8,</v>
      </c>
      <c r="P360" s="28" t="str">
        <f t="shared" si="34"/>
        <v>2</v>
      </c>
      <c r="Q360" s="29">
        <f t="shared" si="35"/>
        <v>482</v>
      </c>
      <c r="R360" s="29">
        <f t="shared" si="36"/>
        <v>8.0333333333333332</v>
      </c>
      <c r="U360" s="26"/>
      <c r="V360" s="26"/>
      <c r="W360" s="8"/>
      <c r="X360" s="6"/>
    </row>
    <row r="361" spans="1:24">
      <c r="A361" s="1">
        <v>45352</v>
      </c>
      <c r="B361" s="1" t="str">
        <f t="shared" si="31"/>
        <v>marzo</v>
      </c>
      <c r="C361" t="s">
        <v>38</v>
      </c>
      <c r="D361" t="s">
        <v>39</v>
      </c>
      <c r="E361" t="str">
        <f>+VLOOKUP(F361,'[2]DIVIPOLA MPIO'!$A$5:$B$1125,2,0)</f>
        <v>Antioquia</v>
      </c>
      <c r="F361" t="s">
        <v>58</v>
      </c>
      <c r="G361" t="s">
        <v>59</v>
      </c>
      <c r="H361" t="s">
        <v>52</v>
      </c>
      <c r="I361" t="s">
        <v>43</v>
      </c>
      <c r="J361" t="s">
        <v>27</v>
      </c>
      <c r="K361" s="2">
        <v>25</v>
      </c>
      <c r="L361" s="2">
        <v>1805</v>
      </c>
      <c r="M361" s="2">
        <v>10.3</v>
      </c>
      <c r="N361" s="27">
        <f t="shared" si="32"/>
        <v>4</v>
      </c>
      <c r="O361" s="28" t="str">
        <f t="shared" si="33"/>
        <v>10</v>
      </c>
      <c r="P361" s="28" t="str">
        <f t="shared" si="34"/>
        <v>,3</v>
      </c>
      <c r="Q361" s="29">
        <f t="shared" si="35"/>
        <v>600.29999999999995</v>
      </c>
      <c r="R361" s="29">
        <f t="shared" si="36"/>
        <v>10.004999999999999</v>
      </c>
      <c r="U361" s="26"/>
      <c r="V361" s="26"/>
      <c r="W361" s="8"/>
      <c r="X361" s="6"/>
    </row>
    <row r="362" spans="1:24">
      <c r="A362" s="1">
        <v>45352</v>
      </c>
      <c r="B362" s="1" t="str">
        <f t="shared" si="31"/>
        <v>marzo</v>
      </c>
      <c r="C362" t="s">
        <v>38</v>
      </c>
      <c r="D362" t="s">
        <v>39</v>
      </c>
      <c r="E362" t="str">
        <f>+VLOOKUP(F362,'[2]DIVIPOLA MPIO'!$A$5:$B$1125,2,0)</f>
        <v>Antioquia</v>
      </c>
      <c r="F362" t="s">
        <v>58</v>
      </c>
      <c r="G362" t="s">
        <v>59</v>
      </c>
      <c r="H362" t="s">
        <v>44</v>
      </c>
      <c r="I362" t="s">
        <v>43</v>
      </c>
      <c r="J362" t="s">
        <v>412</v>
      </c>
      <c r="K362" s="2">
        <v>1</v>
      </c>
      <c r="L362" s="2">
        <v>80</v>
      </c>
      <c r="M362" s="2">
        <v>0.7</v>
      </c>
      <c r="N362" s="27">
        <f t="shared" si="32"/>
        <v>3</v>
      </c>
      <c r="O362" s="28" t="str">
        <f t="shared" si="33"/>
        <v>0,</v>
      </c>
      <c r="P362" s="28" t="str">
        <f t="shared" si="34"/>
        <v>7</v>
      </c>
      <c r="Q362" s="29">
        <f t="shared" si="35"/>
        <v>7</v>
      </c>
      <c r="R362" s="29">
        <f t="shared" si="36"/>
        <v>0.11666666666666667</v>
      </c>
      <c r="U362" s="26"/>
      <c r="V362" s="26"/>
      <c r="W362" s="8"/>
      <c r="X362" s="6"/>
    </row>
    <row r="363" spans="1:24">
      <c r="A363" s="1">
        <v>45352</v>
      </c>
      <c r="B363" s="1" t="str">
        <f t="shared" si="31"/>
        <v>marzo</v>
      </c>
      <c r="C363" t="s">
        <v>38</v>
      </c>
      <c r="D363" t="s">
        <v>39</v>
      </c>
      <c r="E363" t="str">
        <f>+VLOOKUP(F363,'[2]DIVIPOLA MPIO'!$A$5:$B$1125,2,0)</f>
        <v>Antioquia</v>
      </c>
      <c r="F363" t="s">
        <v>58</v>
      </c>
      <c r="G363" t="s">
        <v>59</v>
      </c>
      <c r="H363" t="s">
        <v>319</v>
      </c>
      <c r="I363" t="s">
        <v>43</v>
      </c>
      <c r="J363" t="s">
        <v>412</v>
      </c>
      <c r="K363" s="2">
        <v>6</v>
      </c>
      <c r="L363" s="2">
        <v>544</v>
      </c>
      <c r="M363" s="2">
        <v>7.2</v>
      </c>
      <c r="N363" s="27">
        <f t="shared" si="32"/>
        <v>3</v>
      </c>
      <c r="O363" s="28" t="str">
        <f t="shared" si="33"/>
        <v>7,</v>
      </c>
      <c r="P363" s="28" t="str">
        <f t="shared" si="34"/>
        <v>2</v>
      </c>
      <c r="Q363" s="29">
        <f t="shared" si="35"/>
        <v>422</v>
      </c>
      <c r="R363" s="29">
        <f t="shared" si="36"/>
        <v>7.0333333333333332</v>
      </c>
      <c r="U363" s="26"/>
      <c r="V363" s="26"/>
      <c r="W363" s="8"/>
      <c r="X363" s="6"/>
    </row>
    <row r="364" spans="1:24">
      <c r="A364" s="1">
        <v>45352</v>
      </c>
      <c r="B364" s="1" t="str">
        <f t="shared" si="31"/>
        <v>marzo</v>
      </c>
      <c r="C364" t="s">
        <v>60</v>
      </c>
      <c r="D364" t="s">
        <v>61</v>
      </c>
      <c r="E364" t="str">
        <f>+VLOOKUP(F364,'[2]DIVIPOLA MPIO'!$A$5:$B$1125,2,0)</f>
        <v>Cesar</v>
      </c>
      <c r="F364" t="s">
        <v>62</v>
      </c>
      <c r="G364" t="s">
        <v>63</v>
      </c>
      <c r="H364" t="s">
        <v>64</v>
      </c>
      <c r="I364" t="s">
        <v>15</v>
      </c>
      <c r="J364" t="s">
        <v>65</v>
      </c>
      <c r="K364" s="2">
        <v>37</v>
      </c>
      <c r="L364" s="2">
        <v>696</v>
      </c>
      <c r="M364" s="2">
        <v>16</v>
      </c>
      <c r="N364" s="27">
        <f t="shared" si="32"/>
        <v>2</v>
      </c>
      <c r="O364" s="28" t="str">
        <f t="shared" si="33"/>
        <v>16</v>
      </c>
      <c r="P364" s="28">
        <f t="shared" si="34"/>
        <v>0</v>
      </c>
      <c r="Q364" s="29">
        <f t="shared" si="35"/>
        <v>960</v>
      </c>
      <c r="R364" s="29">
        <f t="shared" si="36"/>
        <v>16</v>
      </c>
      <c r="U364" s="26"/>
      <c r="V364" s="26"/>
      <c r="W364" s="8"/>
      <c r="X364" s="6"/>
    </row>
    <row r="365" spans="1:24">
      <c r="A365" s="1">
        <v>45352</v>
      </c>
      <c r="B365" s="1" t="str">
        <f t="shared" si="31"/>
        <v>marzo</v>
      </c>
      <c r="C365" t="s">
        <v>66</v>
      </c>
      <c r="D365" t="s">
        <v>67</v>
      </c>
      <c r="E365" t="str">
        <f>+VLOOKUP(F365,'[2]DIVIPOLA MPIO'!$A$5:$B$1125,2,0)</f>
        <v>Antioquia</v>
      </c>
      <c r="F365" t="s">
        <v>68</v>
      </c>
      <c r="G365" t="s">
        <v>257</v>
      </c>
      <c r="H365" t="s">
        <v>70</v>
      </c>
      <c r="I365" t="s">
        <v>43</v>
      </c>
      <c r="J365" t="s">
        <v>27</v>
      </c>
      <c r="K365" s="2">
        <v>83</v>
      </c>
      <c r="L365" s="2">
        <v>4756.51</v>
      </c>
      <c r="M365" s="2">
        <v>38</v>
      </c>
      <c r="N365" s="27">
        <f t="shared" si="32"/>
        <v>2</v>
      </c>
      <c r="O365" s="28" t="str">
        <f t="shared" si="33"/>
        <v>38</v>
      </c>
      <c r="P365" s="28">
        <f t="shared" si="34"/>
        <v>0</v>
      </c>
      <c r="Q365" s="29">
        <f t="shared" si="35"/>
        <v>2280</v>
      </c>
      <c r="R365" s="29">
        <f t="shared" si="36"/>
        <v>38</v>
      </c>
      <c r="U365" s="26"/>
      <c r="V365" s="26"/>
      <c r="W365" s="8"/>
      <c r="X365" s="6"/>
    </row>
    <row r="366" spans="1:24">
      <c r="A366" s="1">
        <v>45352</v>
      </c>
      <c r="B366" s="1" t="str">
        <f t="shared" si="31"/>
        <v>marzo</v>
      </c>
      <c r="C366" t="s">
        <v>66</v>
      </c>
      <c r="D366" t="s">
        <v>67</v>
      </c>
      <c r="E366" t="str">
        <f>+VLOOKUP(F366,'[2]DIVIPOLA MPIO'!$A$5:$B$1125,2,0)</f>
        <v>Antioquia</v>
      </c>
      <c r="F366" t="s">
        <v>68</v>
      </c>
      <c r="G366" t="s">
        <v>257</v>
      </c>
      <c r="H366" t="s">
        <v>71</v>
      </c>
      <c r="I366" t="s">
        <v>43</v>
      </c>
      <c r="J366" t="s">
        <v>27</v>
      </c>
      <c r="K366" s="2">
        <v>82</v>
      </c>
      <c r="L366" s="2">
        <v>4661.1400000000003</v>
      </c>
      <c r="M366" s="2">
        <v>3724</v>
      </c>
      <c r="N366" s="27">
        <f t="shared" si="32"/>
        <v>4</v>
      </c>
      <c r="O366" s="28" t="str">
        <f t="shared" si="33"/>
        <v>37</v>
      </c>
      <c r="P366" s="28" t="str">
        <f t="shared" si="34"/>
        <v>24</v>
      </c>
      <c r="Q366" s="29">
        <f t="shared" si="35"/>
        <v>2244</v>
      </c>
      <c r="R366" s="29">
        <f t="shared" si="36"/>
        <v>37.4</v>
      </c>
      <c r="U366" s="26"/>
      <c r="V366" s="26"/>
      <c r="W366" s="8"/>
      <c r="X366" s="6"/>
    </row>
    <row r="367" spans="1:24">
      <c r="A367" s="1">
        <v>45352</v>
      </c>
      <c r="B367" s="1" t="str">
        <f t="shared" si="31"/>
        <v>marzo</v>
      </c>
      <c r="C367" t="s">
        <v>66</v>
      </c>
      <c r="D367" t="s">
        <v>67</v>
      </c>
      <c r="E367" t="str">
        <f>+VLOOKUP(F367,'[2]DIVIPOLA MPIO'!$A$5:$B$1125,2,0)</f>
        <v>Antioquia</v>
      </c>
      <c r="F367" t="s">
        <v>68</v>
      </c>
      <c r="G367" t="s">
        <v>257</v>
      </c>
      <c r="H367" t="s">
        <v>72</v>
      </c>
      <c r="I367" t="s">
        <v>43</v>
      </c>
      <c r="J367" t="s">
        <v>27</v>
      </c>
      <c r="K367" s="2">
        <v>86</v>
      </c>
      <c r="L367" s="2">
        <v>5158.46</v>
      </c>
      <c r="M367" s="2">
        <v>41</v>
      </c>
      <c r="N367" s="27">
        <f t="shared" si="32"/>
        <v>2</v>
      </c>
      <c r="O367" s="28" t="str">
        <f t="shared" si="33"/>
        <v>41</v>
      </c>
      <c r="P367" s="28">
        <f t="shared" si="34"/>
        <v>0</v>
      </c>
      <c r="Q367" s="29">
        <f t="shared" si="35"/>
        <v>2460</v>
      </c>
      <c r="R367" s="29">
        <f t="shared" si="36"/>
        <v>41</v>
      </c>
      <c r="U367" s="26"/>
      <c r="V367" s="26"/>
      <c r="W367" s="8"/>
      <c r="X367" s="6"/>
    </row>
    <row r="368" spans="1:24">
      <c r="A368" s="1">
        <v>45352</v>
      </c>
      <c r="B368" s="1" t="str">
        <f t="shared" si="31"/>
        <v>marzo</v>
      </c>
      <c r="C368" t="s">
        <v>66</v>
      </c>
      <c r="D368" t="s">
        <v>67</v>
      </c>
      <c r="E368" t="str">
        <f>+VLOOKUP(F368,'[2]DIVIPOLA MPIO'!$A$5:$B$1125,2,0)</f>
        <v>Antioquia</v>
      </c>
      <c r="F368" t="s">
        <v>68</v>
      </c>
      <c r="G368" t="s">
        <v>257</v>
      </c>
      <c r="H368" t="s">
        <v>73</v>
      </c>
      <c r="I368" t="s">
        <v>43</v>
      </c>
      <c r="J368" t="s">
        <v>27</v>
      </c>
      <c r="K368" s="2">
        <v>101</v>
      </c>
      <c r="L368" s="2">
        <v>5854.77</v>
      </c>
      <c r="M368" s="2">
        <v>3948</v>
      </c>
      <c r="N368" s="27">
        <f t="shared" si="32"/>
        <v>4</v>
      </c>
      <c r="O368" s="28" t="str">
        <f t="shared" si="33"/>
        <v>39</v>
      </c>
      <c r="P368" s="28" t="str">
        <f t="shared" si="34"/>
        <v>48</v>
      </c>
      <c r="Q368" s="29">
        <f t="shared" si="35"/>
        <v>2388</v>
      </c>
      <c r="R368" s="29">
        <f t="shared" si="36"/>
        <v>39.799999999999997</v>
      </c>
      <c r="U368" s="26"/>
      <c r="V368" s="26"/>
      <c r="W368" s="8"/>
      <c r="X368" s="6"/>
    </row>
    <row r="369" spans="1:24">
      <c r="A369" s="1">
        <v>45352</v>
      </c>
      <c r="B369" s="1" t="str">
        <f t="shared" si="31"/>
        <v>marzo</v>
      </c>
      <c r="C369" t="s">
        <v>66</v>
      </c>
      <c r="D369" t="s">
        <v>67</v>
      </c>
      <c r="E369" t="str">
        <f>+VLOOKUP(F369,'[2]DIVIPOLA MPIO'!$A$5:$B$1125,2,0)</f>
        <v>Antioquia</v>
      </c>
      <c r="F369" t="s">
        <v>68</v>
      </c>
      <c r="G369" t="s">
        <v>257</v>
      </c>
      <c r="H369" t="s">
        <v>74</v>
      </c>
      <c r="I369" t="s">
        <v>43</v>
      </c>
      <c r="J369" t="s">
        <v>27</v>
      </c>
      <c r="K369" s="2">
        <v>86</v>
      </c>
      <c r="L369" s="2">
        <v>5317.5</v>
      </c>
      <c r="M369" s="2">
        <v>4006</v>
      </c>
      <c r="N369" s="27">
        <f t="shared" si="32"/>
        <v>4</v>
      </c>
      <c r="O369" s="28" t="str">
        <f t="shared" si="33"/>
        <v>40</v>
      </c>
      <c r="P369" s="28" t="str">
        <f t="shared" si="34"/>
        <v>06</v>
      </c>
      <c r="Q369" s="29">
        <f t="shared" si="35"/>
        <v>2406</v>
      </c>
      <c r="R369" s="29">
        <f t="shared" si="36"/>
        <v>40.1</v>
      </c>
      <c r="U369" s="26"/>
      <c r="V369" s="26"/>
      <c r="W369" s="8"/>
      <c r="X369" s="6"/>
    </row>
    <row r="370" spans="1:24">
      <c r="A370" s="1">
        <v>45352</v>
      </c>
      <c r="B370" s="1" t="str">
        <f t="shared" si="31"/>
        <v>marzo</v>
      </c>
      <c r="C370" t="s">
        <v>66</v>
      </c>
      <c r="D370" t="s">
        <v>67</v>
      </c>
      <c r="E370" t="str">
        <f>+VLOOKUP(F370,'[2]DIVIPOLA MPIO'!$A$5:$B$1125,2,0)</f>
        <v>Antioquia</v>
      </c>
      <c r="F370" t="s">
        <v>68</v>
      </c>
      <c r="G370" t="s">
        <v>257</v>
      </c>
      <c r="H370" t="s">
        <v>75</v>
      </c>
      <c r="I370" t="s">
        <v>43</v>
      </c>
      <c r="J370" t="s">
        <v>27</v>
      </c>
      <c r="K370" s="2">
        <v>79</v>
      </c>
      <c r="L370" s="2">
        <v>4599.91</v>
      </c>
      <c r="M370" s="2">
        <v>3412</v>
      </c>
      <c r="N370" s="27">
        <f t="shared" si="32"/>
        <v>4</v>
      </c>
      <c r="O370" s="28" t="str">
        <f t="shared" si="33"/>
        <v>34</v>
      </c>
      <c r="P370" s="28" t="str">
        <f t="shared" si="34"/>
        <v>12</v>
      </c>
      <c r="Q370" s="29">
        <f t="shared" si="35"/>
        <v>2052</v>
      </c>
      <c r="R370" s="29">
        <f t="shared" si="36"/>
        <v>34.200000000000003</v>
      </c>
      <c r="U370" s="26"/>
      <c r="V370" s="26"/>
      <c r="W370" s="8"/>
      <c r="X370" s="6"/>
    </row>
    <row r="371" spans="1:24">
      <c r="A371" s="1">
        <v>45352</v>
      </c>
      <c r="B371" s="1" t="str">
        <f t="shared" si="31"/>
        <v>marzo</v>
      </c>
      <c r="C371" t="s">
        <v>76</v>
      </c>
      <c r="D371" t="s">
        <v>77</v>
      </c>
      <c r="E371" t="str">
        <f>+VLOOKUP(F371,'[2]DIVIPOLA MPIO'!$A$5:$B$1125,2,0)</f>
        <v>Meta</v>
      </c>
      <c r="F371" t="s">
        <v>78</v>
      </c>
      <c r="G371" t="s">
        <v>79</v>
      </c>
      <c r="H371" t="s">
        <v>80</v>
      </c>
      <c r="I371" t="s">
        <v>15</v>
      </c>
      <c r="J371" t="s">
        <v>123</v>
      </c>
      <c r="K371" s="2">
        <v>4</v>
      </c>
      <c r="L371" s="2">
        <v>45</v>
      </c>
      <c r="M371" s="2">
        <v>2</v>
      </c>
      <c r="N371" s="27">
        <f t="shared" si="32"/>
        <v>1</v>
      </c>
      <c r="O371" s="28" t="str">
        <f t="shared" si="33"/>
        <v>2</v>
      </c>
      <c r="P371" s="28">
        <f t="shared" si="34"/>
        <v>0</v>
      </c>
      <c r="Q371" s="29">
        <f t="shared" si="35"/>
        <v>120</v>
      </c>
      <c r="R371" s="29">
        <f t="shared" si="36"/>
        <v>2</v>
      </c>
      <c r="U371" s="26"/>
      <c r="V371" s="26"/>
      <c r="W371" s="8"/>
      <c r="X371" s="6"/>
    </row>
    <row r="372" spans="1:24">
      <c r="A372" s="1">
        <v>45352</v>
      </c>
      <c r="B372" s="1" t="str">
        <f t="shared" si="31"/>
        <v>marzo</v>
      </c>
      <c r="C372" t="s">
        <v>76</v>
      </c>
      <c r="D372" t="s">
        <v>77</v>
      </c>
      <c r="E372" t="str">
        <f>+VLOOKUP(F372,'[2]DIVIPOLA MPIO'!$A$5:$B$1125,2,0)</f>
        <v>Meta</v>
      </c>
      <c r="F372" t="s">
        <v>78</v>
      </c>
      <c r="G372" t="s">
        <v>79</v>
      </c>
      <c r="H372" t="s">
        <v>80</v>
      </c>
      <c r="I372" t="s">
        <v>15</v>
      </c>
      <c r="J372" t="s">
        <v>412</v>
      </c>
      <c r="K372" s="2">
        <v>31</v>
      </c>
      <c r="L372" s="2">
        <v>352</v>
      </c>
      <c r="M372" s="2">
        <v>13</v>
      </c>
      <c r="N372" s="27">
        <f t="shared" si="32"/>
        <v>2</v>
      </c>
      <c r="O372" s="28" t="str">
        <f t="shared" si="33"/>
        <v>13</v>
      </c>
      <c r="P372" s="28">
        <f t="shared" si="34"/>
        <v>0</v>
      </c>
      <c r="Q372" s="29">
        <f t="shared" si="35"/>
        <v>780</v>
      </c>
      <c r="R372" s="29">
        <f t="shared" si="36"/>
        <v>13</v>
      </c>
      <c r="U372" s="26"/>
      <c r="V372" s="26"/>
      <c r="W372" s="8"/>
      <c r="X372" s="6"/>
    </row>
    <row r="373" spans="1:24">
      <c r="A373" s="1">
        <v>45352</v>
      </c>
      <c r="B373" s="1" t="str">
        <f t="shared" si="31"/>
        <v>marzo</v>
      </c>
      <c r="C373" t="s">
        <v>76</v>
      </c>
      <c r="D373" t="s">
        <v>77</v>
      </c>
      <c r="E373" t="str">
        <f>+VLOOKUP(F373,'[2]DIVIPOLA MPIO'!$A$5:$B$1125,2,0)</f>
        <v>Meta</v>
      </c>
      <c r="F373" t="s">
        <v>78</v>
      </c>
      <c r="G373" t="s">
        <v>79</v>
      </c>
      <c r="H373" t="s">
        <v>80</v>
      </c>
      <c r="I373" t="s">
        <v>15</v>
      </c>
      <c r="J373" t="s">
        <v>81</v>
      </c>
      <c r="K373" s="2">
        <v>7</v>
      </c>
      <c r="L373" s="2">
        <v>80</v>
      </c>
      <c r="M373" s="2">
        <v>330</v>
      </c>
      <c r="N373" s="27">
        <f t="shared" si="32"/>
        <v>3</v>
      </c>
      <c r="O373" s="28" t="str">
        <f t="shared" si="33"/>
        <v>33</v>
      </c>
      <c r="P373" s="28" t="str">
        <f t="shared" si="34"/>
        <v>0</v>
      </c>
      <c r="Q373" s="29">
        <f t="shared" si="35"/>
        <v>1980</v>
      </c>
      <c r="R373" s="29">
        <f t="shared" si="36"/>
        <v>33</v>
      </c>
      <c r="U373" s="26"/>
      <c r="V373" s="26"/>
      <c r="W373" s="8"/>
      <c r="X373" s="6"/>
    </row>
    <row r="374" spans="1:24">
      <c r="A374" s="1">
        <v>45352</v>
      </c>
      <c r="B374" s="1" t="str">
        <f t="shared" si="31"/>
        <v>marzo</v>
      </c>
      <c r="C374" t="s">
        <v>76</v>
      </c>
      <c r="D374" t="s">
        <v>77</v>
      </c>
      <c r="E374" t="str">
        <f>+VLOOKUP(F374,'[2]DIVIPOLA MPIO'!$A$5:$B$1125,2,0)</f>
        <v>Meta</v>
      </c>
      <c r="F374" t="s">
        <v>321</v>
      </c>
      <c r="G374" t="s">
        <v>322</v>
      </c>
      <c r="H374" t="s">
        <v>80</v>
      </c>
      <c r="I374" t="s">
        <v>15</v>
      </c>
      <c r="J374" t="s">
        <v>123</v>
      </c>
      <c r="K374" s="2">
        <v>2</v>
      </c>
      <c r="L374" s="2">
        <v>23</v>
      </c>
      <c r="M374" s="2">
        <v>50</v>
      </c>
      <c r="N374" s="27">
        <f t="shared" si="32"/>
        <v>2</v>
      </c>
      <c r="O374" s="28" t="str">
        <f t="shared" si="33"/>
        <v>50</v>
      </c>
      <c r="P374" s="28">
        <f t="shared" si="34"/>
        <v>0</v>
      </c>
      <c r="Q374" s="29">
        <f t="shared" si="35"/>
        <v>3000</v>
      </c>
      <c r="R374" s="29">
        <f t="shared" si="36"/>
        <v>50</v>
      </c>
      <c r="U374" s="26"/>
      <c r="V374" s="26"/>
      <c r="W374" s="8"/>
      <c r="X374" s="6"/>
    </row>
    <row r="375" spans="1:24">
      <c r="A375" s="1">
        <v>45352</v>
      </c>
      <c r="B375" s="1" t="str">
        <f t="shared" si="31"/>
        <v>marzo</v>
      </c>
      <c r="C375" t="s">
        <v>76</v>
      </c>
      <c r="D375" t="s">
        <v>77</v>
      </c>
      <c r="E375" t="str">
        <f>+VLOOKUP(F375,'[2]DIVIPOLA MPIO'!$A$5:$B$1125,2,0)</f>
        <v>Meta</v>
      </c>
      <c r="F375" t="s">
        <v>321</v>
      </c>
      <c r="G375" t="s">
        <v>322</v>
      </c>
      <c r="H375" t="s">
        <v>80</v>
      </c>
      <c r="I375" t="s">
        <v>15</v>
      </c>
      <c r="J375" t="s">
        <v>412</v>
      </c>
      <c r="K375" s="2">
        <v>2</v>
      </c>
      <c r="L375" s="2">
        <v>18</v>
      </c>
      <c r="M375" s="2">
        <v>40</v>
      </c>
      <c r="N375" s="27">
        <f t="shared" si="32"/>
        <v>2</v>
      </c>
      <c r="O375" s="28" t="str">
        <f t="shared" si="33"/>
        <v>40</v>
      </c>
      <c r="P375" s="28">
        <f t="shared" si="34"/>
        <v>0</v>
      </c>
      <c r="Q375" s="29">
        <f t="shared" si="35"/>
        <v>2400</v>
      </c>
      <c r="R375" s="29">
        <f t="shared" si="36"/>
        <v>40</v>
      </c>
      <c r="U375" s="26"/>
      <c r="V375" s="26"/>
      <c r="W375" s="8"/>
      <c r="X375" s="6"/>
    </row>
    <row r="376" spans="1:24">
      <c r="A376" s="1">
        <v>45352</v>
      </c>
      <c r="B376" s="1" t="str">
        <f t="shared" si="31"/>
        <v>marzo</v>
      </c>
      <c r="C376" t="s">
        <v>82</v>
      </c>
      <c r="D376" t="s">
        <v>83</v>
      </c>
      <c r="E376" t="str">
        <f>+VLOOKUP(F376,'[2]DIVIPOLA MPIO'!$A$5:$B$1125,2,0)</f>
        <v>Meta</v>
      </c>
      <c r="F376" t="s">
        <v>456</v>
      </c>
      <c r="G376" t="s">
        <v>85</v>
      </c>
      <c r="H376" t="s">
        <v>258</v>
      </c>
      <c r="I376" t="s">
        <v>15</v>
      </c>
      <c r="J376" t="s">
        <v>16</v>
      </c>
      <c r="K376" s="2">
        <v>2</v>
      </c>
      <c r="L376" s="2">
        <v>180</v>
      </c>
      <c r="M376" s="2">
        <v>6</v>
      </c>
      <c r="N376" s="27">
        <f t="shared" si="32"/>
        <v>1</v>
      </c>
      <c r="O376" s="28" t="str">
        <f t="shared" si="33"/>
        <v>6</v>
      </c>
      <c r="P376" s="28">
        <f t="shared" si="34"/>
        <v>0</v>
      </c>
      <c r="Q376" s="29">
        <f t="shared" si="35"/>
        <v>360</v>
      </c>
      <c r="R376" s="29">
        <f t="shared" si="36"/>
        <v>6</v>
      </c>
      <c r="U376" s="26"/>
      <c r="V376" s="26"/>
      <c r="W376" s="8"/>
      <c r="X376" s="6"/>
    </row>
    <row r="377" spans="1:24">
      <c r="A377" s="1">
        <v>45352</v>
      </c>
      <c r="B377" s="1" t="str">
        <f t="shared" si="31"/>
        <v>marzo</v>
      </c>
      <c r="C377" t="s">
        <v>82</v>
      </c>
      <c r="D377" t="s">
        <v>83</v>
      </c>
      <c r="E377" t="str">
        <f>+VLOOKUP(F377,'[2]DIVIPOLA MPIO'!$A$5:$B$1125,2,0)</f>
        <v>Meta</v>
      </c>
      <c r="F377" t="s">
        <v>456</v>
      </c>
      <c r="G377" t="s">
        <v>85</v>
      </c>
      <c r="H377" t="s">
        <v>259</v>
      </c>
      <c r="I377" t="s">
        <v>15</v>
      </c>
      <c r="J377" t="s">
        <v>16</v>
      </c>
      <c r="K377" s="2">
        <v>1</v>
      </c>
      <c r="L377" s="2">
        <v>30</v>
      </c>
      <c r="M377" s="2">
        <v>1</v>
      </c>
      <c r="N377" s="27">
        <f t="shared" si="32"/>
        <v>1</v>
      </c>
      <c r="O377" s="28" t="str">
        <f t="shared" si="33"/>
        <v>1</v>
      </c>
      <c r="P377" s="28">
        <f t="shared" si="34"/>
        <v>0</v>
      </c>
      <c r="Q377" s="29">
        <f t="shared" si="35"/>
        <v>60</v>
      </c>
      <c r="R377" s="29">
        <f t="shared" si="36"/>
        <v>1</v>
      </c>
      <c r="U377" s="26"/>
      <c r="V377" s="26"/>
      <c r="W377" s="8"/>
      <c r="X377" s="6"/>
    </row>
    <row r="378" spans="1:24">
      <c r="A378" s="1">
        <v>45352</v>
      </c>
      <c r="B378" s="1" t="str">
        <f t="shared" si="31"/>
        <v>marzo</v>
      </c>
      <c r="C378" t="s">
        <v>82</v>
      </c>
      <c r="D378" t="s">
        <v>83</v>
      </c>
      <c r="E378" t="str">
        <f>+VLOOKUP(F378,'[2]DIVIPOLA MPIO'!$A$5:$B$1125,2,0)</f>
        <v>Meta</v>
      </c>
      <c r="F378" t="s">
        <v>456</v>
      </c>
      <c r="G378" t="s">
        <v>85</v>
      </c>
      <c r="H378" t="s">
        <v>86</v>
      </c>
      <c r="I378" t="s">
        <v>15</v>
      </c>
      <c r="J378" t="s">
        <v>16</v>
      </c>
      <c r="K378" s="2">
        <v>1</v>
      </c>
      <c r="L378" s="2">
        <v>150</v>
      </c>
      <c r="M378" s="2">
        <v>5</v>
      </c>
      <c r="N378" s="27">
        <f t="shared" si="32"/>
        <v>1</v>
      </c>
      <c r="O378" s="28" t="str">
        <f t="shared" si="33"/>
        <v>5</v>
      </c>
      <c r="P378" s="28">
        <f t="shared" si="34"/>
        <v>0</v>
      </c>
      <c r="Q378" s="29">
        <f t="shared" si="35"/>
        <v>300</v>
      </c>
      <c r="R378" s="29">
        <f t="shared" si="36"/>
        <v>5</v>
      </c>
      <c r="U378" s="26"/>
      <c r="V378" s="26"/>
      <c r="W378" s="8"/>
      <c r="X378" s="6"/>
    </row>
    <row r="379" spans="1:24">
      <c r="A379" s="1">
        <v>45352</v>
      </c>
      <c r="B379" s="1" t="str">
        <f t="shared" si="31"/>
        <v>marzo</v>
      </c>
      <c r="C379" t="s">
        <v>87</v>
      </c>
      <c r="D379" t="s">
        <v>88</v>
      </c>
      <c r="E379" t="str">
        <f>+VLOOKUP(F379,'[2]DIVIPOLA MPIO'!$A$5:$B$1125,2,0)</f>
        <v>Tolima</v>
      </c>
      <c r="F379" t="s">
        <v>460</v>
      </c>
      <c r="G379" t="s">
        <v>323</v>
      </c>
      <c r="H379" t="s">
        <v>91</v>
      </c>
      <c r="I379" t="s">
        <v>92</v>
      </c>
      <c r="J379" t="s">
        <v>16</v>
      </c>
      <c r="K379" s="2">
        <v>36</v>
      </c>
      <c r="L379" s="2">
        <v>483</v>
      </c>
      <c r="M379" s="2">
        <v>1230</v>
      </c>
      <c r="N379" s="27">
        <f t="shared" si="32"/>
        <v>4</v>
      </c>
      <c r="O379" s="28" t="str">
        <f t="shared" si="33"/>
        <v>12</v>
      </c>
      <c r="P379" s="28" t="str">
        <f t="shared" si="34"/>
        <v>30</v>
      </c>
      <c r="Q379" s="29">
        <f t="shared" si="35"/>
        <v>750</v>
      </c>
      <c r="R379" s="29">
        <f t="shared" si="36"/>
        <v>12.5</v>
      </c>
      <c r="U379" s="26"/>
      <c r="V379" s="26"/>
      <c r="W379" s="8"/>
      <c r="X379" s="6"/>
    </row>
    <row r="380" spans="1:24">
      <c r="A380" s="1">
        <v>45352</v>
      </c>
      <c r="B380" s="1" t="str">
        <f t="shared" si="31"/>
        <v>marzo</v>
      </c>
      <c r="C380" t="s">
        <v>260</v>
      </c>
      <c r="D380" t="s">
        <v>261</v>
      </c>
      <c r="E380" t="str">
        <f>+VLOOKUP(F380,'[2]DIVIPOLA MPIO'!$A$5:$B$1125,2,0)</f>
        <v>Magdalena</v>
      </c>
      <c r="F380" t="s">
        <v>466</v>
      </c>
      <c r="G380" t="s">
        <v>262</v>
      </c>
      <c r="H380" t="s">
        <v>263</v>
      </c>
      <c r="I380" t="s">
        <v>264</v>
      </c>
      <c r="J380" t="s">
        <v>27</v>
      </c>
      <c r="K380" s="2">
        <v>28</v>
      </c>
      <c r="L380" s="2">
        <v>1376</v>
      </c>
      <c r="M380" s="2">
        <v>32</v>
      </c>
      <c r="N380" s="27">
        <f t="shared" si="32"/>
        <v>2</v>
      </c>
      <c r="O380" s="28" t="str">
        <f t="shared" si="33"/>
        <v>32</v>
      </c>
      <c r="P380" s="28">
        <f t="shared" si="34"/>
        <v>0</v>
      </c>
      <c r="Q380" s="29">
        <f t="shared" si="35"/>
        <v>1920</v>
      </c>
      <c r="R380" s="29">
        <f t="shared" si="36"/>
        <v>32</v>
      </c>
      <c r="U380" s="26"/>
      <c r="V380" s="26"/>
      <c r="W380" s="8"/>
      <c r="X380" s="6"/>
    </row>
    <row r="381" spans="1:24">
      <c r="A381" s="1">
        <v>45352</v>
      </c>
      <c r="B381" s="1" t="str">
        <f t="shared" si="31"/>
        <v>marzo</v>
      </c>
      <c r="C381" t="s">
        <v>260</v>
      </c>
      <c r="D381" t="s">
        <v>261</v>
      </c>
      <c r="E381" t="str">
        <f>+VLOOKUP(F381,'[2]DIVIPOLA MPIO'!$A$5:$B$1125,2,0)</f>
        <v>Magdalena</v>
      </c>
      <c r="F381" t="s">
        <v>466</v>
      </c>
      <c r="G381" t="s">
        <v>262</v>
      </c>
      <c r="H381" t="s">
        <v>268</v>
      </c>
      <c r="I381" t="s">
        <v>264</v>
      </c>
      <c r="J381" t="s">
        <v>27</v>
      </c>
      <c r="K381" s="2">
        <v>37</v>
      </c>
      <c r="L381" s="2">
        <v>2900</v>
      </c>
      <c r="M381" s="2">
        <v>40</v>
      </c>
      <c r="N381" s="27">
        <f t="shared" si="32"/>
        <v>2</v>
      </c>
      <c r="O381" s="28" t="str">
        <f t="shared" si="33"/>
        <v>40</v>
      </c>
      <c r="P381" s="28">
        <f t="shared" si="34"/>
        <v>0</v>
      </c>
      <c r="Q381" s="29">
        <f t="shared" si="35"/>
        <v>2400</v>
      </c>
      <c r="R381" s="29">
        <f t="shared" si="36"/>
        <v>40</v>
      </c>
      <c r="U381" s="26"/>
      <c r="V381" s="26"/>
      <c r="W381" s="8"/>
      <c r="X381" s="6"/>
    </row>
    <row r="382" spans="1:24">
      <c r="A382" s="1">
        <v>45352</v>
      </c>
      <c r="B382" s="1" t="str">
        <f t="shared" si="31"/>
        <v>marzo</v>
      </c>
      <c r="C382" t="s">
        <v>260</v>
      </c>
      <c r="D382" t="s">
        <v>261</v>
      </c>
      <c r="E382" t="str">
        <f>+VLOOKUP(F382,'[2]DIVIPOLA MPIO'!$A$5:$B$1125,2,0)</f>
        <v>Magdalena</v>
      </c>
      <c r="F382" t="s">
        <v>466</v>
      </c>
      <c r="G382" t="s">
        <v>262</v>
      </c>
      <c r="H382" t="s">
        <v>271</v>
      </c>
      <c r="I382" t="s">
        <v>264</v>
      </c>
      <c r="J382" t="s">
        <v>27</v>
      </c>
      <c r="K382" s="2">
        <v>42</v>
      </c>
      <c r="L382" s="2">
        <v>2600.6999999999998</v>
      </c>
      <c r="M382" s="2">
        <v>4530</v>
      </c>
      <c r="N382" s="27">
        <f t="shared" si="32"/>
        <v>4</v>
      </c>
      <c r="O382" s="28" t="str">
        <f t="shared" si="33"/>
        <v>45</v>
      </c>
      <c r="P382" s="28" t="str">
        <f t="shared" si="34"/>
        <v>30</v>
      </c>
      <c r="Q382" s="29">
        <f t="shared" si="35"/>
        <v>2730</v>
      </c>
      <c r="R382" s="29">
        <f t="shared" si="36"/>
        <v>45.5</v>
      </c>
      <c r="U382" s="26"/>
      <c r="V382" s="26"/>
      <c r="W382" s="8"/>
      <c r="X382" s="6"/>
    </row>
    <row r="383" spans="1:24">
      <c r="A383" s="1">
        <v>45352</v>
      </c>
      <c r="B383" s="1" t="str">
        <f t="shared" si="31"/>
        <v>marzo</v>
      </c>
      <c r="C383" t="s">
        <v>260</v>
      </c>
      <c r="D383" t="s">
        <v>261</v>
      </c>
      <c r="E383" t="str">
        <f>+VLOOKUP(F383,'[2]DIVIPOLA MPIO'!$A$5:$B$1125,2,0)</f>
        <v>Magdalena</v>
      </c>
      <c r="F383" t="s">
        <v>466</v>
      </c>
      <c r="G383" t="s">
        <v>262</v>
      </c>
      <c r="H383" t="s">
        <v>273</v>
      </c>
      <c r="I383" t="s">
        <v>264</v>
      </c>
      <c r="J383" t="s">
        <v>27</v>
      </c>
      <c r="K383" s="2">
        <v>51</v>
      </c>
      <c r="L383" s="2">
        <v>3550</v>
      </c>
      <c r="M383" s="2">
        <v>59</v>
      </c>
      <c r="N383" s="27">
        <f t="shared" si="32"/>
        <v>2</v>
      </c>
      <c r="O383" s="28" t="str">
        <f t="shared" si="33"/>
        <v>59</v>
      </c>
      <c r="P383" s="28">
        <f t="shared" si="34"/>
        <v>0</v>
      </c>
      <c r="Q383" s="29">
        <f t="shared" si="35"/>
        <v>3540</v>
      </c>
      <c r="R383" s="29">
        <f t="shared" si="36"/>
        <v>59</v>
      </c>
      <c r="U383" s="26"/>
      <c r="V383" s="26"/>
      <c r="W383" s="8"/>
      <c r="X383" s="6"/>
    </row>
    <row r="384" spans="1:24">
      <c r="A384" s="1">
        <v>45352</v>
      </c>
      <c r="B384" s="1" t="str">
        <f t="shared" si="31"/>
        <v>marzo</v>
      </c>
      <c r="C384" t="s">
        <v>100</v>
      </c>
      <c r="D384" t="s">
        <v>101</v>
      </c>
      <c r="E384" t="str">
        <f>+VLOOKUP(F384,'[2]DIVIPOLA MPIO'!$A$5:$B$1125,2,0)</f>
        <v>Meta</v>
      </c>
      <c r="F384" t="s">
        <v>102</v>
      </c>
      <c r="G384" t="s">
        <v>103</v>
      </c>
      <c r="H384" t="s">
        <v>104</v>
      </c>
      <c r="I384" t="s">
        <v>15</v>
      </c>
      <c r="J384" t="s">
        <v>16</v>
      </c>
      <c r="K384" s="2">
        <v>44</v>
      </c>
      <c r="L384" s="2">
        <v>677</v>
      </c>
      <c r="M384" s="2">
        <v>140</v>
      </c>
      <c r="N384" s="27">
        <f t="shared" si="32"/>
        <v>3</v>
      </c>
      <c r="O384" s="28" t="str">
        <f t="shared" si="33"/>
        <v>14</v>
      </c>
      <c r="P384" s="28" t="str">
        <f t="shared" si="34"/>
        <v>0</v>
      </c>
      <c r="Q384" s="29">
        <f t="shared" si="35"/>
        <v>840</v>
      </c>
      <c r="R384" s="29">
        <f t="shared" si="36"/>
        <v>14</v>
      </c>
      <c r="U384" s="26"/>
      <c r="V384" s="26"/>
      <c r="W384" s="8"/>
      <c r="X384" s="6"/>
    </row>
    <row r="385" spans="1:24">
      <c r="A385" s="1">
        <v>45352</v>
      </c>
      <c r="B385" s="1" t="str">
        <f t="shared" si="31"/>
        <v>marzo</v>
      </c>
      <c r="C385" t="s">
        <v>100</v>
      </c>
      <c r="D385" t="s">
        <v>101</v>
      </c>
      <c r="E385" t="str">
        <f>+VLOOKUP(F385,'[2]DIVIPOLA MPIO'!$A$5:$B$1125,2,0)</f>
        <v>Meta</v>
      </c>
      <c r="F385" t="s">
        <v>102</v>
      </c>
      <c r="G385" t="s">
        <v>103</v>
      </c>
      <c r="H385" t="s">
        <v>104</v>
      </c>
      <c r="I385" t="s">
        <v>15</v>
      </c>
      <c r="J385" t="s">
        <v>123</v>
      </c>
      <c r="K385" s="2">
        <v>29</v>
      </c>
      <c r="L385" s="2">
        <v>490</v>
      </c>
      <c r="M385" s="2">
        <v>760</v>
      </c>
      <c r="N385" s="27">
        <f t="shared" si="32"/>
        <v>3</v>
      </c>
      <c r="O385" s="28" t="str">
        <f t="shared" si="33"/>
        <v>76</v>
      </c>
      <c r="P385" s="28" t="str">
        <f t="shared" si="34"/>
        <v>0</v>
      </c>
      <c r="Q385" s="29">
        <f t="shared" si="35"/>
        <v>4560</v>
      </c>
      <c r="R385" s="29">
        <f t="shared" si="36"/>
        <v>76</v>
      </c>
      <c r="U385" s="26"/>
      <c r="V385" s="26"/>
      <c r="W385" s="8"/>
      <c r="X385" s="6"/>
    </row>
    <row r="386" spans="1:24">
      <c r="A386" s="1">
        <v>45352</v>
      </c>
      <c r="B386" s="1" t="str">
        <f t="shared" si="31"/>
        <v>marzo</v>
      </c>
      <c r="C386" t="s">
        <v>105</v>
      </c>
      <c r="D386" t="s">
        <v>106</v>
      </c>
      <c r="E386" t="str">
        <f>+VLOOKUP(F386,'[2]DIVIPOLA MPIO'!$A$5:$B$1125,2,0)</f>
        <v>Tolima</v>
      </c>
      <c r="F386" t="s">
        <v>107</v>
      </c>
      <c r="G386" t="s">
        <v>108</v>
      </c>
      <c r="H386" t="s">
        <v>111</v>
      </c>
      <c r="I386" t="s">
        <v>92</v>
      </c>
      <c r="J386" t="s">
        <v>16</v>
      </c>
      <c r="K386" s="2">
        <v>6</v>
      </c>
      <c r="L386" s="2">
        <v>37.5</v>
      </c>
      <c r="M386" s="2">
        <v>130</v>
      </c>
      <c r="N386" s="27">
        <f t="shared" si="32"/>
        <v>3</v>
      </c>
      <c r="O386" s="28" t="str">
        <f t="shared" si="33"/>
        <v>13</v>
      </c>
      <c r="P386" s="28" t="str">
        <f t="shared" si="34"/>
        <v>0</v>
      </c>
      <c r="Q386" s="29">
        <f t="shared" si="35"/>
        <v>780</v>
      </c>
      <c r="R386" s="29">
        <f t="shared" si="36"/>
        <v>13</v>
      </c>
      <c r="U386" s="26"/>
      <c r="V386" s="26"/>
      <c r="W386" s="8"/>
      <c r="X386" s="6"/>
    </row>
    <row r="387" spans="1:24">
      <c r="A387" s="1">
        <v>45352</v>
      </c>
      <c r="B387" s="1" t="str">
        <f t="shared" ref="B387:B450" si="37">TEXT(A387,"mmmm")</f>
        <v>marzo</v>
      </c>
      <c r="C387" t="s">
        <v>105</v>
      </c>
      <c r="D387" t="s">
        <v>106</v>
      </c>
      <c r="E387" t="str">
        <f>+VLOOKUP(F387,'[2]DIVIPOLA MPIO'!$A$5:$B$1125,2,0)</f>
        <v>Tolima</v>
      </c>
      <c r="F387" t="s">
        <v>107</v>
      </c>
      <c r="G387" t="s">
        <v>112</v>
      </c>
      <c r="H387" t="s">
        <v>111</v>
      </c>
      <c r="I387" t="s">
        <v>92</v>
      </c>
      <c r="J387" t="s">
        <v>16</v>
      </c>
      <c r="K387" s="2">
        <v>2</v>
      </c>
      <c r="L387" s="2">
        <v>12.5</v>
      </c>
      <c r="M387" s="2">
        <v>30</v>
      </c>
      <c r="N387" s="27">
        <f t="shared" ref="N387:N450" si="38">LEN($M387)</f>
        <v>2</v>
      </c>
      <c r="O387" s="28" t="str">
        <f t="shared" ref="O387:O450" si="39">IF(N387="1",$M387,IF(N387=2,LEFT($M387,2),LEFT($M387,2)))</f>
        <v>30</v>
      </c>
      <c r="P387" s="28">
        <f t="shared" ref="P387:P450" si="40">IF(N387&lt;=2,0,MID($M387,3,3))</f>
        <v>0</v>
      </c>
      <c r="Q387" s="29">
        <f t="shared" ref="Q387:Q450" si="41">+(O387*60)+P387</f>
        <v>1800</v>
      </c>
      <c r="R387" s="29">
        <f t="shared" ref="R387:R450" si="42">+Q387/60</f>
        <v>30</v>
      </c>
      <c r="U387" s="26"/>
      <c r="V387" s="26"/>
      <c r="W387" s="8"/>
      <c r="X387" s="6"/>
    </row>
    <row r="388" spans="1:24">
      <c r="A388" s="1">
        <v>45352</v>
      </c>
      <c r="B388" s="1" t="str">
        <f t="shared" si="37"/>
        <v>marzo</v>
      </c>
      <c r="C388" t="s">
        <v>105</v>
      </c>
      <c r="D388" t="s">
        <v>106</v>
      </c>
      <c r="E388" t="str">
        <f>+VLOOKUP(F388,'[2]DIVIPOLA MPIO'!$A$5:$B$1125,2,0)</f>
        <v>Tolima</v>
      </c>
      <c r="F388" t="s">
        <v>113</v>
      </c>
      <c r="G388" t="s">
        <v>114</v>
      </c>
      <c r="H388" t="s">
        <v>111</v>
      </c>
      <c r="I388" t="s">
        <v>92</v>
      </c>
      <c r="J388" t="s">
        <v>16</v>
      </c>
      <c r="K388" s="2">
        <v>2</v>
      </c>
      <c r="L388" s="2">
        <v>12.5</v>
      </c>
      <c r="M388" s="2">
        <v>30</v>
      </c>
      <c r="N388" s="27">
        <f t="shared" si="38"/>
        <v>2</v>
      </c>
      <c r="O388" s="28" t="str">
        <f t="shared" si="39"/>
        <v>30</v>
      </c>
      <c r="P388" s="28">
        <f t="shared" si="40"/>
        <v>0</v>
      </c>
      <c r="Q388" s="29">
        <f t="shared" si="41"/>
        <v>1800</v>
      </c>
      <c r="R388" s="29">
        <f t="shared" si="42"/>
        <v>30</v>
      </c>
      <c r="U388" s="26"/>
      <c r="V388" s="26"/>
      <c r="W388" s="8"/>
      <c r="X388" s="6"/>
    </row>
    <row r="389" spans="1:24">
      <c r="A389" s="1">
        <v>45352</v>
      </c>
      <c r="B389" s="1" t="str">
        <f t="shared" si="37"/>
        <v>marzo</v>
      </c>
      <c r="C389" t="s">
        <v>105</v>
      </c>
      <c r="D389" t="s">
        <v>106</v>
      </c>
      <c r="E389" t="str">
        <f>+VLOOKUP(F389,'[2]DIVIPOLA MPIO'!$A$5:$B$1125,2,0)</f>
        <v>Huila</v>
      </c>
      <c r="F389" t="s">
        <v>115</v>
      </c>
      <c r="G389" t="s">
        <v>116</v>
      </c>
      <c r="H389" t="s">
        <v>117</v>
      </c>
      <c r="I389" t="s">
        <v>92</v>
      </c>
      <c r="J389" t="s">
        <v>16</v>
      </c>
      <c r="K389" s="2">
        <v>28</v>
      </c>
      <c r="L389" s="2">
        <v>175</v>
      </c>
      <c r="M389" s="2">
        <v>700</v>
      </c>
      <c r="N389" s="27">
        <f t="shared" si="38"/>
        <v>3</v>
      </c>
      <c r="O389" s="28" t="str">
        <f t="shared" si="39"/>
        <v>70</v>
      </c>
      <c r="P389" s="28" t="str">
        <f t="shared" si="40"/>
        <v>0</v>
      </c>
      <c r="Q389" s="29">
        <f t="shared" si="41"/>
        <v>4200</v>
      </c>
      <c r="R389" s="29">
        <f t="shared" si="42"/>
        <v>70</v>
      </c>
      <c r="U389" s="26"/>
      <c r="V389" s="26"/>
      <c r="W389" s="8"/>
      <c r="X389" s="6"/>
    </row>
    <row r="390" spans="1:24">
      <c r="A390" s="1">
        <v>45352</v>
      </c>
      <c r="B390" s="1" t="str">
        <f t="shared" si="37"/>
        <v>marzo</v>
      </c>
      <c r="C390" t="s">
        <v>105</v>
      </c>
      <c r="D390" t="s">
        <v>106</v>
      </c>
      <c r="E390" t="str">
        <f>+VLOOKUP(F390,'[2]DIVIPOLA MPIO'!$A$5:$B$1125,2,0)</f>
        <v>Huila</v>
      </c>
      <c r="F390" t="s">
        <v>115</v>
      </c>
      <c r="G390" t="s">
        <v>119</v>
      </c>
      <c r="H390" t="s">
        <v>117</v>
      </c>
      <c r="I390" t="s">
        <v>92</v>
      </c>
      <c r="J390" t="s">
        <v>16</v>
      </c>
      <c r="K390" s="2">
        <v>24</v>
      </c>
      <c r="L390" s="2">
        <v>150</v>
      </c>
      <c r="M390" s="2">
        <v>600</v>
      </c>
      <c r="N390" s="27">
        <f t="shared" si="38"/>
        <v>3</v>
      </c>
      <c r="O390" s="28" t="str">
        <f t="shared" si="39"/>
        <v>60</v>
      </c>
      <c r="P390" s="28" t="str">
        <f t="shared" si="40"/>
        <v>0</v>
      </c>
      <c r="Q390" s="29">
        <f t="shared" si="41"/>
        <v>3600</v>
      </c>
      <c r="R390" s="29">
        <f t="shared" si="42"/>
        <v>60</v>
      </c>
      <c r="U390" s="26"/>
      <c r="V390" s="26"/>
      <c r="W390" s="8"/>
      <c r="X390" s="6"/>
    </row>
    <row r="391" spans="1:24">
      <c r="A391" s="1">
        <v>45352</v>
      </c>
      <c r="B391" s="1" t="str">
        <f t="shared" si="37"/>
        <v>marzo</v>
      </c>
      <c r="C391" t="s">
        <v>105</v>
      </c>
      <c r="D391" t="s">
        <v>106</v>
      </c>
      <c r="E391" t="str">
        <f>+VLOOKUP(F391,'[2]DIVIPOLA MPIO'!$A$5:$B$1125,2,0)</f>
        <v>Tolima</v>
      </c>
      <c r="F391" t="s">
        <v>455</v>
      </c>
      <c r="G391" t="s">
        <v>121</v>
      </c>
      <c r="H391" t="s">
        <v>109</v>
      </c>
      <c r="I391" t="s">
        <v>92</v>
      </c>
      <c r="J391" t="s">
        <v>16</v>
      </c>
      <c r="K391" s="2">
        <v>2</v>
      </c>
      <c r="L391" s="2">
        <v>12.5</v>
      </c>
      <c r="M391" s="2">
        <v>30</v>
      </c>
      <c r="N391" s="27">
        <f t="shared" si="38"/>
        <v>2</v>
      </c>
      <c r="O391" s="28" t="str">
        <f t="shared" si="39"/>
        <v>30</v>
      </c>
      <c r="P391" s="28">
        <f t="shared" si="40"/>
        <v>0</v>
      </c>
      <c r="Q391" s="29">
        <f t="shared" si="41"/>
        <v>1800</v>
      </c>
      <c r="R391" s="29">
        <f t="shared" si="42"/>
        <v>30</v>
      </c>
      <c r="U391" s="26"/>
      <c r="V391" s="26"/>
      <c r="W391" s="8"/>
      <c r="X391" s="6"/>
    </row>
    <row r="392" spans="1:24">
      <c r="A392" s="1">
        <v>45352</v>
      </c>
      <c r="B392" s="1" t="str">
        <f t="shared" si="37"/>
        <v>marzo</v>
      </c>
      <c r="C392" t="s">
        <v>105</v>
      </c>
      <c r="D392" t="s">
        <v>106</v>
      </c>
      <c r="E392" t="str">
        <f>+VLOOKUP(F392,'[2]DIVIPOLA MPIO'!$A$5:$B$1125,2,0)</f>
        <v>Tolima</v>
      </c>
      <c r="F392" t="s">
        <v>455</v>
      </c>
      <c r="G392" t="s">
        <v>121</v>
      </c>
      <c r="H392" t="s">
        <v>110</v>
      </c>
      <c r="I392" t="s">
        <v>92</v>
      </c>
      <c r="J392" t="s">
        <v>16</v>
      </c>
      <c r="K392" s="2">
        <v>2</v>
      </c>
      <c r="L392" s="2">
        <v>12.5</v>
      </c>
      <c r="M392" s="2">
        <v>30</v>
      </c>
      <c r="N392" s="27">
        <f t="shared" si="38"/>
        <v>2</v>
      </c>
      <c r="O392" s="28" t="str">
        <f t="shared" si="39"/>
        <v>30</v>
      </c>
      <c r="P392" s="28">
        <f t="shared" si="40"/>
        <v>0</v>
      </c>
      <c r="Q392" s="29">
        <f t="shared" si="41"/>
        <v>1800</v>
      </c>
      <c r="R392" s="29">
        <f t="shared" si="42"/>
        <v>30</v>
      </c>
      <c r="U392" s="26"/>
      <c r="V392" s="26"/>
      <c r="W392" s="8"/>
      <c r="X392" s="6"/>
    </row>
    <row r="393" spans="1:24">
      <c r="A393" s="1">
        <v>45352</v>
      </c>
      <c r="B393" s="1" t="str">
        <f t="shared" si="37"/>
        <v>marzo</v>
      </c>
      <c r="C393" t="s">
        <v>105</v>
      </c>
      <c r="D393" t="s">
        <v>106</v>
      </c>
      <c r="E393" t="str">
        <f>+VLOOKUP(F393,'[2]DIVIPOLA MPIO'!$A$5:$B$1125,2,0)</f>
        <v>Tolima</v>
      </c>
      <c r="F393" t="s">
        <v>455</v>
      </c>
      <c r="G393" t="s">
        <v>108</v>
      </c>
      <c r="H393" t="s">
        <v>122</v>
      </c>
      <c r="I393" t="s">
        <v>92</v>
      </c>
      <c r="J393" t="s">
        <v>16</v>
      </c>
      <c r="K393" s="2">
        <v>16</v>
      </c>
      <c r="L393" s="2">
        <v>100</v>
      </c>
      <c r="M393" s="2">
        <v>400</v>
      </c>
      <c r="N393" s="27">
        <f t="shared" si="38"/>
        <v>3</v>
      </c>
      <c r="O393" s="28" t="str">
        <f t="shared" si="39"/>
        <v>40</v>
      </c>
      <c r="P393" s="28" t="str">
        <f t="shared" si="40"/>
        <v>0</v>
      </c>
      <c r="Q393" s="29">
        <f t="shared" si="41"/>
        <v>2400</v>
      </c>
      <c r="R393" s="29">
        <f t="shared" si="42"/>
        <v>40</v>
      </c>
      <c r="U393" s="26"/>
      <c r="V393" s="26"/>
      <c r="W393" s="8"/>
      <c r="X393" s="6"/>
    </row>
    <row r="394" spans="1:24">
      <c r="A394" s="1">
        <v>45352</v>
      </c>
      <c r="B394" s="1" t="str">
        <f t="shared" si="37"/>
        <v>marzo</v>
      </c>
      <c r="C394" t="s">
        <v>105</v>
      </c>
      <c r="D394" t="s">
        <v>106</v>
      </c>
      <c r="E394" t="str">
        <f>+VLOOKUP(F394,'[2]DIVIPOLA MPIO'!$A$5:$B$1125,2,0)</f>
        <v>Tolima</v>
      </c>
      <c r="F394" t="s">
        <v>455</v>
      </c>
      <c r="G394" t="s">
        <v>108</v>
      </c>
      <c r="H394" t="s">
        <v>118</v>
      </c>
      <c r="I394" t="s">
        <v>92</v>
      </c>
      <c r="J394" t="s">
        <v>16</v>
      </c>
      <c r="K394" s="2">
        <v>10</v>
      </c>
      <c r="L394" s="2">
        <v>62.5</v>
      </c>
      <c r="M394" s="2">
        <v>230</v>
      </c>
      <c r="N394" s="27">
        <f t="shared" si="38"/>
        <v>3</v>
      </c>
      <c r="O394" s="28" t="str">
        <f t="shared" si="39"/>
        <v>23</v>
      </c>
      <c r="P394" s="28" t="str">
        <f t="shared" si="40"/>
        <v>0</v>
      </c>
      <c r="Q394" s="29">
        <f t="shared" si="41"/>
        <v>1380</v>
      </c>
      <c r="R394" s="29">
        <f t="shared" si="42"/>
        <v>23</v>
      </c>
      <c r="U394" s="26"/>
      <c r="V394" s="26"/>
      <c r="W394" s="8"/>
      <c r="X394" s="6"/>
    </row>
    <row r="395" spans="1:24">
      <c r="A395" s="1">
        <v>45352</v>
      </c>
      <c r="B395" s="1" t="str">
        <f t="shared" si="37"/>
        <v>marzo</v>
      </c>
      <c r="C395" t="s">
        <v>105</v>
      </c>
      <c r="D395" t="s">
        <v>106</v>
      </c>
      <c r="E395" t="str">
        <f>+VLOOKUP(F395,'[2]DIVIPOLA MPIO'!$A$5:$B$1125,2,0)</f>
        <v>Tolima</v>
      </c>
      <c r="F395" t="s">
        <v>455</v>
      </c>
      <c r="G395" t="s">
        <v>108</v>
      </c>
      <c r="H395" t="s">
        <v>125</v>
      </c>
      <c r="I395" t="s">
        <v>92</v>
      </c>
      <c r="J395" t="s">
        <v>16</v>
      </c>
      <c r="K395" s="2">
        <v>8</v>
      </c>
      <c r="L395" s="2">
        <v>50</v>
      </c>
      <c r="M395" s="2">
        <v>2</v>
      </c>
      <c r="N395" s="27">
        <f t="shared" si="38"/>
        <v>1</v>
      </c>
      <c r="O395" s="28" t="str">
        <f t="shared" si="39"/>
        <v>2</v>
      </c>
      <c r="P395" s="28">
        <f t="shared" si="40"/>
        <v>0</v>
      </c>
      <c r="Q395" s="29">
        <f t="shared" si="41"/>
        <v>120</v>
      </c>
      <c r="R395" s="29">
        <f t="shared" si="42"/>
        <v>2</v>
      </c>
      <c r="U395" s="26"/>
      <c r="V395" s="26"/>
      <c r="W395" s="8"/>
      <c r="X395" s="6"/>
    </row>
    <row r="396" spans="1:24">
      <c r="A396" s="1">
        <v>45352</v>
      </c>
      <c r="B396" s="1" t="str">
        <f t="shared" si="37"/>
        <v>marzo</v>
      </c>
      <c r="C396" t="s">
        <v>105</v>
      </c>
      <c r="D396" t="s">
        <v>106</v>
      </c>
      <c r="E396" t="str">
        <f>+VLOOKUP(F396,'[2]DIVIPOLA MPIO'!$A$5:$B$1125,2,0)</f>
        <v>Tolima</v>
      </c>
      <c r="F396" t="s">
        <v>455</v>
      </c>
      <c r="G396" t="s">
        <v>126</v>
      </c>
      <c r="H396" t="s">
        <v>122</v>
      </c>
      <c r="I396" t="s">
        <v>92</v>
      </c>
      <c r="J396" t="s">
        <v>16</v>
      </c>
      <c r="K396" s="2">
        <v>2</v>
      </c>
      <c r="L396" s="2">
        <v>12.5</v>
      </c>
      <c r="M396" s="2">
        <v>30</v>
      </c>
      <c r="N396" s="27">
        <f t="shared" si="38"/>
        <v>2</v>
      </c>
      <c r="O396" s="28" t="str">
        <f t="shared" si="39"/>
        <v>30</v>
      </c>
      <c r="P396" s="28">
        <f t="shared" si="40"/>
        <v>0</v>
      </c>
      <c r="Q396" s="29">
        <f t="shared" si="41"/>
        <v>1800</v>
      </c>
      <c r="R396" s="29">
        <f t="shared" si="42"/>
        <v>30</v>
      </c>
      <c r="U396" s="26"/>
      <c r="V396" s="26"/>
      <c r="W396" s="8"/>
      <c r="X396" s="6"/>
    </row>
    <row r="397" spans="1:24">
      <c r="A397" s="1">
        <v>45352</v>
      </c>
      <c r="B397" s="1" t="str">
        <f t="shared" si="37"/>
        <v>marzo</v>
      </c>
      <c r="C397" t="s">
        <v>105</v>
      </c>
      <c r="D397" t="s">
        <v>106</v>
      </c>
      <c r="E397" t="str">
        <f>+VLOOKUP(F397,'[2]DIVIPOLA MPIO'!$A$5:$B$1125,2,0)</f>
        <v>Tolima</v>
      </c>
      <c r="F397" t="s">
        <v>128</v>
      </c>
      <c r="G397" t="s">
        <v>129</v>
      </c>
      <c r="H397" t="s">
        <v>122</v>
      </c>
      <c r="I397" t="s">
        <v>92</v>
      </c>
      <c r="J397" t="s">
        <v>16</v>
      </c>
      <c r="K397" s="2">
        <v>10</v>
      </c>
      <c r="L397" s="2">
        <v>62.5</v>
      </c>
      <c r="M397" s="2">
        <v>230</v>
      </c>
      <c r="N397" s="27">
        <f t="shared" si="38"/>
        <v>3</v>
      </c>
      <c r="O397" s="28" t="str">
        <f t="shared" si="39"/>
        <v>23</v>
      </c>
      <c r="P397" s="28" t="str">
        <f t="shared" si="40"/>
        <v>0</v>
      </c>
      <c r="Q397" s="29">
        <f t="shared" si="41"/>
        <v>1380</v>
      </c>
      <c r="R397" s="29">
        <f t="shared" si="42"/>
        <v>23</v>
      </c>
      <c r="U397" s="26"/>
      <c r="V397" s="26"/>
      <c r="W397" s="8"/>
      <c r="X397" s="6"/>
    </row>
    <row r="398" spans="1:24">
      <c r="A398" s="1">
        <v>45352</v>
      </c>
      <c r="B398" s="1" t="str">
        <f t="shared" si="37"/>
        <v>marzo</v>
      </c>
      <c r="C398" t="s">
        <v>105</v>
      </c>
      <c r="D398" t="s">
        <v>106</v>
      </c>
      <c r="E398" t="str">
        <f>+VLOOKUP(F398,'[2]DIVIPOLA MPIO'!$A$5:$B$1125,2,0)</f>
        <v>Tolima</v>
      </c>
      <c r="F398" t="s">
        <v>128</v>
      </c>
      <c r="G398" t="s">
        <v>129</v>
      </c>
      <c r="H398" t="s">
        <v>118</v>
      </c>
      <c r="I398" t="s">
        <v>92</v>
      </c>
      <c r="J398" t="s">
        <v>16</v>
      </c>
      <c r="K398" s="2">
        <v>8</v>
      </c>
      <c r="L398" s="2">
        <v>50</v>
      </c>
      <c r="M398" s="2">
        <v>200</v>
      </c>
      <c r="N398" s="27">
        <f t="shared" si="38"/>
        <v>3</v>
      </c>
      <c r="O398" s="28" t="str">
        <f t="shared" si="39"/>
        <v>20</v>
      </c>
      <c r="P398" s="28" t="str">
        <f t="shared" si="40"/>
        <v>0</v>
      </c>
      <c r="Q398" s="29">
        <f t="shared" si="41"/>
        <v>1200</v>
      </c>
      <c r="R398" s="29">
        <f t="shared" si="42"/>
        <v>20</v>
      </c>
      <c r="U398" s="26"/>
      <c r="V398" s="26"/>
      <c r="W398" s="8"/>
      <c r="X398" s="6"/>
    </row>
    <row r="399" spans="1:24">
      <c r="A399" s="1">
        <v>45352</v>
      </c>
      <c r="B399" s="1" t="str">
        <f t="shared" si="37"/>
        <v>marzo</v>
      </c>
      <c r="C399" t="s">
        <v>105</v>
      </c>
      <c r="D399" t="s">
        <v>106</v>
      </c>
      <c r="E399" t="str">
        <f>+VLOOKUP(F399,'[2]DIVIPOLA MPIO'!$A$5:$B$1125,2,0)</f>
        <v>Tolima</v>
      </c>
      <c r="F399" t="s">
        <v>128</v>
      </c>
      <c r="G399" t="s">
        <v>129</v>
      </c>
      <c r="H399" t="s">
        <v>125</v>
      </c>
      <c r="I399" t="s">
        <v>92</v>
      </c>
      <c r="J399" t="s">
        <v>16</v>
      </c>
      <c r="K399" s="2">
        <v>14</v>
      </c>
      <c r="L399" s="2">
        <v>87.5</v>
      </c>
      <c r="M399" s="2">
        <v>330</v>
      </c>
      <c r="N399" s="27">
        <f t="shared" si="38"/>
        <v>3</v>
      </c>
      <c r="O399" s="28" t="str">
        <f t="shared" si="39"/>
        <v>33</v>
      </c>
      <c r="P399" s="28" t="str">
        <f t="shared" si="40"/>
        <v>0</v>
      </c>
      <c r="Q399" s="29">
        <f t="shared" si="41"/>
        <v>1980</v>
      </c>
      <c r="R399" s="29">
        <f t="shared" si="42"/>
        <v>33</v>
      </c>
      <c r="U399" s="26"/>
      <c r="V399" s="26"/>
      <c r="W399" s="8"/>
      <c r="X399" s="6"/>
    </row>
    <row r="400" spans="1:24">
      <c r="A400" s="1">
        <v>45352</v>
      </c>
      <c r="B400" s="1" t="str">
        <f t="shared" si="37"/>
        <v>marzo</v>
      </c>
      <c r="C400" t="s">
        <v>105</v>
      </c>
      <c r="D400" t="s">
        <v>106</v>
      </c>
      <c r="E400" t="str">
        <f>+VLOOKUP(F400,'[2]DIVIPOLA MPIO'!$A$5:$B$1125,2,0)</f>
        <v>Tolima</v>
      </c>
      <c r="F400" t="s">
        <v>454</v>
      </c>
      <c r="G400" t="s">
        <v>133</v>
      </c>
      <c r="H400" t="s">
        <v>109</v>
      </c>
      <c r="I400" t="s">
        <v>92</v>
      </c>
      <c r="J400" t="s">
        <v>16</v>
      </c>
      <c r="K400" s="2">
        <v>2</v>
      </c>
      <c r="L400" s="2">
        <v>12.5</v>
      </c>
      <c r="M400" s="2">
        <v>30</v>
      </c>
      <c r="N400" s="27">
        <f t="shared" si="38"/>
        <v>2</v>
      </c>
      <c r="O400" s="28" t="str">
        <f t="shared" si="39"/>
        <v>30</v>
      </c>
      <c r="P400" s="28">
        <f t="shared" si="40"/>
        <v>0</v>
      </c>
      <c r="Q400" s="29">
        <f t="shared" si="41"/>
        <v>1800</v>
      </c>
      <c r="R400" s="29">
        <f t="shared" si="42"/>
        <v>30</v>
      </c>
      <c r="U400" s="26"/>
      <c r="V400" s="26"/>
      <c r="W400" s="8"/>
      <c r="X400" s="6"/>
    </row>
    <row r="401" spans="1:24">
      <c r="A401" s="1">
        <v>45352</v>
      </c>
      <c r="B401" s="1" t="str">
        <f t="shared" si="37"/>
        <v>marzo</v>
      </c>
      <c r="C401" t="s">
        <v>105</v>
      </c>
      <c r="D401" t="s">
        <v>106</v>
      </c>
      <c r="E401" t="str">
        <f>+VLOOKUP(F401,'[2]DIVIPOLA MPIO'!$A$5:$B$1125,2,0)</f>
        <v>Tolima</v>
      </c>
      <c r="F401" t="s">
        <v>454</v>
      </c>
      <c r="G401" t="s">
        <v>133</v>
      </c>
      <c r="H401" t="s">
        <v>110</v>
      </c>
      <c r="I401" t="s">
        <v>92</v>
      </c>
      <c r="J401" t="s">
        <v>16</v>
      </c>
      <c r="K401" s="2">
        <v>12</v>
      </c>
      <c r="L401" s="2">
        <v>75</v>
      </c>
      <c r="M401" s="2">
        <v>300</v>
      </c>
      <c r="N401" s="27">
        <f t="shared" si="38"/>
        <v>3</v>
      </c>
      <c r="O401" s="28" t="str">
        <f t="shared" si="39"/>
        <v>30</v>
      </c>
      <c r="P401" s="28" t="str">
        <f t="shared" si="40"/>
        <v>0</v>
      </c>
      <c r="Q401" s="29">
        <f t="shared" si="41"/>
        <v>1800</v>
      </c>
      <c r="R401" s="29">
        <f t="shared" si="42"/>
        <v>30</v>
      </c>
      <c r="U401" s="26"/>
      <c r="V401" s="26"/>
      <c r="W401" s="8"/>
      <c r="X401" s="6"/>
    </row>
    <row r="402" spans="1:24">
      <c r="A402" s="1">
        <v>45352</v>
      </c>
      <c r="B402" s="1" t="str">
        <f t="shared" si="37"/>
        <v>marzo</v>
      </c>
      <c r="C402" t="s">
        <v>105</v>
      </c>
      <c r="D402" t="s">
        <v>106</v>
      </c>
      <c r="E402" t="str">
        <f>+VLOOKUP(F402,'[2]DIVIPOLA MPIO'!$A$5:$B$1125,2,0)</f>
        <v>Tolima</v>
      </c>
      <c r="F402" t="s">
        <v>454</v>
      </c>
      <c r="G402" t="s">
        <v>133</v>
      </c>
      <c r="H402" t="s">
        <v>111</v>
      </c>
      <c r="I402" t="s">
        <v>92</v>
      </c>
      <c r="J402" t="s">
        <v>16</v>
      </c>
      <c r="K402" s="2">
        <v>8</v>
      </c>
      <c r="L402" s="2">
        <v>50</v>
      </c>
      <c r="M402" s="2">
        <v>200</v>
      </c>
      <c r="N402" s="27">
        <f t="shared" si="38"/>
        <v>3</v>
      </c>
      <c r="O402" s="28" t="str">
        <f t="shared" si="39"/>
        <v>20</v>
      </c>
      <c r="P402" s="28" t="str">
        <f t="shared" si="40"/>
        <v>0</v>
      </c>
      <c r="Q402" s="29">
        <f t="shared" si="41"/>
        <v>1200</v>
      </c>
      <c r="R402" s="29">
        <f t="shared" si="42"/>
        <v>20</v>
      </c>
      <c r="U402" s="26"/>
      <c r="V402" s="26"/>
      <c r="W402" s="8"/>
      <c r="X402" s="6"/>
    </row>
    <row r="403" spans="1:24">
      <c r="A403" s="1">
        <v>45352</v>
      </c>
      <c r="B403" s="1" t="str">
        <f t="shared" si="37"/>
        <v>marzo</v>
      </c>
      <c r="C403" t="s">
        <v>105</v>
      </c>
      <c r="D403" t="s">
        <v>106</v>
      </c>
      <c r="E403" t="str">
        <f>+VLOOKUP(F403,'[2]DIVIPOLA MPIO'!$A$5:$B$1125,2,0)</f>
        <v>Tolima</v>
      </c>
      <c r="F403" t="s">
        <v>454</v>
      </c>
      <c r="G403" t="s">
        <v>134</v>
      </c>
      <c r="H403" t="s">
        <v>111</v>
      </c>
      <c r="I403" t="s">
        <v>92</v>
      </c>
      <c r="J403" t="s">
        <v>16</v>
      </c>
      <c r="K403" s="2">
        <v>2</v>
      </c>
      <c r="L403" s="2">
        <v>12.5</v>
      </c>
      <c r="M403" s="2">
        <v>30</v>
      </c>
      <c r="N403" s="27">
        <f t="shared" si="38"/>
        <v>2</v>
      </c>
      <c r="O403" s="28" t="str">
        <f t="shared" si="39"/>
        <v>30</v>
      </c>
      <c r="P403" s="28">
        <f t="shared" si="40"/>
        <v>0</v>
      </c>
      <c r="Q403" s="29">
        <f t="shared" si="41"/>
        <v>1800</v>
      </c>
      <c r="R403" s="29">
        <f t="shared" si="42"/>
        <v>30</v>
      </c>
      <c r="U403" s="26"/>
      <c r="V403" s="26"/>
      <c r="W403" s="8"/>
      <c r="X403" s="6"/>
    </row>
    <row r="404" spans="1:24">
      <c r="A404" s="1">
        <v>45352</v>
      </c>
      <c r="B404" s="1" t="str">
        <f t="shared" si="37"/>
        <v>marzo</v>
      </c>
      <c r="C404" t="s">
        <v>105</v>
      </c>
      <c r="D404" t="s">
        <v>106</v>
      </c>
      <c r="E404" t="str">
        <f>+VLOOKUP(F404,'[2]DIVIPOLA MPIO'!$A$5:$B$1125,2,0)</f>
        <v>Tolima</v>
      </c>
      <c r="F404" t="s">
        <v>454</v>
      </c>
      <c r="G404" t="s">
        <v>135</v>
      </c>
      <c r="H404" t="s">
        <v>110</v>
      </c>
      <c r="I404" t="s">
        <v>92</v>
      </c>
      <c r="J404" t="s">
        <v>16</v>
      </c>
      <c r="K404" s="2">
        <v>2</v>
      </c>
      <c r="L404" s="2">
        <v>12.5</v>
      </c>
      <c r="M404" s="2">
        <v>30</v>
      </c>
      <c r="N404" s="27">
        <f t="shared" si="38"/>
        <v>2</v>
      </c>
      <c r="O404" s="28" t="str">
        <f t="shared" si="39"/>
        <v>30</v>
      </c>
      <c r="P404" s="28">
        <f t="shared" si="40"/>
        <v>0</v>
      </c>
      <c r="Q404" s="29">
        <f t="shared" si="41"/>
        <v>1800</v>
      </c>
      <c r="R404" s="29">
        <f t="shared" si="42"/>
        <v>30</v>
      </c>
      <c r="U404" s="26"/>
      <c r="V404" s="26"/>
      <c r="W404" s="8"/>
      <c r="X404" s="6"/>
    </row>
    <row r="405" spans="1:24">
      <c r="A405" s="1">
        <v>45352</v>
      </c>
      <c r="B405" s="1" t="str">
        <f t="shared" si="37"/>
        <v>marzo</v>
      </c>
      <c r="C405" t="s">
        <v>105</v>
      </c>
      <c r="D405" t="s">
        <v>106</v>
      </c>
      <c r="E405" t="str">
        <f>+VLOOKUP(F405,'[2]DIVIPOLA MPIO'!$A$5:$B$1125,2,0)</f>
        <v>Tolima</v>
      </c>
      <c r="F405" t="s">
        <v>454</v>
      </c>
      <c r="G405" t="s">
        <v>136</v>
      </c>
      <c r="H405" t="s">
        <v>110</v>
      </c>
      <c r="I405" t="s">
        <v>92</v>
      </c>
      <c r="J405" t="s">
        <v>16</v>
      </c>
      <c r="K405" s="2">
        <v>2</v>
      </c>
      <c r="L405" s="2">
        <v>12.5</v>
      </c>
      <c r="M405" s="2">
        <v>30</v>
      </c>
      <c r="N405" s="27">
        <f t="shared" si="38"/>
        <v>2</v>
      </c>
      <c r="O405" s="28" t="str">
        <f t="shared" si="39"/>
        <v>30</v>
      </c>
      <c r="P405" s="28">
        <f t="shared" si="40"/>
        <v>0</v>
      </c>
      <c r="Q405" s="29">
        <f t="shared" si="41"/>
        <v>1800</v>
      </c>
      <c r="R405" s="29">
        <f t="shared" si="42"/>
        <v>30</v>
      </c>
      <c r="U405" s="26"/>
      <c r="V405" s="26"/>
      <c r="W405" s="8"/>
      <c r="X405" s="6"/>
    </row>
    <row r="406" spans="1:24">
      <c r="A406" s="1">
        <v>45352</v>
      </c>
      <c r="B406" s="1" t="str">
        <f t="shared" si="37"/>
        <v>marzo</v>
      </c>
      <c r="C406" t="s">
        <v>105</v>
      </c>
      <c r="D406" t="s">
        <v>106</v>
      </c>
      <c r="E406" t="str">
        <f>+VLOOKUP(F406,'[2]DIVIPOLA MPIO'!$A$5:$B$1125,2,0)</f>
        <v>Tolima</v>
      </c>
      <c r="F406" t="s">
        <v>454</v>
      </c>
      <c r="G406" t="s">
        <v>136</v>
      </c>
      <c r="H406" t="s">
        <v>111</v>
      </c>
      <c r="I406" t="s">
        <v>92</v>
      </c>
      <c r="J406" t="s">
        <v>16</v>
      </c>
      <c r="K406" s="2">
        <v>6</v>
      </c>
      <c r="L406" s="2">
        <v>37.5</v>
      </c>
      <c r="M406" s="2">
        <v>130</v>
      </c>
      <c r="N406" s="27">
        <f t="shared" si="38"/>
        <v>3</v>
      </c>
      <c r="O406" s="28" t="str">
        <f t="shared" si="39"/>
        <v>13</v>
      </c>
      <c r="P406" s="28" t="str">
        <f t="shared" si="40"/>
        <v>0</v>
      </c>
      <c r="Q406" s="29">
        <f t="shared" si="41"/>
        <v>780</v>
      </c>
      <c r="R406" s="29">
        <f t="shared" si="42"/>
        <v>13</v>
      </c>
      <c r="U406" s="26"/>
      <c r="V406" s="26"/>
      <c r="W406" s="8"/>
      <c r="X406" s="6"/>
    </row>
    <row r="407" spans="1:24">
      <c r="A407" s="1">
        <v>45352</v>
      </c>
      <c r="B407" s="1" t="str">
        <f t="shared" si="37"/>
        <v>marzo</v>
      </c>
      <c r="C407" t="s">
        <v>105</v>
      </c>
      <c r="D407" t="s">
        <v>106</v>
      </c>
      <c r="E407" t="str">
        <f>+VLOOKUP(F407,'[2]DIVIPOLA MPIO'!$A$5:$B$1125,2,0)</f>
        <v>Tolima</v>
      </c>
      <c r="F407" t="s">
        <v>454</v>
      </c>
      <c r="G407" t="s">
        <v>137</v>
      </c>
      <c r="H407" t="s">
        <v>110</v>
      </c>
      <c r="I407" t="s">
        <v>92</v>
      </c>
      <c r="J407" t="s">
        <v>16</v>
      </c>
      <c r="K407" s="2">
        <v>36</v>
      </c>
      <c r="L407" s="2">
        <v>225</v>
      </c>
      <c r="M407" s="2">
        <v>900</v>
      </c>
      <c r="N407" s="27">
        <f t="shared" si="38"/>
        <v>3</v>
      </c>
      <c r="O407" s="28" t="str">
        <f t="shared" si="39"/>
        <v>90</v>
      </c>
      <c r="P407" s="28" t="str">
        <f t="shared" si="40"/>
        <v>0</v>
      </c>
      <c r="Q407" s="29">
        <f t="shared" si="41"/>
        <v>5400</v>
      </c>
      <c r="R407" s="29">
        <f t="shared" si="42"/>
        <v>90</v>
      </c>
      <c r="U407" s="26"/>
      <c r="V407" s="26"/>
      <c r="W407" s="8"/>
      <c r="X407" s="6"/>
    </row>
    <row r="408" spans="1:24">
      <c r="A408" s="1">
        <v>45352</v>
      </c>
      <c r="B408" s="1" t="str">
        <f t="shared" si="37"/>
        <v>marzo</v>
      </c>
      <c r="C408" t="s">
        <v>105</v>
      </c>
      <c r="D408" t="s">
        <v>106</v>
      </c>
      <c r="E408" t="str">
        <f>+VLOOKUP(F408,'[2]DIVIPOLA MPIO'!$A$5:$B$1125,2,0)</f>
        <v>Tolima</v>
      </c>
      <c r="F408" t="s">
        <v>454</v>
      </c>
      <c r="G408" t="s">
        <v>137</v>
      </c>
      <c r="H408" t="s">
        <v>111</v>
      </c>
      <c r="I408" t="s">
        <v>92</v>
      </c>
      <c r="J408" t="s">
        <v>16</v>
      </c>
      <c r="K408" s="2">
        <v>4</v>
      </c>
      <c r="L408" s="2">
        <v>25</v>
      </c>
      <c r="M408" s="2">
        <v>100</v>
      </c>
      <c r="N408" s="27">
        <f t="shared" si="38"/>
        <v>3</v>
      </c>
      <c r="O408" s="28" t="str">
        <f t="shared" si="39"/>
        <v>10</v>
      </c>
      <c r="P408" s="28" t="str">
        <f t="shared" si="40"/>
        <v>0</v>
      </c>
      <c r="Q408" s="29">
        <f t="shared" si="41"/>
        <v>600</v>
      </c>
      <c r="R408" s="29">
        <f t="shared" si="42"/>
        <v>10</v>
      </c>
      <c r="U408" s="26"/>
      <c r="V408" s="26"/>
      <c r="W408" s="8"/>
      <c r="X408" s="6"/>
    </row>
    <row r="409" spans="1:24">
      <c r="A409" s="1">
        <v>45352</v>
      </c>
      <c r="B409" s="1" t="str">
        <f t="shared" si="37"/>
        <v>marzo</v>
      </c>
      <c r="C409" t="s">
        <v>105</v>
      </c>
      <c r="D409" t="s">
        <v>106</v>
      </c>
      <c r="E409" t="str">
        <f>+VLOOKUP(F409,'[2]DIVIPOLA MPIO'!$A$5:$B$1125,2,0)</f>
        <v>Huila</v>
      </c>
      <c r="F409" t="s">
        <v>138</v>
      </c>
      <c r="G409" t="s">
        <v>139</v>
      </c>
      <c r="H409" t="s">
        <v>117</v>
      </c>
      <c r="I409" t="s">
        <v>92</v>
      </c>
      <c r="J409" t="s">
        <v>16</v>
      </c>
      <c r="K409" s="2">
        <v>14</v>
      </c>
      <c r="L409" s="2">
        <v>87.5</v>
      </c>
      <c r="M409" s="2">
        <v>330</v>
      </c>
      <c r="N409" s="27">
        <f t="shared" si="38"/>
        <v>3</v>
      </c>
      <c r="O409" s="28" t="str">
        <f t="shared" si="39"/>
        <v>33</v>
      </c>
      <c r="P409" s="28" t="str">
        <f t="shared" si="40"/>
        <v>0</v>
      </c>
      <c r="Q409" s="29">
        <f t="shared" si="41"/>
        <v>1980</v>
      </c>
      <c r="R409" s="29">
        <f t="shared" si="42"/>
        <v>33</v>
      </c>
      <c r="U409" s="26"/>
      <c r="V409" s="26"/>
      <c r="W409" s="8"/>
      <c r="X409" s="6"/>
    </row>
    <row r="410" spans="1:24">
      <c r="A410" s="1">
        <v>45352</v>
      </c>
      <c r="B410" s="1" t="str">
        <f t="shared" si="37"/>
        <v>marzo</v>
      </c>
      <c r="C410" t="s">
        <v>105</v>
      </c>
      <c r="D410" t="s">
        <v>106</v>
      </c>
      <c r="E410" t="str">
        <f>+VLOOKUP(F410,'[2]DIVIPOLA MPIO'!$A$5:$B$1125,2,0)</f>
        <v>Huila</v>
      </c>
      <c r="F410" t="s">
        <v>138</v>
      </c>
      <c r="G410" t="s">
        <v>140</v>
      </c>
      <c r="H410" t="s">
        <v>117</v>
      </c>
      <c r="I410" t="s">
        <v>92</v>
      </c>
      <c r="J410" t="s">
        <v>16</v>
      </c>
      <c r="K410" s="2">
        <v>12</v>
      </c>
      <c r="L410" s="2">
        <v>75</v>
      </c>
      <c r="M410" s="2">
        <v>300</v>
      </c>
      <c r="N410" s="27">
        <f t="shared" si="38"/>
        <v>3</v>
      </c>
      <c r="O410" s="28" t="str">
        <f t="shared" si="39"/>
        <v>30</v>
      </c>
      <c r="P410" s="28" t="str">
        <f t="shared" si="40"/>
        <v>0</v>
      </c>
      <c r="Q410" s="29">
        <f t="shared" si="41"/>
        <v>1800</v>
      </c>
      <c r="R410" s="29">
        <f t="shared" si="42"/>
        <v>30</v>
      </c>
      <c r="U410" s="26"/>
      <c r="V410" s="26"/>
      <c r="W410" s="8"/>
      <c r="X410" s="6"/>
    </row>
    <row r="411" spans="1:24">
      <c r="A411" s="1">
        <v>45352</v>
      </c>
      <c r="B411" s="1" t="str">
        <f t="shared" si="37"/>
        <v>marzo</v>
      </c>
      <c r="C411" t="s">
        <v>105</v>
      </c>
      <c r="D411" t="s">
        <v>106</v>
      </c>
      <c r="E411" t="str">
        <f>+VLOOKUP(F411,'[2]DIVIPOLA MPIO'!$A$5:$B$1125,2,0)</f>
        <v>Tolima</v>
      </c>
      <c r="F411" t="s">
        <v>141</v>
      </c>
      <c r="G411" t="s">
        <v>142</v>
      </c>
      <c r="H411" t="s">
        <v>110</v>
      </c>
      <c r="I411" t="s">
        <v>92</v>
      </c>
      <c r="J411" t="s">
        <v>16</v>
      </c>
      <c r="K411" s="2">
        <v>2</v>
      </c>
      <c r="L411" s="2">
        <v>12.5</v>
      </c>
      <c r="M411" s="2">
        <v>30</v>
      </c>
      <c r="N411" s="27">
        <f t="shared" si="38"/>
        <v>2</v>
      </c>
      <c r="O411" s="28" t="str">
        <f t="shared" si="39"/>
        <v>30</v>
      </c>
      <c r="P411" s="28">
        <f t="shared" si="40"/>
        <v>0</v>
      </c>
      <c r="Q411" s="29">
        <f t="shared" si="41"/>
        <v>1800</v>
      </c>
      <c r="R411" s="29">
        <f t="shared" si="42"/>
        <v>30</v>
      </c>
      <c r="U411" s="26"/>
      <c r="V411" s="26"/>
      <c r="W411" s="8"/>
      <c r="X411" s="6"/>
    </row>
    <row r="412" spans="1:24">
      <c r="A412" s="1">
        <v>45352</v>
      </c>
      <c r="B412" s="1" t="str">
        <f t="shared" si="37"/>
        <v>marzo</v>
      </c>
      <c r="C412" t="s">
        <v>105</v>
      </c>
      <c r="D412" t="s">
        <v>106</v>
      </c>
      <c r="E412" t="str">
        <f>+VLOOKUP(F412,'[2]DIVIPOLA MPIO'!$A$5:$B$1125,2,0)</f>
        <v>Tolima</v>
      </c>
      <c r="F412" t="s">
        <v>141</v>
      </c>
      <c r="G412" t="s">
        <v>143</v>
      </c>
      <c r="H412" t="s">
        <v>109</v>
      </c>
      <c r="I412" t="s">
        <v>92</v>
      </c>
      <c r="J412" t="s">
        <v>16</v>
      </c>
      <c r="K412" s="2">
        <v>2</v>
      </c>
      <c r="L412" s="2">
        <v>12.5</v>
      </c>
      <c r="M412" s="2">
        <v>30</v>
      </c>
      <c r="N412" s="27">
        <f t="shared" si="38"/>
        <v>2</v>
      </c>
      <c r="O412" s="28" t="str">
        <f t="shared" si="39"/>
        <v>30</v>
      </c>
      <c r="P412" s="28">
        <f t="shared" si="40"/>
        <v>0</v>
      </c>
      <c r="Q412" s="29">
        <f t="shared" si="41"/>
        <v>1800</v>
      </c>
      <c r="R412" s="29">
        <f t="shared" si="42"/>
        <v>30</v>
      </c>
      <c r="U412" s="26"/>
      <c r="V412" s="26"/>
      <c r="W412" s="8"/>
      <c r="X412" s="6"/>
    </row>
    <row r="413" spans="1:24">
      <c r="A413" s="1">
        <v>45352</v>
      </c>
      <c r="B413" s="1" t="str">
        <f t="shared" si="37"/>
        <v>marzo</v>
      </c>
      <c r="C413" t="s">
        <v>105</v>
      </c>
      <c r="D413" t="s">
        <v>106</v>
      </c>
      <c r="E413" t="str">
        <f>+VLOOKUP(F413,'[2]DIVIPOLA MPIO'!$A$5:$B$1125,2,0)</f>
        <v>Tolima</v>
      </c>
      <c r="F413" t="s">
        <v>141</v>
      </c>
      <c r="G413" t="s">
        <v>143</v>
      </c>
      <c r="H413" t="s">
        <v>110</v>
      </c>
      <c r="I413" t="s">
        <v>92</v>
      </c>
      <c r="J413" t="s">
        <v>16</v>
      </c>
      <c r="K413" s="2">
        <v>6</v>
      </c>
      <c r="L413" s="2">
        <v>37.5</v>
      </c>
      <c r="M413" s="2">
        <v>130</v>
      </c>
      <c r="N413" s="27">
        <f t="shared" si="38"/>
        <v>3</v>
      </c>
      <c r="O413" s="28" t="str">
        <f t="shared" si="39"/>
        <v>13</v>
      </c>
      <c r="P413" s="28" t="str">
        <f t="shared" si="40"/>
        <v>0</v>
      </c>
      <c r="Q413" s="29">
        <f t="shared" si="41"/>
        <v>780</v>
      </c>
      <c r="R413" s="29">
        <f t="shared" si="42"/>
        <v>13</v>
      </c>
      <c r="U413" s="26"/>
      <c r="V413" s="26"/>
      <c r="W413" s="8"/>
      <c r="X413" s="6"/>
    </row>
    <row r="414" spans="1:24">
      <c r="A414" s="1">
        <v>45352</v>
      </c>
      <c r="B414" s="1" t="str">
        <f t="shared" si="37"/>
        <v>marzo</v>
      </c>
      <c r="C414" t="s">
        <v>105</v>
      </c>
      <c r="D414" t="s">
        <v>106</v>
      </c>
      <c r="E414" t="str">
        <f>+VLOOKUP(F414,'[2]DIVIPOLA MPIO'!$A$5:$B$1125,2,0)</f>
        <v>Tolima</v>
      </c>
      <c r="F414" t="s">
        <v>141</v>
      </c>
      <c r="G414" t="s">
        <v>144</v>
      </c>
      <c r="H414" t="s">
        <v>111</v>
      </c>
      <c r="I414" t="s">
        <v>92</v>
      </c>
      <c r="J414" t="s">
        <v>16</v>
      </c>
      <c r="K414" s="2">
        <v>2</v>
      </c>
      <c r="L414" s="2">
        <v>12.5</v>
      </c>
      <c r="M414" s="2">
        <v>30</v>
      </c>
      <c r="N414" s="27">
        <f t="shared" si="38"/>
        <v>2</v>
      </c>
      <c r="O414" s="28" t="str">
        <f t="shared" si="39"/>
        <v>30</v>
      </c>
      <c r="P414" s="28">
        <f t="shared" si="40"/>
        <v>0</v>
      </c>
      <c r="Q414" s="29">
        <f t="shared" si="41"/>
        <v>1800</v>
      </c>
      <c r="R414" s="29">
        <f t="shared" si="42"/>
        <v>30</v>
      </c>
      <c r="U414" s="26"/>
      <c r="V414" s="26"/>
      <c r="W414" s="8"/>
      <c r="X414" s="6"/>
    </row>
    <row r="415" spans="1:24">
      <c r="A415" s="1">
        <v>45352</v>
      </c>
      <c r="B415" s="1" t="str">
        <f t="shared" si="37"/>
        <v>marzo</v>
      </c>
      <c r="C415" t="s">
        <v>105</v>
      </c>
      <c r="D415" t="s">
        <v>106</v>
      </c>
      <c r="E415" t="str">
        <f>+VLOOKUP(F415,'[2]DIVIPOLA MPIO'!$A$5:$B$1125,2,0)</f>
        <v>Huila</v>
      </c>
      <c r="F415" t="s">
        <v>145</v>
      </c>
      <c r="G415" t="s">
        <v>146</v>
      </c>
      <c r="H415" t="s">
        <v>117</v>
      </c>
      <c r="I415" t="s">
        <v>92</v>
      </c>
      <c r="J415" t="s">
        <v>16</v>
      </c>
      <c r="K415" s="2">
        <v>20</v>
      </c>
      <c r="L415" s="2">
        <v>125</v>
      </c>
      <c r="M415" s="2">
        <v>500</v>
      </c>
      <c r="N415" s="27">
        <f t="shared" si="38"/>
        <v>3</v>
      </c>
      <c r="O415" s="28" t="str">
        <f t="shared" si="39"/>
        <v>50</v>
      </c>
      <c r="P415" s="28" t="str">
        <f t="shared" si="40"/>
        <v>0</v>
      </c>
      <c r="Q415" s="29">
        <f t="shared" si="41"/>
        <v>3000</v>
      </c>
      <c r="R415" s="29">
        <f t="shared" si="42"/>
        <v>50</v>
      </c>
      <c r="U415" s="26"/>
      <c r="V415" s="26"/>
      <c r="W415" s="8"/>
      <c r="X415" s="6"/>
    </row>
    <row r="416" spans="1:24">
      <c r="A416" s="1">
        <v>45352</v>
      </c>
      <c r="B416" s="1" t="str">
        <f t="shared" si="37"/>
        <v>marzo</v>
      </c>
      <c r="C416" t="s">
        <v>105</v>
      </c>
      <c r="D416" t="s">
        <v>106</v>
      </c>
      <c r="E416" t="str">
        <f>+VLOOKUP(F416,'[2]DIVIPOLA MPIO'!$A$5:$B$1125,2,0)</f>
        <v>Tolima</v>
      </c>
      <c r="F416" t="s">
        <v>149</v>
      </c>
      <c r="G416" t="s">
        <v>150</v>
      </c>
      <c r="H416" t="s">
        <v>109</v>
      </c>
      <c r="I416" t="s">
        <v>92</v>
      </c>
      <c r="J416" t="s">
        <v>16</v>
      </c>
      <c r="K416" s="2">
        <v>36</v>
      </c>
      <c r="L416" s="2">
        <v>225</v>
      </c>
      <c r="M416" s="2">
        <v>900</v>
      </c>
      <c r="N416" s="27">
        <f t="shared" si="38"/>
        <v>3</v>
      </c>
      <c r="O416" s="28" t="str">
        <f t="shared" si="39"/>
        <v>90</v>
      </c>
      <c r="P416" s="28" t="str">
        <f t="shared" si="40"/>
        <v>0</v>
      </c>
      <c r="Q416" s="29">
        <f t="shared" si="41"/>
        <v>5400</v>
      </c>
      <c r="R416" s="29">
        <f t="shared" si="42"/>
        <v>90</v>
      </c>
      <c r="U416" s="26"/>
      <c r="V416" s="26"/>
      <c r="W416" s="8"/>
      <c r="X416" s="6"/>
    </row>
    <row r="417" spans="1:24">
      <c r="A417" s="1">
        <v>45352</v>
      </c>
      <c r="B417" s="1" t="str">
        <f t="shared" si="37"/>
        <v>marzo</v>
      </c>
      <c r="C417" t="s">
        <v>105</v>
      </c>
      <c r="D417" t="s">
        <v>106</v>
      </c>
      <c r="E417" t="str">
        <f>+VLOOKUP(F417,'[2]DIVIPOLA MPIO'!$A$5:$B$1125,2,0)</f>
        <v>Tolima</v>
      </c>
      <c r="F417" t="s">
        <v>149</v>
      </c>
      <c r="G417" t="s">
        <v>150</v>
      </c>
      <c r="H417" t="s">
        <v>111</v>
      </c>
      <c r="I417" t="s">
        <v>92</v>
      </c>
      <c r="J417" t="s">
        <v>16</v>
      </c>
      <c r="K417" s="2">
        <v>14</v>
      </c>
      <c r="L417" s="2">
        <v>87.5</v>
      </c>
      <c r="M417" s="2">
        <v>330</v>
      </c>
      <c r="N417" s="27">
        <f t="shared" si="38"/>
        <v>3</v>
      </c>
      <c r="O417" s="28" t="str">
        <f t="shared" si="39"/>
        <v>33</v>
      </c>
      <c r="P417" s="28" t="str">
        <f t="shared" si="40"/>
        <v>0</v>
      </c>
      <c r="Q417" s="29">
        <f t="shared" si="41"/>
        <v>1980</v>
      </c>
      <c r="R417" s="29">
        <f t="shared" si="42"/>
        <v>33</v>
      </c>
      <c r="U417" s="26"/>
      <c r="V417" s="26"/>
      <c r="W417" s="8"/>
      <c r="X417" s="6"/>
    </row>
    <row r="418" spans="1:24">
      <c r="A418" s="1">
        <v>45352</v>
      </c>
      <c r="B418" s="1" t="str">
        <f t="shared" si="37"/>
        <v>marzo</v>
      </c>
      <c r="C418" t="s">
        <v>151</v>
      </c>
      <c r="D418" t="s">
        <v>152</v>
      </c>
      <c r="E418" t="str">
        <f>+VLOOKUP(F418,'[2]DIVIPOLA MPIO'!$A$5:$B$1125,2,0)</f>
        <v>Casanare</v>
      </c>
      <c r="F418" t="s">
        <v>458</v>
      </c>
      <c r="G418" t="s">
        <v>154</v>
      </c>
      <c r="H418" t="s">
        <v>155</v>
      </c>
      <c r="I418" t="s">
        <v>15</v>
      </c>
      <c r="J418" t="s">
        <v>16</v>
      </c>
      <c r="K418" s="2">
        <v>6</v>
      </c>
      <c r="L418" s="2">
        <v>1140</v>
      </c>
      <c r="M418" s="2">
        <v>19</v>
      </c>
      <c r="N418" s="27">
        <f t="shared" si="38"/>
        <v>2</v>
      </c>
      <c r="O418" s="28" t="str">
        <f t="shared" si="39"/>
        <v>19</v>
      </c>
      <c r="P418" s="28">
        <f t="shared" si="40"/>
        <v>0</v>
      </c>
      <c r="Q418" s="29">
        <f t="shared" si="41"/>
        <v>1140</v>
      </c>
      <c r="R418" s="29">
        <f t="shared" si="42"/>
        <v>19</v>
      </c>
      <c r="U418" s="26"/>
      <c r="V418" s="26"/>
      <c r="W418" s="8"/>
      <c r="X418" s="6"/>
    </row>
    <row r="419" spans="1:24">
      <c r="A419" s="1">
        <v>45352</v>
      </c>
      <c r="B419" s="1" t="str">
        <f t="shared" si="37"/>
        <v>marzo</v>
      </c>
      <c r="C419" t="s">
        <v>151</v>
      </c>
      <c r="D419" t="s">
        <v>152</v>
      </c>
      <c r="E419" t="str">
        <f>+VLOOKUP(F419,'[2]DIVIPOLA MPIO'!$A$5:$B$1125,2,0)</f>
        <v>Casanare</v>
      </c>
      <c r="F419" t="s">
        <v>458</v>
      </c>
      <c r="G419" t="s">
        <v>154</v>
      </c>
      <c r="H419" t="s">
        <v>156</v>
      </c>
      <c r="I419" t="s">
        <v>157</v>
      </c>
      <c r="J419" t="s">
        <v>16</v>
      </c>
      <c r="K419" s="2">
        <v>9</v>
      </c>
      <c r="L419" s="2">
        <v>1075</v>
      </c>
      <c r="M419" s="2">
        <v>1755</v>
      </c>
      <c r="N419" s="27">
        <f t="shared" si="38"/>
        <v>4</v>
      </c>
      <c r="O419" s="28" t="str">
        <f t="shared" si="39"/>
        <v>17</v>
      </c>
      <c r="P419" s="28" t="str">
        <f t="shared" si="40"/>
        <v>55</v>
      </c>
      <c r="Q419" s="29">
        <f t="shared" si="41"/>
        <v>1075</v>
      </c>
      <c r="R419" s="29">
        <f t="shared" si="42"/>
        <v>17.916666666666668</v>
      </c>
      <c r="U419" s="26"/>
      <c r="V419" s="26"/>
      <c r="W419" s="8"/>
      <c r="X419" s="6"/>
    </row>
    <row r="420" spans="1:24">
      <c r="A420" s="1">
        <v>45352</v>
      </c>
      <c r="B420" s="1" t="str">
        <f t="shared" si="37"/>
        <v>marzo</v>
      </c>
      <c r="C420" t="s">
        <v>151</v>
      </c>
      <c r="D420" t="s">
        <v>152</v>
      </c>
      <c r="E420" t="str">
        <f>+VLOOKUP(F420,'[2]DIVIPOLA MPIO'!$A$5:$B$1125,2,0)</f>
        <v>Meta</v>
      </c>
      <c r="F420" t="s">
        <v>456</v>
      </c>
      <c r="G420" t="s">
        <v>159</v>
      </c>
      <c r="H420" t="s">
        <v>160</v>
      </c>
      <c r="I420" t="s">
        <v>15</v>
      </c>
      <c r="J420" t="s">
        <v>16</v>
      </c>
      <c r="K420" s="2">
        <v>10</v>
      </c>
      <c r="L420" s="2">
        <v>1440</v>
      </c>
      <c r="M420" s="2">
        <v>24</v>
      </c>
      <c r="N420" s="27">
        <f t="shared" si="38"/>
        <v>2</v>
      </c>
      <c r="O420" s="28" t="str">
        <f t="shared" si="39"/>
        <v>24</v>
      </c>
      <c r="P420" s="28">
        <f t="shared" si="40"/>
        <v>0</v>
      </c>
      <c r="Q420" s="29">
        <f t="shared" si="41"/>
        <v>1440</v>
      </c>
      <c r="R420" s="29">
        <f t="shared" si="42"/>
        <v>24</v>
      </c>
      <c r="U420" s="26"/>
      <c r="V420" s="26"/>
      <c r="W420" s="8"/>
      <c r="X420" s="6"/>
    </row>
    <row r="421" spans="1:24">
      <c r="A421" s="1">
        <v>45352</v>
      </c>
      <c r="B421" s="1" t="str">
        <f t="shared" si="37"/>
        <v>marzo</v>
      </c>
      <c r="C421" t="s">
        <v>151</v>
      </c>
      <c r="D421" t="s">
        <v>152</v>
      </c>
      <c r="E421" t="str">
        <f>+VLOOKUP(F421,'[2]DIVIPOLA MPIO'!$A$5:$B$1125,2,0)</f>
        <v>Meta</v>
      </c>
      <c r="F421" t="s">
        <v>456</v>
      </c>
      <c r="G421" t="s">
        <v>159</v>
      </c>
      <c r="H421" t="s">
        <v>161</v>
      </c>
      <c r="I421" t="s">
        <v>15</v>
      </c>
      <c r="J421" t="s">
        <v>16</v>
      </c>
      <c r="K421" s="2">
        <v>8</v>
      </c>
      <c r="L421" s="2">
        <v>1500</v>
      </c>
      <c r="M421" s="2">
        <v>25</v>
      </c>
      <c r="N421" s="27">
        <f t="shared" si="38"/>
        <v>2</v>
      </c>
      <c r="O421" s="28" t="str">
        <f t="shared" si="39"/>
        <v>25</v>
      </c>
      <c r="P421" s="28">
        <f t="shared" si="40"/>
        <v>0</v>
      </c>
      <c r="Q421" s="29">
        <f t="shared" si="41"/>
        <v>1500</v>
      </c>
      <c r="R421" s="29">
        <f t="shared" si="42"/>
        <v>25</v>
      </c>
      <c r="U421" s="26"/>
      <c r="V421" s="26"/>
      <c r="W421" s="8"/>
      <c r="X421" s="6"/>
    </row>
    <row r="422" spans="1:24">
      <c r="A422" s="1">
        <v>45352</v>
      </c>
      <c r="B422" s="1" t="str">
        <f t="shared" si="37"/>
        <v>marzo</v>
      </c>
      <c r="C422" t="s">
        <v>167</v>
      </c>
      <c r="D422" t="s">
        <v>168</v>
      </c>
      <c r="E422" t="str">
        <f>+VLOOKUP(F422,'[2]DIVIPOLA MPIO'!$A$5:$B$1125,2,0)</f>
        <v>Meta</v>
      </c>
      <c r="F422" t="s">
        <v>169</v>
      </c>
      <c r="G422" t="s">
        <v>324</v>
      </c>
      <c r="H422" t="s">
        <v>171</v>
      </c>
      <c r="I422" t="s">
        <v>92</v>
      </c>
      <c r="J422" t="s">
        <v>16</v>
      </c>
      <c r="K422" s="2">
        <v>161</v>
      </c>
      <c r="L422" s="2">
        <v>2240</v>
      </c>
      <c r="M422" s="2">
        <v>41</v>
      </c>
      <c r="N422" s="27">
        <f t="shared" si="38"/>
        <v>2</v>
      </c>
      <c r="O422" s="28" t="str">
        <f t="shared" si="39"/>
        <v>41</v>
      </c>
      <c r="P422" s="28">
        <f t="shared" si="40"/>
        <v>0</v>
      </c>
      <c r="Q422" s="29">
        <f t="shared" si="41"/>
        <v>2460</v>
      </c>
      <c r="R422" s="29">
        <f t="shared" si="42"/>
        <v>41</v>
      </c>
      <c r="U422" s="26"/>
      <c r="V422" s="26"/>
      <c r="W422" s="8"/>
      <c r="X422" s="6"/>
    </row>
    <row r="423" spans="1:24">
      <c r="A423" s="1">
        <v>45352</v>
      </c>
      <c r="B423" s="1" t="str">
        <f t="shared" si="37"/>
        <v>marzo</v>
      </c>
      <c r="C423" t="s">
        <v>172</v>
      </c>
      <c r="D423" t="s">
        <v>173</v>
      </c>
      <c r="E423" t="str">
        <f>+VLOOKUP(F423,'[2]DIVIPOLA MPIO'!$A$5:$B$1125,2,0)</f>
        <v>Meta</v>
      </c>
      <c r="F423" t="s">
        <v>169</v>
      </c>
      <c r="G423" t="s">
        <v>174</v>
      </c>
      <c r="H423" t="s">
        <v>177</v>
      </c>
      <c r="I423" t="s">
        <v>15</v>
      </c>
      <c r="J423" t="s">
        <v>16</v>
      </c>
      <c r="K423" s="2">
        <v>46</v>
      </c>
      <c r="L423" s="2">
        <v>582</v>
      </c>
      <c r="M423" s="2">
        <v>15</v>
      </c>
      <c r="N423" s="27">
        <f t="shared" si="38"/>
        <v>2</v>
      </c>
      <c r="O423" s="28" t="str">
        <f t="shared" si="39"/>
        <v>15</v>
      </c>
      <c r="P423" s="28">
        <f t="shared" si="40"/>
        <v>0</v>
      </c>
      <c r="Q423" s="29">
        <f t="shared" si="41"/>
        <v>900</v>
      </c>
      <c r="R423" s="29">
        <f t="shared" si="42"/>
        <v>15</v>
      </c>
      <c r="U423" s="26"/>
      <c r="V423" s="26"/>
      <c r="W423" s="8"/>
      <c r="X423" s="6"/>
    </row>
    <row r="424" spans="1:24">
      <c r="A424" s="1">
        <v>45352</v>
      </c>
      <c r="B424" s="1" t="str">
        <f t="shared" si="37"/>
        <v>marzo</v>
      </c>
      <c r="C424" t="s">
        <v>180</v>
      </c>
      <c r="D424" t="s">
        <v>181</v>
      </c>
      <c r="E424" t="s">
        <v>528</v>
      </c>
      <c r="F424" t="s">
        <v>536</v>
      </c>
      <c r="G424" t="s">
        <v>186</v>
      </c>
      <c r="H424" t="s">
        <v>187</v>
      </c>
      <c r="I424" t="s">
        <v>92</v>
      </c>
      <c r="J424" t="s">
        <v>16</v>
      </c>
      <c r="K424" s="2">
        <v>9</v>
      </c>
      <c r="L424" s="2">
        <v>132</v>
      </c>
      <c r="M424" s="2">
        <v>330</v>
      </c>
      <c r="N424" s="27">
        <f t="shared" si="38"/>
        <v>3</v>
      </c>
      <c r="O424" s="28" t="str">
        <f t="shared" si="39"/>
        <v>33</v>
      </c>
      <c r="P424" s="28" t="str">
        <f t="shared" si="40"/>
        <v>0</v>
      </c>
      <c r="Q424" s="29">
        <f t="shared" si="41"/>
        <v>1980</v>
      </c>
      <c r="R424" s="29">
        <f t="shared" si="42"/>
        <v>33</v>
      </c>
      <c r="U424" s="26"/>
      <c r="V424" s="26"/>
      <c r="W424" s="8"/>
      <c r="X424" s="6"/>
    </row>
    <row r="425" spans="1:24">
      <c r="A425" s="1">
        <v>45352</v>
      </c>
      <c r="B425" s="1" t="str">
        <f t="shared" si="37"/>
        <v>marzo</v>
      </c>
      <c r="C425" t="s">
        <v>180</v>
      </c>
      <c r="D425" t="s">
        <v>181</v>
      </c>
      <c r="E425" t="s">
        <v>528</v>
      </c>
      <c r="F425" t="s">
        <v>536</v>
      </c>
      <c r="G425" t="s">
        <v>186</v>
      </c>
      <c r="H425" t="s">
        <v>188</v>
      </c>
      <c r="I425" t="s">
        <v>92</v>
      </c>
      <c r="J425" t="s">
        <v>16</v>
      </c>
      <c r="K425" s="2">
        <v>22</v>
      </c>
      <c r="L425" s="2">
        <v>320</v>
      </c>
      <c r="M425" s="2">
        <v>8</v>
      </c>
      <c r="N425" s="27">
        <f t="shared" si="38"/>
        <v>1</v>
      </c>
      <c r="O425" s="28" t="str">
        <f t="shared" si="39"/>
        <v>8</v>
      </c>
      <c r="P425" s="28">
        <f t="shared" si="40"/>
        <v>0</v>
      </c>
      <c r="Q425" s="29">
        <f t="shared" si="41"/>
        <v>480</v>
      </c>
      <c r="R425" s="29">
        <f t="shared" si="42"/>
        <v>8</v>
      </c>
      <c r="U425" s="26"/>
      <c r="V425" s="26"/>
      <c r="W425" s="8"/>
      <c r="X425" s="6"/>
    </row>
    <row r="426" spans="1:24">
      <c r="A426" s="1">
        <v>45352</v>
      </c>
      <c r="B426" s="1" t="str">
        <f t="shared" si="37"/>
        <v>marzo</v>
      </c>
      <c r="C426" t="s">
        <v>180</v>
      </c>
      <c r="D426" t="s">
        <v>181</v>
      </c>
      <c r="E426" t="str">
        <f>+VLOOKUP(F426,'[2]DIVIPOLA MPIO'!$A$5:$B$1125,2,0)</f>
        <v>Casanare</v>
      </c>
      <c r="F426" t="s">
        <v>201</v>
      </c>
      <c r="G426" t="s">
        <v>285</v>
      </c>
      <c r="H426" t="s">
        <v>325</v>
      </c>
      <c r="I426" t="s">
        <v>92</v>
      </c>
      <c r="J426" t="s">
        <v>16</v>
      </c>
      <c r="K426" s="2">
        <v>3</v>
      </c>
      <c r="L426" s="2">
        <v>40</v>
      </c>
      <c r="M426" s="2">
        <v>1</v>
      </c>
      <c r="N426" s="27">
        <f t="shared" si="38"/>
        <v>1</v>
      </c>
      <c r="O426" s="28" t="str">
        <f t="shared" si="39"/>
        <v>1</v>
      </c>
      <c r="P426" s="28">
        <f t="shared" si="40"/>
        <v>0</v>
      </c>
      <c r="Q426" s="29">
        <f t="shared" si="41"/>
        <v>60</v>
      </c>
      <c r="R426" s="29">
        <f t="shared" si="42"/>
        <v>1</v>
      </c>
      <c r="U426" s="26"/>
      <c r="V426" s="26"/>
      <c r="W426" s="8"/>
      <c r="X426" s="6"/>
    </row>
    <row r="427" spans="1:24">
      <c r="A427" s="1">
        <v>45352</v>
      </c>
      <c r="B427" s="1" t="str">
        <f t="shared" si="37"/>
        <v>marzo</v>
      </c>
      <c r="C427" t="s">
        <v>180</v>
      </c>
      <c r="D427" t="s">
        <v>181</v>
      </c>
      <c r="E427" t="str">
        <f>+VLOOKUP(F427,'[2]DIVIPOLA MPIO'!$A$5:$B$1125,2,0)</f>
        <v>Casanare</v>
      </c>
      <c r="F427" t="s">
        <v>201</v>
      </c>
      <c r="G427" t="s">
        <v>285</v>
      </c>
      <c r="H427" t="s">
        <v>286</v>
      </c>
      <c r="I427" t="s">
        <v>92</v>
      </c>
      <c r="J427" t="s">
        <v>16</v>
      </c>
      <c r="K427" s="2">
        <v>37</v>
      </c>
      <c r="L427" s="2">
        <v>560</v>
      </c>
      <c r="M427" s="2">
        <v>14</v>
      </c>
      <c r="N427" s="27">
        <f t="shared" si="38"/>
        <v>2</v>
      </c>
      <c r="O427" s="28" t="str">
        <f t="shared" si="39"/>
        <v>14</v>
      </c>
      <c r="P427" s="28">
        <f t="shared" si="40"/>
        <v>0</v>
      </c>
      <c r="Q427" s="29">
        <f t="shared" si="41"/>
        <v>840</v>
      </c>
      <c r="R427" s="29">
        <f t="shared" si="42"/>
        <v>14</v>
      </c>
      <c r="U427" s="26"/>
      <c r="V427" s="26"/>
      <c r="W427" s="8"/>
      <c r="X427" s="6"/>
    </row>
    <row r="428" spans="1:24">
      <c r="A428" s="1">
        <v>45352</v>
      </c>
      <c r="B428" s="1" t="str">
        <f t="shared" si="37"/>
        <v>marzo</v>
      </c>
      <c r="C428" t="s">
        <v>190</v>
      </c>
      <c r="D428" t="s">
        <v>498</v>
      </c>
      <c r="E428" t="str">
        <f>+VLOOKUP(F428,'[2]DIVIPOLA MPIO'!$A$5:$B$1125,2,0)</f>
        <v>Tolima</v>
      </c>
      <c r="F428" t="s">
        <v>465</v>
      </c>
      <c r="G428" t="s">
        <v>193</v>
      </c>
      <c r="H428" t="s">
        <v>326</v>
      </c>
      <c r="I428" t="s">
        <v>92</v>
      </c>
      <c r="J428" t="s">
        <v>16</v>
      </c>
      <c r="K428" s="2">
        <v>66</v>
      </c>
      <c r="L428" s="2">
        <v>27.5</v>
      </c>
      <c r="M428" s="2">
        <v>2640</v>
      </c>
      <c r="N428" s="27">
        <f t="shared" si="38"/>
        <v>4</v>
      </c>
      <c r="O428" s="28" t="str">
        <f t="shared" si="39"/>
        <v>26</v>
      </c>
      <c r="P428" s="28" t="str">
        <f t="shared" si="40"/>
        <v>40</v>
      </c>
      <c r="Q428" s="29">
        <f t="shared" si="41"/>
        <v>1600</v>
      </c>
      <c r="R428" s="29">
        <f t="shared" si="42"/>
        <v>26.666666666666668</v>
      </c>
      <c r="U428" s="26"/>
      <c r="V428" s="26"/>
      <c r="W428" s="8"/>
      <c r="X428" s="6"/>
    </row>
    <row r="429" spans="1:24">
      <c r="A429" s="1">
        <v>45352</v>
      </c>
      <c r="B429" s="1" t="str">
        <f t="shared" si="37"/>
        <v>marzo</v>
      </c>
      <c r="C429" t="s">
        <v>195</v>
      </c>
      <c r="D429" t="s">
        <v>499</v>
      </c>
      <c r="E429" t="str">
        <f>+VLOOKUP(F429,'[2]DIVIPOLA MPIO'!$A$5:$B$1125,2,0)</f>
        <v>Casanare</v>
      </c>
      <c r="F429" t="s">
        <v>196</v>
      </c>
      <c r="G429" t="s">
        <v>197</v>
      </c>
      <c r="H429" t="s">
        <v>198</v>
      </c>
      <c r="I429" t="s">
        <v>15</v>
      </c>
      <c r="J429" t="s">
        <v>16</v>
      </c>
      <c r="K429" s="2">
        <v>1</v>
      </c>
      <c r="L429" s="2">
        <v>0</v>
      </c>
      <c r="M429" s="2">
        <v>1</v>
      </c>
      <c r="N429" s="27">
        <f t="shared" si="38"/>
        <v>1</v>
      </c>
      <c r="O429" s="28" t="str">
        <f t="shared" si="39"/>
        <v>1</v>
      </c>
      <c r="P429" s="28">
        <f t="shared" si="40"/>
        <v>0</v>
      </c>
      <c r="Q429" s="29">
        <f t="shared" si="41"/>
        <v>60</v>
      </c>
      <c r="R429" s="29">
        <f t="shared" si="42"/>
        <v>1</v>
      </c>
      <c r="U429" s="26"/>
      <c r="V429" s="26"/>
      <c r="W429" s="8"/>
      <c r="X429" s="6"/>
    </row>
    <row r="430" spans="1:24">
      <c r="A430" s="1">
        <v>45352</v>
      </c>
      <c r="B430" s="1" t="str">
        <f t="shared" si="37"/>
        <v>marzo</v>
      </c>
      <c r="C430" t="s">
        <v>290</v>
      </c>
      <c r="D430" t="s">
        <v>291</v>
      </c>
      <c r="E430" t="str">
        <f>+VLOOKUP(F430,'[2]DIVIPOLA MPIO'!$A$5:$B$1125,2,0)</f>
        <v>Valle del Cauca</v>
      </c>
      <c r="F430" t="s">
        <v>292</v>
      </c>
      <c r="G430" t="s">
        <v>293</v>
      </c>
      <c r="H430" t="s">
        <v>296</v>
      </c>
      <c r="I430" t="s">
        <v>295</v>
      </c>
      <c r="J430" t="s">
        <v>411</v>
      </c>
      <c r="K430" s="2">
        <v>3</v>
      </c>
      <c r="L430" s="2">
        <v>136.16999999999999</v>
      </c>
      <c r="M430" s="2">
        <v>1.96</v>
      </c>
      <c r="N430" s="27">
        <f t="shared" si="38"/>
        <v>4</v>
      </c>
      <c r="O430" s="28" t="str">
        <f t="shared" si="39"/>
        <v>1,</v>
      </c>
      <c r="P430" s="28" t="str">
        <f t="shared" si="40"/>
        <v>96</v>
      </c>
      <c r="Q430" s="29">
        <f t="shared" si="41"/>
        <v>156</v>
      </c>
      <c r="R430" s="29">
        <f t="shared" si="42"/>
        <v>2.6</v>
      </c>
      <c r="U430" s="26"/>
      <c r="V430" s="26"/>
      <c r="W430" s="8"/>
      <c r="X430" s="6"/>
    </row>
    <row r="431" spans="1:24">
      <c r="A431" s="1">
        <v>45352</v>
      </c>
      <c r="B431" s="1" t="str">
        <f t="shared" si="37"/>
        <v>marzo</v>
      </c>
      <c r="C431" t="s">
        <v>290</v>
      </c>
      <c r="D431" t="s">
        <v>291</v>
      </c>
      <c r="E431" t="str">
        <f>+VLOOKUP(F431,'[2]DIVIPOLA MPIO'!$A$5:$B$1125,2,0)</f>
        <v>Valle del Cauca</v>
      </c>
      <c r="F431" t="s">
        <v>292</v>
      </c>
      <c r="G431" t="s">
        <v>297</v>
      </c>
      <c r="H431" t="s">
        <v>294</v>
      </c>
      <c r="I431" t="s">
        <v>295</v>
      </c>
      <c r="J431" t="s">
        <v>411</v>
      </c>
      <c r="K431" s="2">
        <v>1</v>
      </c>
      <c r="L431" s="2">
        <v>17.899999999999999</v>
      </c>
      <c r="M431" s="2">
        <v>0.51</v>
      </c>
      <c r="N431" s="27">
        <f t="shared" si="38"/>
        <v>4</v>
      </c>
      <c r="O431" s="28" t="str">
        <f t="shared" si="39"/>
        <v>0,</v>
      </c>
      <c r="P431" s="28" t="str">
        <f t="shared" si="40"/>
        <v>51</v>
      </c>
      <c r="Q431" s="29">
        <f t="shared" si="41"/>
        <v>51</v>
      </c>
      <c r="R431" s="29">
        <f t="shared" si="42"/>
        <v>0.85</v>
      </c>
      <c r="U431" s="26"/>
      <c r="V431" s="26"/>
      <c r="W431" s="8"/>
      <c r="X431" s="6"/>
    </row>
    <row r="432" spans="1:24">
      <c r="A432" s="1">
        <v>45352</v>
      </c>
      <c r="B432" s="1" t="str">
        <f t="shared" si="37"/>
        <v>marzo</v>
      </c>
      <c r="C432" t="s">
        <v>290</v>
      </c>
      <c r="D432" t="s">
        <v>291</v>
      </c>
      <c r="E432" t="str">
        <f>+VLOOKUP(F432,'[2]DIVIPOLA MPIO'!$A$5:$B$1125,2,0)</f>
        <v>Cauca</v>
      </c>
      <c r="F432" t="s">
        <v>298</v>
      </c>
      <c r="G432" t="s">
        <v>293</v>
      </c>
      <c r="H432" t="s">
        <v>296</v>
      </c>
      <c r="I432" t="s">
        <v>295</v>
      </c>
      <c r="J432" t="s">
        <v>411</v>
      </c>
      <c r="K432" s="2">
        <v>2</v>
      </c>
      <c r="L432" s="2">
        <v>30</v>
      </c>
      <c r="M432" s="2">
        <v>1.07</v>
      </c>
      <c r="N432" s="27">
        <f t="shared" si="38"/>
        <v>4</v>
      </c>
      <c r="O432" s="28" t="str">
        <f t="shared" si="39"/>
        <v>1,</v>
      </c>
      <c r="P432" s="28" t="str">
        <f t="shared" si="40"/>
        <v>07</v>
      </c>
      <c r="Q432" s="29">
        <f t="shared" si="41"/>
        <v>67</v>
      </c>
      <c r="R432" s="29">
        <f t="shared" si="42"/>
        <v>1.1166666666666667</v>
      </c>
      <c r="U432" s="26"/>
      <c r="V432" s="26"/>
      <c r="W432" s="8"/>
      <c r="X432" s="6"/>
    </row>
    <row r="433" spans="1:24">
      <c r="A433" s="1">
        <v>45352</v>
      </c>
      <c r="B433" s="1" t="str">
        <f t="shared" si="37"/>
        <v>marzo</v>
      </c>
      <c r="C433" t="s">
        <v>290</v>
      </c>
      <c r="D433" t="s">
        <v>291</v>
      </c>
      <c r="E433" t="str">
        <f>+VLOOKUP(F433,'[2]DIVIPOLA MPIO'!$A$5:$B$1125,2,0)</f>
        <v>Valle del Cauca</v>
      </c>
      <c r="F433" t="s">
        <v>300</v>
      </c>
      <c r="G433" t="s">
        <v>297</v>
      </c>
      <c r="H433" t="s">
        <v>296</v>
      </c>
      <c r="I433" t="s">
        <v>295</v>
      </c>
      <c r="J433" t="s">
        <v>411</v>
      </c>
      <c r="K433" s="2">
        <v>3</v>
      </c>
      <c r="L433" s="2">
        <v>61.5</v>
      </c>
      <c r="M433" s="2">
        <v>2.54</v>
      </c>
      <c r="N433" s="27">
        <f t="shared" si="38"/>
        <v>4</v>
      </c>
      <c r="O433" s="28" t="str">
        <f t="shared" si="39"/>
        <v>2,</v>
      </c>
      <c r="P433" s="28" t="str">
        <f t="shared" si="40"/>
        <v>54</v>
      </c>
      <c r="Q433" s="29">
        <f t="shared" si="41"/>
        <v>174</v>
      </c>
      <c r="R433" s="29">
        <f t="shared" si="42"/>
        <v>2.9</v>
      </c>
      <c r="U433" s="26"/>
      <c r="V433" s="26"/>
      <c r="W433" s="8"/>
      <c r="X433" s="6"/>
    </row>
    <row r="434" spans="1:24">
      <c r="A434" s="1">
        <v>45352</v>
      </c>
      <c r="B434" s="1" t="str">
        <f t="shared" si="37"/>
        <v>marzo</v>
      </c>
      <c r="C434" t="s">
        <v>290</v>
      </c>
      <c r="D434" t="s">
        <v>291</v>
      </c>
      <c r="E434" t="str">
        <f>+VLOOKUP(F434,'[2]DIVIPOLA MPIO'!$A$5:$B$1125,2,0)</f>
        <v>Valle del Cauca</v>
      </c>
      <c r="F434" t="s">
        <v>95</v>
      </c>
      <c r="G434" t="s">
        <v>293</v>
      </c>
      <c r="H434" t="s">
        <v>296</v>
      </c>
      <c r="I434" t="s">
        <v>295</v>
      </c>
      <c r="J434" t="s">
        <v>411</v>
      </c>
      <c r="K434" s="2">
        <v>1</v>
      </c>
      <c r="L434" s="2">
        <v>16.420000000000002</v>
      </c>
      <c r="M434" s="2">
        <v>0.38</v>
      </c>
      <c r="N434" s="27">
        <f t="shared" si="38"/>
        <v>4</v>
      </c>
      <c r="O434" s="28" t="str">
        <f t="shared" si="39"/>
        <v>0,</v>
      </c>
      <c r="P434" s="28" t="str">
        <f t="shared" si="40"/>
        <v>38</v>
      </c>
      <c r="Q434" s="29">
        <f t="shared" si="41"/>
        <v>38</v>
      </c>
      <c r="R434" s="29">
        <f t="shared" si="42"/>
        <v>0.6333333333333333</v>
      </c>
      <c r="U434" s="26"/>
      <c r="V434" s="26"/>
      <c r="W434" s="8"/>
      <c r="X434" s="6"/>
    </row>
    <row r="435" spans="1:24">
      <c r="A435" s="1">
        <v>45352</v>
      </c>
      <c r="B435" s="1" t="str">
        <f t="shared" si="37"/>
        <v>marzo</v>
      </c>
      <c r="C435" t="s">
        <v>290</v>
      </c>
      <c r="D435" t="s">
        <v>291</v>
      </c>
      <c r="E435" t="str">
        <f>+VLOOKUP(F435,'[2]DIVIPOLA MPIO'!$A$5:$B$1125,2,0)</f>
        <v>Valle del Cauca</v>
      </c>
      <c r="F435" t="s">
        <v>95</v>
      </c>
      <c r="G435" t="s">
        <v>297</v>
      </c>
      <c r="H435" t="s">
        <v>294</v>
      </c>
      <c r="I435" t="s">
        <v>295</v>
      </c>
      <c r="J435" t="s">
        <v>411</v>
      </c>
      <c r="K435" s="2">
        <v>3</v>
      </c>
      <c r="L435" s="2">
        <v>54.9</v>
      </c>
      <c r="M435" s="2">
        <v>1.5</v>
      </c>
      <c r="N435" s="27">
        <f t="shared" si="38"/>
        <v>3</v>
      </c>
      <c r="O435" s="28" t="str">
        <f t="shared" si="39"/>
        <v>1,</v>
      </c>
      <c r="P435" s="28" t="str">
        <f t="shared" si="40"/>
        <v>5</v>
      </c>
      <c r="Q435" s="29">
        <f t="shared" si="41"/>
        <v>65</v>
      </c>
      <c r="R435" s="29">
        <f t="shared" si="42"/>
        <v>1.0833333333333333</v>
      </c>
      <c r="U435" s="26"/>
      <c r="V435" s="26"/>
      <c r="W435" s="8"/>
      <c r="X435" s="6"/>
    </row>
    <row r="436" spans="1:24">
      <c r="A436" s="1">
        <v>45352</v>
      </c>
      <c r="B436" s="1" t="str">
        <f t="shared" si="37"/>
        <v>marzo</v>
      </c>
      <c r="C436" t="s">
        <v>290</v>
      </c>
      <c r="D436" t="s">
        <v>291</v>
      </c>
      <c r="E436" t="str">
        <f>+VLOOKUP(F436,'[2]DIVIPOLA MPIO'!$A$5:$B$1125,2,0)</f>
        <v>Valle del Cauca</v>
      </c>
      <c r="F436" t="s">
        <v>95</v>
      </c>
      <c r="G436" t="s">
        <v>297</v>
      </c>
      <c r="H436" t="s">
        <v>296</v>
      </c>
      <c r="I436" t="s">
        <v>295</v>
      </c>
      <c r="J436" t="s">
        <v>411</v>
      </c>
      <c r="K436" s="2">
        <v>2</v>
      </c>
      <c r="L436" s="2">
        <v>56.66</v>
      </c>
      <c r="M436" s="2">
        <v>1.36</v>
      </c>
      <c r="N436" s="27">
        <f t="shared" si="38"/>
        <v>4</v>
      </c>
      <c r="O436" s="28" t="str">
        <f t="shared" si="39"/>
        <v>1,</v>
      </c>
      <c r="P436" s="28" t="str">
        <f t="shared" si="40"/>
        <v>36</v>
      </c>
      <c r="Q436" s="29">
        <f t="shared" si="41"/>
        <v>96</v>
      </c>
      <c r="R436" s="29">
        <f t="shared" si="42"/>
        <v>1.6</v>
      </c>
      <c r="U436" s="26"/>
      <c r="V436" s="26"/>
      <c r="W436" s="8"/>
      <c r="X436" s="6"/>
    </row>
    <row r="437" spans="1:24">
      <c r="A437" s="1">
        <v>45352</v>
      </c>
      <c r="B437" s="1" t="str">
        <f t="shared" si="37"/>
        <v>marzo</v>
      </c>
      <c r="C437" t="s">
        <v>290</v>
      </c>
      <c r="D437" t="s">
        <v>291</v>
      </c>
      <c r="E437" t="str">
        <f>+VLOOKUP(F437,'[2]DIVIPOLA MPIO'!$A$5:$B$1125,2,0)</f>
        <v>Boyacá</v>
      </c>
      <c r="F437" t="s">
        <v>327</v>
      </c>
      <c r="G437" t="s">
        <v>297</v>
      </c>
      <c r="H437" t="s">
        <v>296</v>
      </c>
      <c r="I437" t="s">
        <v>295</v>
      </c>
      <c r="J437" t="s">
        <v>411</v>
      </c>
      <c r="K437" s="2">
        <v>1</v>
      </c>
      <c r="L437" s="2">
        <v>17.899999999999999</v>
      </c>
      <c r="M437" s="2">
        <v>0.45</v>
      </c>
      <c r="N437" s="27">
        <f t="shared" si="38"/>
        <v>4</v>
      </c>
      <c r="O437" s="28" t="str">
        <f t="shared" si="39"/>
        <v>0,</v>
      </c>
      <c r="P437" s="28" t="str">
        <f t="shared" si="40"/>
        <v>45</v>
      </c>
      <c r="Q437" s="29">
        <f t="shared" si="41"/>
        <v>45</v>
      </c>
      <c r="R437" s="29">
        <f t="shared" si="42"/>
        <v>0.75</v>
      </c>
      <c r="U437" s="26"/>
      <c r="V437" s="26"/>
      <c r="W437" s="8"/>
      <c r="X437" s="6"/>
    </row>
    <row r="438" spans="1:24">
      <c r="A438" s="1">
        <v>45352</v>
      </c>
      <c r="B438" s="1" t="str">
        <f t="shared" si="37"/>
        <v>marzo</v>
      </c>
      <c r="C438" t="s">
        <v>290</v>
      </c>
      <c r="D438" t="s">
        <v>291</v>
      </c>
      <c r="E438" t="str">
        <f>+VLOOKUP(F438,'[2]DIVIPOLA MPIO'!$A$5:$B$1125,2,0)</f>
        <v>Valle del Cauca</v>
      </c>
      <c r="F438" t="s">
        <v>467</v>
      </c>
      <c r="G438" t="s">
        <v>297</v>
      </c>
      <c r="H438" t="s">
        <v>294</v>
      </c>
      <c r="I438" t="s">
        <v>295</v>
      </c>
      <c r="J438" t="s">
        <v>411</v>
      </c>
      <c r="K438" s="2">
        <v>7</v>
      </c>
      <c r="L438" s="2">
        <v>131.4</v>
      </c>
      <c r="M438" s="2">
        <v>4.5199999999999996</v>
      </c>
      <c r="N438" s="27">
        <f t="shared" si="38"/>
        <v>4</v>
      </c>
      <c r="O438" s="28" t="str">
        <f t="shared" si="39"/>
        <v>4,</v>
      </c>
      <c r="P438" s="28" t="str">
        <f t="shared" si="40"/>
        <v>52</v>
      </c>
      <c r="Q438" s="29">
        <f t="shared" si="41"/>
        <v>292</v>
      </c>
      <c r="R438" s="29">
        <f t="shared" si="42"/>
        <v>4.8666666666666663</v>
      </c>
      <c r="U438" s="26"/>
      <c r="V438" s="26"/>
      <c r="W438" s="8"/>
      <c r="X438" s="6"/>
    </row>
    <row r="439" spans="1:24">
      <c r="A439" s="1">
        <v>45352</v>
      </c>
      <c r="B439" s="1" t="str">
        <f t="shared" si="37"/>
        <v>marzo</v>
      </c>
      <c r="C439" t="s">
        <v>290</v>
      </c>
      <c r="D439" t="s">
        <v>291</v>
      </c>
      <c r="E439" t="str">
        <f>+VLOOKUP(F439,'[2]DIVIPOLA MPIO'!$A$5:$B$1125,2,0)</f>
        <v>Valle del Cauca</v>
      </c>
      <c r="F439" t="s">
        <v>467</v>
      </c>
      <c r="G439" t="s">
        <v>297</v>
      </c>
      <c r="H439" t="s">
        <v>296</v>
      </c>
      <c r="I439" t="s">
        <v>295</v>
      </c>
      <c r="J439" t="s">
        <v>411</v>
      </c>
      <c r="K439" s="2">
        <v>11</v>
      </c>
      <c r="L439" s="2">
        <v>309.36</v>
      </c>
      <c r="M439" s="2">
        <v>5.32</v>
      </c>
      <c r="N439" s="27">
        <f t="shared" si="38"/>
        <v>4</v>
      </c>
      <c r="O439" s="28" t="str">
        <f t="shared" si="39"/>
        <v>5,</v>
      </c>
      <c r="P439" s="28" t="str">
        <f t="shared" si="40"/>
        <v>32</v>
      </c>
      <c r="Q439" s="29">
        <f t="shared" si="41"/>
        <v>332</v>
      </c>
      <c r="R439" s="29">
        <f t="shared" si="42"/>
        <v>5.5333333333333332</v>
      </c>
      <c r="U439" s="26"/>
      <c r="V439" s="26"/>
      <c r="W439" s="8"/>
      <c r="X439" s="6"/>
    </row>
    <row r="440" spans="1:24">
      <c r="A440" s="1">
        <v>45352</v>
      </c>
      <c r="B440" s="1" t="str">
        <f t="shared" si="37"/>
        <v>marzo</v>
      </c>
      <c r="C440" t="s">
        <v>290</v>
      </c>
      <c r="D440" t="s">
        <v>291</v>
      </c>
      <c r="E440" t="str">
        <f>+VLOOKUP(F440,'[2]DIVIPOLA MPIO'!$A$5:$B$1125,2,0)</f>
        <v>Valle del Cauca</v>
      </c>
      <c r="F440" t="s">
        <v>304</v>
      </c>
      <c r="G440" t="s">
        <v>297</v>
      </c>
      <c r="H440" t="s">
        <v>294</v>
      </c>
      <c r="I440" t="s">
        <v>295</v>
      </c>
      <c r="J440" t="s">
        <v>411</v>
      </c>
      <c r="K440" s="2">
        <v>2</v>
      </c>
      <c r="L440" s="2">
        <v>37.700000000000003</v>
      </c>
      <c r="M440" s="2">
        <v>1.44</v>
      </c>
      <c r="N440" s="27">
        <f t="shared" si="38"/>
        <v>4</v>
      </c>
      <c r="O440" s="28" t="str">
        <f t="shared" si="39"/>
        <v>1,</v>
      </c>
      <c r="P440" s="28" t="str">
        <f t="shared" si="40"/>
        <v>44</v>
      </c>
      <c r="Q440" s="29">
        <f t="shared" si="41"/>
        <v>104</v>
      </c>
      <c r="R440" s="29">
        <f t="shared" si="42"/>
        <v>1.7333333333333334</v>
      </c>
      <c r="U440" s="26"/>
      <c r="V440" s="26"/>
      <c r="W440" s="8"/>
      <c r="X440" s="6"/>
    </row>
    <row r="441" spans="1:24">
      <c r="A441" s="1">
        <v>45352</v>
      </c>
      <c r="B441" s="1" t="str">
        <f t="shared" si="37"/>
        <v>marzo</v>
      </c>
      <c r="C441" t="s">
        <v>290</v>
      </c>
      <c r="D441" t="s">
        <v>291</v>
      </c>
      <c r="E441" t="str">
        <f>+VLOOKUP(F441,'[2]DIVIPOLA MPIO'!$A$5:$B$1125,2,0)</f>
        <v>Valle del Cauca</v>
      </c>
      <c r="F441" t="s">
        <v>304</v>
      </c>
      <c r="G441" t="s">
        <v>297</v>
      </c>
      <c r="H441" t="s">
        <v>296</v>
      </c>
      <c r="I441" t="s">
        <v>295</v>
      </c>
      <c r="J441" t="s">
        <v>411</v>
      </c>
      <c r="K441" s="2">
        <v>1</v>
      </c>
      <c r="L441" s="2">
        <v>17.899999999999999</v>
      </c>
      <c r="M441" s="2">
        <v>0.49</v>
      </c>
      <c r="N441" s="27">
        <f t="shared" si="38"/>
        <v>4</v>
      </c>
      <c r="O441" s="28" t="str">
        <f t="shared" si="39"/>
        <v>0,</v>
      </c>
      <c r="P441" s="28" t="str">
        <f t="shared" si="40"/>
        <v>49</v>
      </c>
      <c r="Q441" s="29">
        <f t="shared" si="41"/>
        <v>49</v>
      </c>
      <c r="R441" s="29">
        <f t="shared" si="42"/>
        <v>0.81666666666666665</v>
      </c>
      <c r="U441" s="26"/>
      <c r="V441" s="26"/>
      <c r="W441" s="8"/>
      <c r="X441" s="6"/>
    </row>
    <row r="442" spans="1:24">
      <c r="A442" s="1">
        <v>45352</v>
      </c>
      <c r="B442" s="1" t="str">
        <f t="shared" si="37"/>
        <v>marzo</v>
      </c>
      <c r="C442" t="s">
        <v>290</v>
      </c>
      <c r="D442" t="s">
        <v>291</v>
      </c>
      <c r="E442" t="str">
        <f>+VLOOKUP(F442,'[2]DIVIPOLA MPIO'!$A$5:$B$1125,2,0)</f>
        <v>Valle del Cauca</v>
      </c>
      <c r="F442" t="s">
        <v>306</v>
      </c>
      <c r="G442" t="s">
        <v>297</v>
      </c>
      <c r="H442" t="s">
        <v>294</v>
      </c>
      <c r="I442" t="s">
        <v>295</v>
      </c>
      <c r="J442" t="s">
        <v>411</v>
      </c>
      <c r="K442" s="2">
        <v>1</v>
      </c>
      <c r="L442" s="2">
        <v>20.5</v>
      </c>
      <c r="M442" s="2">
        <v>0.45</v>
      </c>
      <c r="N442" s="27">
        <f t="shared" si="38"/>
        <v>4</v>
      </c>
      <c r="O442" s="28" t="str">
        <f t="shared" si="39"/>
        <v>0,</v>
      </c>
      <c r="P442" s="28" t="str">
        <f t="shared" si="40"/>
        <v>45</v>
      </c>
      <c r="Q442" s="29">
        <f t="shared" si="41"/>
        <v>45</v>
      </c>
      <c r="R442" s="29">
        <f t="shared" si="42"/>
        <v>0.75</v>
      </c>
      <c r="U442" s="26"/>
      <c r="V442" s="26"/>
      <c r="W442" s="8"/>
      <c r="X442" s="6"/>
    </row>
    <row r="443" spans="1:24">
      <c r="A443" s="1">
        <v>45352</v>
      </c>
      <c r="B443" s="1" t="str">
        <f t="shared" si="37"/>
        <v>marzo</v>
      </c>
      <c r="C443" t="s">
        <v>290</v>
      </c>
      <c r="D443" t="s">
        <v>291</v>
      </c>
      <c r="E443" t="str">
        <f>+VLOOKUP(F443,'[2]DIVIPOLA MPIO'!$A$5:$B$1125,2,0)</f>
        <v>Valle del Cauca</v>
      </c>
      <c r="F443" t="s">
        <v>306</v>
      </c>
      <c r="G443" t="s">
        <v>297</v>
      </c>
      <c r="H443" t="s">
        <v>296</v>
      </c>
      <c r="I443" t="s">
        <v>295</v>
      </c>
      <c r="J443" t="s">
        <v>411</v>
      </c>
      <c r="K443" s="2">
        <v>4</v>
      </c>
      <c r="L443" s="2">
        <v>70</v>
      </c>
      <c r="M443" s="2">
        <v>1.89</v>
      </c>
      <c r="N443" s="27">
        <f t="shared" si="38"/>
        <v>4</v>
      </c>
      <c r="O443" s="28" t="str">
        <f t="shared" si="39"/>
        <v>1,</v>
      </c>
      <c r="P443" s="28" t="str">
        <f t="shared" si="40"/>
        <v>89</v>
      </c>
      <c r="Q443" s="29">
        <f t="shared" si="41"/>
        <v>149</v>
      </c>
      <c r="R443" s="29">
        <f t="shared" si="42"/>
        <v>2.4833333333333334</v>
      </c>
      <c r="U443" s="26"/>
      <c r="V443" s="26"/>
      <c r="W443" s="8"/>
      <c r="X443" s="6"/>
    </row>
    <row r="444" spans="1:24">
      <c r="A444" s="1">
        <v>45352</v>
      </c>
      <c r="B444" s="1" t="str">
        <f t="shared" si="37"/>
        <v>marzo</v>
      </c>
      <c r="C444" t="s">
        <v>290</v>
      </c>
      <c r="D444" t="s">
        <v>291</v>
      </c>
      <c r="E444" t="str">
        <f>+VLOOKUP(F444,'[2]DIVIPOLA MPIO'!$A$5:$B$1125,2,0)</f>
        <v>Caldas</v>
      </c>
      <c r="F444" t="s">
        <v>307</v>
      </c>
      <c r="G444" t="s">
        <v>293</v>
      </c>
      <c r="H444" t="s">
        <v>296</v>
      </c>
      <c r="I444" t="s">
        <v>295</v>
      </c>
      <c r="J444" t="s">
        <v>411</v>
      </c>
      <c r="K444" s="2">
        <v>4</v>
      </c>
      <c r="L444" s="2">
        <v>118.47</v>
      </c>
      <c r="M444" s="2">
        <v>3.62</v>
      </c>
      <c r="N444" s="27">
        <f t="shared" si="38"/>
        <v>4</v>
      </c>
      <c r="O444" s="28" t="str">
        <f t="shared" si="39"/>
        <v>3,</v>
      </c>
      <c r="P444" s="28" t="str">
        <f t="shared" si="40"/>
        <v>62</v>
      </c>
      <c r="Q444" s="29">
        <f t="shared" si="41"/>
        <v>242</v>
      </c>
      <c r="R444" s="29">
        <f t="shared" si="42"/>
        <v>4.0333333333333332</v>
      </c>
      <c r="U444" s="26"/>
      <c r="V444" s="26"/>
      <c r="W444" s="8"/>
      <c r="X444" s="6"/>
    </row>
    <row r="445" spans="1:24">
      <c r="A445" s="1">
        <v>45352</v>
      </c>
      <c r="B445" s="1" t="str">
        <f t="shared" si="37"/>
        <v>marzo</v>
      </c>
      <c r="C445" t="s">
        <v>290</v>
      </c>
      <c r="D445" t="s">
        <v>291</v>
      </c>
      <c r="E445" t="str">
        <f>+VLOOKUP(F445,'[2]DIVIPOLA MPIO'!$A$5:$B$1125,2,0)</f>
        <v>Valle del Cauca</v>
      </c>
      <c r="F445" t="s">
        <v>227</v>
      </c>
      <c r="G445" t="s">
        <v>297</v>
      </c>
      <c r="H445" t="s">
        <v>296</v>
      </c>
      <c r="I445" t="s">
        <v>295</v>
      </c>
      <c r="J445" t="s">
        <v>411</v>
      </c>
      <c r="K445" s="2">
        <v>1</v>
      </c>
      <c r="L445" s="2">
        <v>20.5</v>
      </c>
      <c r="M445" s="2">
        <v>1.1000000000000001</v>
      </c>
      <c r="N445" s="27">
        <f t="shared" si="38"/>
        <v>3</v>
      </c>
      <c r="O445" s="28" t="str">
        <f t="shared" si="39"/>
        <v>1,</v>
      </c>
      <c r="P445" s="28" t="str">
        <f t="shared" si="40"/>
        <v>1</v>
      </c>
      <c r="Q445" s="29">
        <f t="shared" si="41"/>
        <v>61</v>
      </c>
      <c r="R445" s="29">
        <f t="shared" si="42"/>
        <v>1.0166666666666666</v>
      </c>
      <c r="U445" s="26"/>
      <c r="V445" s="26"/>
      <c r="W445" s="8"/>
      <c r="X445" s="6"/>
    </row>
    <row r="446" spans="1:24">
      <c r="A446" s="1">
        <v>45352</v>
      </c>
      <c r="B446" s="1" t="str">
        <f t="shared" si="37"/>
        <v>marzo</v>
      </c>
      <c r="C446" t="s">
        <v>229</v>
      </c>
      <c r="D446" t="s">
        <v>230</v>
      </c>
      <c r="E446" t="str">
        <f>+VLOOKUP(F446,'[2]DIVIPOLA MPIO'!$A$5:$B$1125,2,0)</f>
        <v>Meta</v>
      </c>
      <c r="F446" t="s">
        <v>78</v>
      </c>
      <c r="G446" t="s">
        <v>231</v>
      </c>
      <c r="H446" t="s">
        <v>232</v>
      </c>
      <c r="I446" t="s">
        <v>15</v>
      </c>
      <c r="J446" t="s">
        <v>16</v>
      </c>
      <c r="K446" s="2">
        <v>2</v>
      </c>
      <c r="L446" s="2">
        <v>40</v>
      </c>
      <c r="M446" s="2">
        <v>1</v>
      </c>
      <c r="N446" s="27">
        <f t="shared" si="38"/>
        <v>1</v>
      </c>
      <c r="O446" s="28" t="str">
        <f t="shared" si="39"/>
        <v>1</v>
      </c>
      <c r="P446" s="28">
        <f t="shared" si="40"/>
        <v>0</v>
      </c>
      <c r="Q446" s="29">
        <f t="shared" si="41"/>
        <v>60</v>
      </c>
      <c r="R446" s="29">
        <f t="shared" si="42"/>
        <v>1</v>
      </c>
      <c r="U446" s="26"/>
      <c r="V446" s="26"/>
      <c r="W446" s="8"/>
      <c r="X446" s="6"/>
    </row>
    <row r="447" spans="1:24">
      <c r="A447" s="1">
        <v>45352</v>
      </c>
      <c r="B447" s="1" t="str">
        <f t="shared" si="37"/>
        <v>marzo</v>
      </c>
      <c r="C447" t="s">
        <v>229</v>
      </c>
      <c r="D447" t="s">
        <v>230</v>
      </c>
      <c r="E447" t="str">
        <f>+VLOOKUP(F447,'[2]DIVIPOLA MPIO'!$A$5:$B$1125,2,0)</f>
        <v>Meta</v>
      </c>
      <c r="F447" t="s">
        <v>78</v>
      </c>
      <c r="G447" t="s">
        <v>231</v>
      </c>
      <c r="H447" t="s">
        <v>232</v>
      </c>
      <c r="I447" t="s">
        <v>15</v>
      </c>
      <c r="J447" t="s">
        <v>328</v>
      </c>
      <c r="K447" s="2">
        <v>1</v>
      </c>
      <c r="L447" s="2">
        <v>15</v>
      </c>
      <c r="M447" s="2">
        <v>35</v>
      </c>
      <c r="N447" s="27">
        <f t="shared" si="38"/>
        <v>2</v>
      </c>
      <c r="O447" s="28" t="str">
        <f t="shared" si="39"/>
        <v>35</v>
      </c>
      <c r="P447" s="28">
        <f t="shared" si="40"/>
        <v>0</v>
      </c>
      <c r="Q447" s="29">
        <f t="shared" si="41"/>
        <v>2100</v>
      </c>
      <c r="R447" s="29">
        <f t="shared" si="42"/>
        <v>35</v>
      </c>
      <c r="U447" s="26"/>
      <c r="V447" s="26"/>
      <c r="W447" s="8"/>
      <c r="X447" s="6"/>
    </row>
    <row r="448" spans="1:24">
      <c r="A448" s="1">
        <v>45352</v>
      </c>
      <c r="B448" s="1" t="str">
        <f t="shared" si="37"/>
        <v>marzo</v>
      </c>
      <c r="C448" t="s">
        <v>229</v>
      </c>
      <c r="D448" t="s">
        <v>230</v>
      </c>
      <c r="E448" t="str">
        <f>+VLOOKUP(F448,'[2]DIVIPOLA MPIO'!$A$5:$B$1125,2,0)</f>
        <v>Meta</v>
      </c>
      <c r="F448" t="s">
        <v>78</v>
      </c>
      <c r="G448" t="s">
        <v>231</v>
      </c>
      <c r="H448" t="s">
        <v>232</v>
      </c>
      <c r="I448" t="s">
        <v>15</v>
      </c>
      <c r="J448" t="s">
        <v>412</v>
      </c>
      <c r="K448" s="2">
        <v>22</v>
      </c>
      <c r="L448" s="2">
        <v>277</v>
      </c>
      <c r="M448" s="2">
        <v>830</v>
      </c>
      <c r="N448" s="27">
        <f t="shared" si="38"/>
        <v>3</v>
      </c>
      <c r="O448" s="28" t="str">
        <f t="shared" si="39"/>
        <v>83</v>
      </c>
      <c r="P448" s="28" t="str">
        <f t="shared" si="40"/>
        <v>0</v>
      </c>
      <c r="Q448" s="29">
        <f t="shared" si="41"/>
        <v>4980</v>
      </c>
      <c r="R448" s="29">
        <f t="shared" si="42"/>
        <v>83</v>
      </c>
      <c r="U448" s="26"/>
      <c r="V448" s="26"/>
      <c r="W448" s="8"/>
      <c r="X448" s="6"/>
    </row>
    <row r="449" spans="1:24">
      <c r="A449" s="1">
        <v>45352</v>
      </c>
      <c r="B449" s="1" t="str">
        <f t="shared" si="37"/>
        <v>marzo</v>
      </c>
      <c r="C449" t="s">
        <v>229</v>
      </c>
      <c r="D449" t="s">
        <v>230</v>
      </c>
      <c r="E449" t="str">
        <f>+VLOOKUP(F449,'[2]DIVIPOLA MPIO'!$A$5:$B$1125,2,0)</f>
        <v>Meta</v>
      </c>
      <c r="F449" t="s">
        <v>78</v>
      </c>
      <c r="G449" t="s">
        <v>231</v>
      </c>
      <c r="H449" t="s">
        <v>232</v>
      </c>
      <c r="I449" t="s">
        <v>15</v>
      </c>
      <c r="J449" t="s">
        <v>81</v>
      </c>
      <c r="K449" s="2">
        <v>14</v>
      </c>
      <c r="L449" s="2">
        <v>248</v>
      </c>
      <c r="M449" s="2">
        <v>630</v>
      </c>
      <c r="N449" s="27">
        <f t="shared" si="38"/>
        <v>3</v>
      </c>
      <c r="O449" s="28" t="str">
        <f t="shared" si="39"/>
        <v>63</v>
      </c>
      <c r="P449" s="28" t="str">
        <f t="shared" si="40"/>
        <v>0</v>
      </c>
      <c r="Q449" s="29">
        <f t="shared" si="41"/>
        <v>3780</v>
      </c>
      <c r="R449" s="29">
        <f t="shared" si="42"/>
        <v>63</v>
      </c>
      <c r="U449" s="26"/>
      <c r="V449" s="26"/>
      <c r="W449" s="8"/>
      <c r="X449" s="6"/>
    </row>
    <row r="450" spans="1:24">
      <c r="A450" s="1">
        <v>45352</v>
      </c>
      <c r="B450" s="1" t="str">
        <f t="shared" si="37"/>
        <v>marzo</v>
      </c>
      <c r="C450" t="s">
        <v>235</v>
      </c>
      <c r="D450" t="s">
        <v>236</v>
      </c>
      <c r="E450" t="str">
        <f>+VLOOKUP(F450,'[2]DIVIPOLA MPIO'!$A$5:$B$1125,2,0)</f>
        <v>Valle del Cauca</v>
      </c>
      <c r="F450" t="s">
        <v>462</v>
      </c>
      <c r="G450" t="s">
        <v>238</v>
      </c>
      <c r="H450" t="s">
        <v>239</v>
      </c>
      <c r="I450" t="s">
        <v>211</v>
      </c>
      <c r="J450" t="s">
        <v>411</v>
      </c>
      <c r="K450" s="2">
        <v>40</v>
      </c>
      <c r="L450" s="2">
        <v>422.7</v>
      </c>
      <c r="M450" s="2">
        <v>25.1</v>
      </c>
      <c r="N450" s="27">
        <f t="shared" si="38"/>
        <v>4</v>
      </c>
      <c r="O450" s="28" t="str">
        <f t="shared" si="39"/>
        <v>25</v>
      </c>
      <c r="P450" s="28" t="str">
        <f t="shared" si="40"/>
        <v>,1</v>
      </c>
      <c r="Q450" s="29">
        <f t="shared" si="41"/>
        <v>1500.1</v>
      </c>
      <c r="R450" s="29">
        <f t="shared" si="42"/>
        <v>25.001666666666665</v>
      </c>
      <c r="U450" s="26"/>
      <c r="V450" s="26"/>
      <c r="W450" s="8"/>
      <c r="X450" s="6"/>
    </row>
    <row r="451" spans="1:24">
      <c r="A451" s="1">
        <v>45352</v>
      </c>
      <c r="B451" s="1" t="str">
        <f t="shared" ref="B451:B514" si="43">TEXT(A451,"mmmm")</f>
        <v>marzo</v>
      </c>
      <c r="C451" t="s">
        <v>235</v>
      </c>
      <c r="D451" t="s">
        <v>236</v>
      </c>
      <c r="E451" t="str">
        <f>+VLOOKUP(F451,'[2]DIVIPOLA MPIO'!$A$5:$B$1125,2,0)</f>
        <v>Valle del Cauca</v>
      </c>
      <c r="F451" t="s">
        <v>240</v>
      </c>
      <c r="G451" t="s">
        <v>241</v>
      </c>
      <c r="H451" t="s">
        <v>239</v>
      </c>
      <c r="I451" t="s">
        <v>211</v>
      </c>
      <c r="J451" t="s">
        <v>411</v>
      </c>
      <c r="K451" s="2">
        <v>39</v>
      </c>
      <c r="L451" s="2">
        <v>727.7</v>
      </c>
      <c r="M451" s="2">
        <v>24.5</v>
      </c>
      <c r="N451" s="27">
        <f t="shared" ref="N451:N514" si="44">LEN($M451)</f>
        <v>4</v>
      </c>
      <c r="O451" s="28" t="str">
        <f t="shared" ref="O451:O514" si="45">IF(N451="1",$M451,IF(N451=2,LEFT($M451,2),LEFT($M451,2)))</f>
        <v>24</v>
      </c>
      <c r="P451" s="28" t="str">
        <f t="shared" ref="P451:P514" si="46">IF(N451&lt;=2,0,MID($M451,3,3))</f>
        <v>,5</v>
      </c>
      <c r="Q451" s="29">
        <f t="shared" ref="Q451:Q514" si="47">+(O451*60)+P451</f>
        <v>1440.5</v>
      </c>
      <c r="R451" s="29">
        <f t="shared" ref="R451:R514" si="48">+Q451/60</f>
        <v>24.008333333333333</v>
      </c>
      <c r="U451" s="26"/>
      <c r="V451" s="26"/>
      <c r="W451" s="8"/>
      <c r="X451" s="6"/>
    </row>
    <row r="452" spans="1:24">
      <c r="A452" s="1">
        <v>45352</v>
      </c>
      <c r="B452" s="1" t="str">
        <f t="shared" si="43"/>
        <v>marzo</v>
      </c>
      <c r="C452" t="s">
        <v>235</v>
      </c>
      <c r="D452" t="s">
        <v>236</v>
      </c>
      <c r="E452" t="str">
        <f>+VLOOKUP(F452,'[2]DIVIPOLA MPIO'!$A$5:$B$1125,2,0)</f>
        <v>Valle del Cauca</v>
      </c>
      <c r="F452" t="s">
        <v>242</v>
      </c>
      <c r="G452" t="s">
        <v>243</v>
      </c>
      <c r="H452" t="s">
        <v>244</v>
      </c>
      <c r="I452" t="s">
        <v>225</v>
      </c>
      <c r="J452" t="s">
        <v>411</v>
      </c>
      <c r="K452" s="2">
        <v>40</v>
      </c>
      <c r="L452" s="2">
        <v>508</v>
      </c>
      <c r="M452" s="2">
        <v>23.4</v>
      </c>
      <c r="N452" s="27">
        <f t="shared" si="44"/>
        <v>4</v>
      </c>
      <c r="O452" s="28" t="str">
        <f t="shared" si="45"/>
        <v>23</v>
      </c>
      <c r="P452" s="28" t="str">
        <f t="shared" si="46"/>
        <v>,4</v>
      </c>
      <c r="Q452" s="29">
        <f t="shared" si="47"/>
        <v>1380.4</v>
      </c>
      <c r="R452" s="29">
        <f t="shared" si="48"/>
        <v>23.006666666666668</v>
      </c>
      <c r="U452" s="26"/>
      <c r="V452" s="26"/>
      <c r="W452" s="8"/>
      <c r="X452" s="6"/>
    </row>
    <row r="453" spans="1:24">
      <c r="A453" s="1">
        <v>45383</v>
      </c>
      <c r="B453" s="1" t="str">
        <f t="shared" si="43"/>
        <v>abril</v>
      </c>
      <c r="C453" t="s">
        <v>310</v>
      </c>
      <c r="D453" t="s">
        <v>311</v>
      </c>
      <c r="E453" t="str">
        <f>+VLOOKUP(F453,'[2]DIVIPOLA MPIO'!$A$5:$B$1125,2,0)</f>
        <v>Magdalena</v>
      </c>
      <c r="F453" t="s">
        <v>34</v>
      </c>
      <c r="G453" t="s">
        <v>312</v>
      </c>
      <c r="H453" t="s">
        <v>313</v>
      </c>
      <c r="I453" t="s">
        <v>370</v>
      </c>
      <c r="J453" t="s">
        <v>27</v>
      </c>
      <c r="K453" s="2">
        <v>26</v>
      </c>
      <c r="L453" s="2">
        <v>4103.38</v>
      </c>
      <c r="M453" s="2">
        <v>59</v>
      </c>
      <c r="N453" s="27">
        <f t="shared" si="44"/>
        <v>2</v>
      </c>
      <c r="O453" s="28" t="str">
        <f t="shared" si="45"/>
        <v>59</v>
      </c>
      <c r="P453" s="28">
        <f t="shared" si="46"/>
        <v>0</v>
      </c>
      <c r="Q453" s="29">
        <f t="shared" si="47"/>
        <v>3540</v>
      </c>
      <c r="R453" s="29">
        <f t="shared" si="48"/>
        <v>59</v>
      </c>
      <c r="U453" s="26"/>
      <c r="V453" s="26"/>
      <c r="W453" s="8"/>
      <c r="X453" s="6"/>
    </row>
    <row r="454" spans="1:24">
      <c r="A454" s="1">
        <v>45383</v>
      </c>
      <c r="B454" s="1" t="str">
        <f t="shared" si="43"/>
        <v>abril</v>
      </c>
      <c r="C454" t="s">
        <v>310</v>
      </c>
      <c r="D454" t="s">
        <v>311</v>
      </c>
      <c r="E454" t="str">
        <f>+VLOOKUP(F454,'[2]DIVIPOLA MPIO'!$A$5:$B$1125,2,0)</f>
        <v>Magdalena</v>
      </c>
      <c r="F454" t="s">
        <v>34</v>
      </c>
      <c r="G454" t="s">
        <v>312</v>
      </c>
      <c r="H454" t="s">
        <v>315</v>
      </c>
      <c r="I454" t="s">
        <v>370</v>
      </c>
      <c r="J454" t="s">
        <v>27</v>
      </c>
      <c r="K454" s="2">
        <v>26</v>
      </c>
      <c r="L454" s="2">
        <v>5831.1</v>
      </c>
      <c r="M454" s="2">
        <v>74</v>
      </c>
      <c r="N454" s="27">
        <f t="shared" si="44"/>
        <v>2</v>
      </c>
      <c r="O454" s="28" t="str">
        <f t="shared" si="45"/>
        <v>74</v>
      </c>
      <c r="P454" s="28">
        <f t="shared" si="46"/>
        <v>0</v>
      </c>
      <c r="Q454" s="29">
        <f t="shared" si="47"/>
        <v>4440</v>
      </c>
      <c r="R454" s="29">
        <f t="shared" si="48"/>
        <v>74</v>
      </c>
      <c r="U454" s="26"/>
      <c r="V454" s="26"/>
      <c r="W454" s="8"/>
      <c r="X454" s="6"/>
    </row>
    <row r="455" spans="1:24">
      <c r="A455" s="1">
        <v>45383</v>
      </c>
      <c r="B455" s="1" t="str">
        <f t="shared" si="43"/>
        <v>abril</v>
      </c>
      <c r="C455" t="s">
        <v>310</v>
      </c>
      <c r="D455" t="s">
        <v>311</v>
      </c>
      <c r="E455" t="str">
        <f>+VLOOKUP(F455,'[2]DIVIPOLA MPIO'!$A$5:$B$1125,2,0)</f>
        <v>Magdalena</v>
      </c>
      <c r="F455" t="s">
        <v>34</v>
      </c>
      <c r="G455" t="s">
        <v>312</v>
      </c>
      <c r="H455" t="s">
        <v>316</v>
      </c>
      <c r="I455" t="s">
        <v>370</v>
      </c>
      <c r="J455" t="s">
        <v>27</v>
      </c>
      <c r="K455" s="2">
        <v>20</v>
      </c>
      <c r="L455" s="2">
        <v>4448.21</v>
      </c>
      <c r="M455" s="2">
        <v>60</v>
      </c>
      <c r="N455" s="27">
        <f t="shared" si="44"/>
        <v>2</v>
      </c>
      <c r="O455" s="28" t="str">
        <f t="shared" si="45"/>
        <v>60</v>
      </c>
      <c r="P455" s="28">
        <f t="shared" si="46"/>
        <v>0</v>
      </c>
      <c r="Q455" s="29">
        <f t="shared" si="47"/>
        <v>3600</v>
      </c>
      <c r="R455" s="29">
        <f t="shared" si="48"/>
        <v>60</v>
      </c>
      <c r="U455" s="26"/>
      <c r="V455" s="26"/>
      <c r="W455" s="8"/>
      <c r="X455" s="6"/>
    </row>
    <row r="456" spans="1:24">
      <c r="A456" s="1">
        <v>45383</v>
      </c>
      <c r="B456" s="1" t="str">
        <f t="shared" si="43"/>
        <v>abril</v>
      </c>
      <c r="C456" t="s">
        <v>10</v>
      </c>
      <c r="D456" t="s">
        <v>11</v>
      </c>
      <c r="E456" t="str">
        <f>+VLOOKUP(F456,'[2]DIVIPOLA MPIO'!$A$5:$B$1125,2,0)</f>
        <v>Casanare</v>
      </c>
      <c r="F456" t="s">
        <v>12</v>
      </c>
      <c r="G456" t="s">
        <v>13</v>
      </c>
      <c r="H456" t="s">
        <v>329</v>
      </c>
      <c r="I456" t="s">
        <v>15</v>
      </c>
      <c r="J456" t="s">
        <v>16</v>
      </c>
      <c r="K456" s="2">
        <v>2</v>
      </c>
      <c r="L456" s="2">
        <v>500</v>
      </c>
      <c r="M456" s="2">
        <v>335</v>
      </c>
      <c r="N456" s="27">
        <f t="shared" si="44"/>
        <v>3</v>
      </c>
      <c r="O456" s="28" t="str">
        <f t="shared" si="45"/>
        <v>33</v>
      </c>
      <c r="P456" s="28" t="str">
        <f t="shared" si="46"/>
        <v>5</v>
      </c>
      <c r="Q456" s="29">
        <f t="shared" si="47"/>
        <v>1985</v>
      </c>
      <c r="R456" s="29">
        <f t="shared" si="48"/>
        <v>33.083333333333336</v>
      </c>
      <c r="U456" s="26"/>
      <c r="V456" s="26"/>
      <c r="W456" s="8"/>
      <c r="X456" s="6"/>
    </row>
    <row r="457" spans="1:24">
      <c r="A457" s="1">
        <v>45383</v>
      </c>
      <c r="B457" s="1" t="str">
        <f t="shared" si="43"/>
        <v>abril</v>
      </c>
      <c r="C457" t="s">
        <v>10</v>
      </c>
      <c r="D457" t="s">
        <v>11</v>
      </c>
      <c r="E457" t="str">
        <f>+VLOOKUP(F457,'[2]DIVIPOLA MPIO'!$A$5:$B$1125,2,0)</f>
        <v>Casanare</v>
      </c>
      <c r="F457" t="s">
        <v>12</v>
      </c>
      <c r="G457" t="s">
        <v>13</v>
      </c>
      <c r="H457" t="s">
        <v>21</v>
      </c>
      <c r="I457" t="s">
        <v>15</v>
      </c>
      <c r="J457" t="s">
        <v>16</v>
      </c>
      <c r="K457" s="2">
        <v>1</v>
      </c>
      <c r="L457" s="2">
        <v>120</v>
      </c>
      <c r="M457" s="2">
        <v>2</v>
      </c>
      <c r="N457" s="27">
        <f t="shared" si="44"/>
        <v>1</v>
      </c>
      <c r="O457" s="28" t="str">
        <f t="shared" si="45"/>
        <v>2</v>
      </c>
      <c r="P457" s="28">
        <f t="shared" si="46"/>
        <v>0</v>
      </c>
      <c r="Q457" s="29">
        <f t="shared" si="47"/>
        <v>120</v>
      </c>
      <c r="R457" s="29">
        <f t="shared" si="48"/>
        <v>2</v>
      </c>
      <c r="U457" s="26"/>
      <c r="V457" s="26"/>
      <c r="W457" s="8"/>
      <c r="X457" s="6"/>
    </row>
    <row r="458" spans="1:24">
      <c r="A458" s="1">
        <v>45383</v>
      </c>
      <c r="B458" s="1" t="str">
        <f t="shared" si="43"/>
        <v>abril</v>
      </c>
      <c r="C458" t="s">
        <v>10</v>
      </c>
      <c r="D458" t="s">
        <v>11</v>
      </c>
      <c r="E458" t="str">
        <f>+VLOOKUP(F458,'[2]DIVIPOLA MPIO'!$A$5:$B$1125,2,0)</f>
        <v>Casanare</v>
      </c>
      <c r="F458" t="s">
        <v>458</v>
      </c>
      <c r="G458" t="s">
        <v>245</v>
      </c>
      <c r="H458" t="s">
        <v>21</v>
      </c>
      <c r="I458" t="s">
        <v>15</v>
      </c>
      <c r="J458" t="s">
        <v>16</v>
      </c>
      <c r="K458" s="2">
        <v>5</v>
      </c>
      <c r="L458" s="2">
        <v>581</v>
      </c>
      <c r="M458" s="2">
        <v>830</v>
      </c>
      <c r="N458" s="27">
        <f t="shared" si="44"/>
        <v>3</v>
      </c>
      <c r="O458" s="28" t="str">
        <f t="shared" si="45"/>
        <v>83</v>
      </c>
      <c r="P458" s="28" t="str">
        <f t="shared" si="46"/>
        <v>0</v>
      </c>
      <c r="Q458" s="29">
        <f t="shared" si="47"/>
        <v>4980</v>
      </c>
      <c r="R458" s="29">
        <f t="shared" si="48"/>
        <v>83</v>
      </c>
      <c r="U458" s="26"/>
      <c r="V458" s="26"/>
      <c r="W458" s="8"/>
      <c r="X458" s="6"/>
    </row>
    <row r="459" spans="1:24">
      <c r="A459" s="1">
        <v>45383</v>
      </c>
      <c r="B459" s="1" t="str">
        <f t="shared" si="43"/>
        <v>abril</v>
      </c>
      <c r="C459" t="s">
        <v>10</v>
      </c>
      <c r="D459" t="s">
        <v>11</v>
      </c>
      <c r="E459" t="str">
        <f>+VLOOKUP(F459,'[2]DIVIPOLA MPIO'!$A$5:$B$1125,2,0)</f>
        <v>Casanare</v>
      </c>
      <c r="F459" t="s">
        <v>458</v>
      </c>
      <c r="G459" t="s">
        <v>245</v>
      </c>
      <c r="H459" t="s">
        <v>14</v>
      </c>
      <c r="I459" t="s">
        <v>15</v>
      </c>
      <c r="J459" t="s">
        <v>16</v>
      </c>
      <c r="K459" s="2">
        <v>1</v>
      </c>
      <c r="L459" s="2">
        <v>60</v>
      </c>
      <c r="M459" s="2">
        <v>1</v>
      </c>
      <c r="N459" s="27">
        <f t="shared" si="44"/>
        <v>1</v>
      </c>
      <c r="O459" s="28" t="str">
        <f t="shared" si="45"/>
        <v>1</v>
      </c>
      <c r="P459" s="28">
        <f t="shared" si="46"/>
        <v>0</v>
      </c>
      <c r="Q459" s="29">
        <f t="shared" si="47"/>
        <v>60</v>
      </c>
      <c r="R459" s="29">
        <f t="shared" si="48"/>
        <v>1</v>
      </c>
      <c r="U459" s="26"/>
      <c r="V459" s="26"/>
      <c r="W459" s="8"/>
      <c r="X459" s="6"/>
    </row>
    <row r="460" spans="1:24">
      <c r="A460" s="1">
        <v>45383</v>
      </c>
      <c r="B460" s="1" t="str">
        <f t="shared" si="43"/>
        <v>abril</v>
      </c>
      <c r="C460" t="s">
        <v>10</v>
      </c>
      <c r="D460" t="s">
        <v>11</v>
      </c>
      <c r="E460" t="str">
        <f>+VLOOKUP(F460,'[2]DIVIPOLA MPIO'!$A$5:$B$1125,2,0)</f>
        <v>Casanare</v>
      </c>
      <c r="F460" t="s">
        <v>458</v>
      </c>
      <c r="G460" t="s">
        <v>330</v>
      </c>
      <c r="H460" t="s">
        <v>21</v>
      </c>
      <c r="I460" t="s">
        <v>15</v>
      </c>
      <c r="J460" t="s">
        <v>16</v>
      </c>
      <c r="K460" s="2">
        <v>2</v>
      </c>
      <c r="L460" s="2">
        <v>420</v>
      </c>
      <c r="M460" s="2">
        <v>7</v>
      </c>
      <c r="N460" s="27">
        <f t="shared" si="44"/>
        <v>1</v>
      </c>
      <c r="O460" s="28" t="str">
        <f t="shared" si="45"/>
        <v>7</v>
      </c>
      <c r="P460" s="28">
        <f t="shared" si="46"/>
        <v>0</v>
      </c>
      <c r="Q460" s="29">
        <f t="shared" si="47"/>
        <v>420</v>
      </c>
      <c r="R460" s="29">
        <f t="shared" si="48"/>
        <v>7</v>
      </c>
      <c r="U460" s="26"/>
      <c r="V460" s="26"/>
      <c r="W460" s="8"/>
      <c r="X460" s="6"/>
    </row>
    <row r="461" spans="1:24">
      <c r="A461" s="1">
        <v>45383</v>
      </c>
      <c r="B461" s="1" t="str">
        <f t="shared" si="43"/>
        <v>abril</v>
      </c>
      <c r="C461" t="s">
        <v>10</v>
      </c>
      <c r="D461" t="s">
        <v>11</v>
      </c>
      <c r="E461" t="str">
        <f>+VLOOKUP(F461,'[2]DIVIPOLA MPIO'!$A$5:$B$1125,2,0)</f>
        <v>Casanare</v>
      </c>
      <c r="F461" t="s">
        <v>17</v>
      </c>
      <c r="G461" t="s">
        <v>18</v>
      </c>
      <c r="H461" t="s">
        <v>21</v>
      </c>
      <c r="I461" t="s">
        <v>15</v>
      </c>
      <c r="J461" t="s">
        <v>16</v>
      </c>
      <c r="K461" s="2">
        <v>3</v>
      </c>
      <c r="L461" s="2">
        <v>540</v>
      </c>
      <c r="M461" s="2">
        <v>9</v>
      </c>
      <c r="N461" s="27">
        <f t="shared" si="44"/>
        <v>1</v>
      </c>
      <c r="O461" s="28" t="str">
        <f t="shared" si="45"/>
        <v>9</v>
      </c>
      <c r="P461" s="28">
        <f t="shared" si="46"/>
        <v>0</v>
      </c>
      <c r="Q461" s="29">
        <f t="shared" si="47"/>
        <v>540</v>
      </c>
      <c r="R461" s="29">
        <f t="shared" si="48"/>
        <v>9</v>
      </c>
      <c r="U461" s="26"/>
      <c r="V461" s="26"/>
      <c r="W461" s="8"/>
      <c r="X461" s="6"/>
    </row>
    <row r="462" spans="1:24">
      <c r="A462" s="1">
        <v>45383</v>
      </c>
      <c r="B462" s="1" t="str">
        <f t="shared" si="43"/>
        <v>abril</v>
      </c>
      <c r="C462" t="s">
        <v>10</v>
      </c>
      <c r="D462" t="s">
        <v>11</v>
      </c>
      <c r="E462" t="str">
        <f>+VLOOKUP(F462,'[2]DIVIPOLA MPIO'!$A$5:$B$1125,2,0)</f>
        <v>Casanare</v>
      </c>
      <c r="F462" t="s">
        <v>17</v>
      </c>
      <c r="G462" t="s">
        <v>18</v>
      </c>
      <c r="H462" t="s">
        <v>14</v>
      </c>
      <c r="I462" t="s">
        <v>15</v>
      </c>
      <c r="J462" t="s">
        <v>16</v>
      </c>
      <c r="K462" s="2">
        <v>11</v>
      </c>
      <c r="L462" s="2">
        <v>1680</v>
      </c>
      <c r="M462" s="2">
        <v>28</v>
      </c>
      <c r="N462" s="27">
        <f t="shared" si="44"/>
        <v>2</v>
      </c>
      <c r="O462" s="28" t="str">
        <f t="shared" si="45"/>
        <v>28</v>
      </c>
      <c r="P462" s="28">
        <f t="shared" si="46"/>
        <v>0</v>
      </c>
      <c r="Q462" s="29">
        <f t="shared" si="47"/>
        <v>1680</v>
      </c>
      <c r="R462" s="29">
        <f t="shared" si="48"/>
        <v>28</v>
      </c>
      <c r="U462" s="26"/>
      <c r="V462" s="26"/>
      <c r="W462" s="8"/>
      <c r="X462" s="6"/>
    </row>
    <row r="463" spans="1:24">
      <c r="A463" s="1">
        <v>45383</v>
      </c>
      <c r="B463" s="1" t="str">
        <f t="shared" si="43"/>
        <v>abril</v>
      </c>
      <c r="C463" t="s">
        <v>10</v>
      </c>
      <c r="D463" t="s">
        <v>11</v>
      </c>
      <c r="E463" t="str">
        <f>+VLOOKUP(F463,'[2]DIVIPOLA MPIO'!$A$5:$B$1125,2,0)</f>
        <v>Casanare</v>
      </c>
      <c r="F463" t="s">
        <v>463</v>
      </c>
      <c r="G463" t="s">
        <v>331</v>
      </c>
      <c r="H463" t="s">
        <v>318</v>
      </c>
      <c r="I463" t="s">
        <v>15</v>
      </c>
      <c r="J463" t="s">
        <v>16</v>
      </c>
      <c r="K463" s="2">
        <v>8</v>
      </c>
      <c r="L463" s="2">
        <v>1560</v>
      </c>
      <c r="M463" s="2">
        <v>26</v>
      </c>
      <c r="N463" s="27">
        <f t="shared" si="44"/>
        <v>2</v>
      </c>
      <c r="O463" s="28" t="str">
        <f t="shared" si="45"/>
        <v>26</v>
      </c>
      <c r="P463" s="28">
        <f t="shared" si="46"/>
        <v>0</v>
      </c>
      <c r="Q463" s="29">
        <f t="shared" si="47"/>
        <v>1560</v>
      </c>
      <c r="R463" s="29">
        <f t="shared" si="48"/>
        <v>26</v>
      </c>
      <c r="U463" s="26"/>
      <c r="V463" s="26"/>
      <c r="W463" s="8"/>
      <c r="X463" s="6"/>
    </row>
    <row r="464" spans="1:24">
      <c r="A464" s="1">
        <v>45383</v>
      </c>
      <c r="B464" s="1" t="str">
        <f t="shared" si="43"/>
        <v>abril</v>
      </c>
      <c r="C464" t="s">
        <v>10</v>
      </c>
      <c r="D464" t="s">
        <v>11</v>
      </c>
      <c r="E464" t="str">
        <f>+VLOOKUP(F464,'[2]DIVIPOLA MPIO'!$A$5:$B$1125,2,0)</f>
        <v>Casanare</v>
      </c>
      <c r="F464" t="s">
        <v>463</v>
      </c>
      <c r="G464" t="s">
        <v>20</v>
      </c>
      <c r="H464" t="s">
        <v>317</v>
      </c>
      <c r="I464" t="s">
        <v>15</v>
      </c>
      <c r="J464" t="s">
        <v>16</v>
      </c>
      <c r="K464" s="2">
        <v>10</v>
      </c>
      <c r="L464" s="2">
        <v>1578</v>
      </c>
      <c r="M464" s="2">
        <v>2333</v>
      </c>
      <c r="N464" s="27">
        <f t="shared" si="44"/>
        <v>4</v>
      </c>
      <c r="O464" s="28" t="str">
        <f t="shared" si="45"/>
        <v>23</v>
      </c>
      <c r="P464" s="28" t="str">
        <f t="shared" si="46"/>
        <v>33</v>
      </c>
      <c r="Q464" s="29">
        <f t="shared" si="47"/>
        <v>1413</v>
      </c>
      <c r="R464" s="29">
        <f t="shared" si="48"/>
        <v>23.55</v>
      </c>
      <c r="U464" s="26"/>
      <c r="V464" s="26"/>
      <c r="W464" s="8"/>
      <c r="X464" s="6"/>
    </row>
    <row r="465" spans="1:24">
      <c r="A465" s="1">
        <v>45383</v>
      </c>
      <c r="B465" s="1" t="str">
        <f t="shared" si="43"/>
        <v>abril</v>
      </c>
      <c r="C465" t="s">
        <v>10</v>
      </c>
      <c r="D465" t="s">
        <v>11</v>
      </c>
      <c r="E465" t="str">
        <f>+VLOOKUP(F465,'[2]DIVIPOLA MPIO'!$A$5:$B$1125,2,0)</f>
        <v>Casanare</v>
      </c>
      <c r="F465" t="s">
        <v>463</v>
      </c>
      <c r="G465" t="s">
        <v>20</v>
      </c>
      <c r="H465" t="s">
        <v>318</v>
      </c>
      <c r="I465" t="s">
        <v>15</v>
      </c>
      <c r="J465" t="s">
        <v>16</v>
      </c>
      <c r="K465" s="2">
        <v>3</v>
      </c>
      <c r="L465" s="2">
        <v>498</v>
      </c>
      <c r="M465" s="2">
        <v>835</v>
      </c>
      <c r="N465" s="27">
        <f t="shared" si="44"/>
        <v>3</v>
      </c>
      <c r="O465" s="28" t="str">
        <f t="shared" si="45"/>
        <v>83</v>
      </c>
      <c r="P465" s="28" t="str">
        <f t="shared" si="46"/>
        <v>5</v>
      </c>
      <c r="Q465" s="29">
        <f t="shared" si="47"/>
        <v>4985</v>
      </c>
      <c r="R465" s="29">
        <f t="shared" si="48"/>
        <v>83.083333333333329</v>
      </c>
      <c r="U465" s="26"/>
      <c r="V465" s="26"/>
      <c r="W465" s="8"/>
      <c r="X465" s="6"/>
    </row>
    <row r="466" spans="1:24">
      <c r="A466" s="1">
        <v>45383</v>
      </c>
      <c r="B466" s="1" t="str">
        <f t="shared" si="43"/>
        <v>abril</v>
      </c>
      <c r="C466" t="s">
        <v>10</v>
      </c>
      <c r="D466" t="s">
        <v>11</v>
      </c>
      <c r="E466" t="str">
        <f>+VLOOKUP(F466,'[2]DIVIPOLA MPIO'!$A$5:$B$1125,2,0)</f>
        <v>Casanare</v>
      </c>
      <c r="F466" t="s">
        <v>463</v>
      </c>
      <c r="G466" t="s">
        <v>332</v>
      </c>
      <c r="H466" t="s">
        <v>317</v>
      </c>
      <c r="I466" t="s">
        <v>15</v>
      </c>
      <c r="J466" t="s">
        <v>16</v>
      </c>
      <c r="K466" s="2">
        <v>1</v>
      </c>
      <c r="L466" s="2">
        <v>180</v>
      </c>
      <c r="M466" s="2">
        <v>3</v>
      </c>
      <c r="N466" s="27">
        <f t="shared" si="44"/>
        <v>1</v>
      </c>
      <c r="O466" s="28" t="str">
        <f t="shared" si="45"/>
        <v>3</v>
      </c>
      <c r="P466" s="28">
        <f t="shared" si="46"/>
        <v>0</v>
      </c>
      <c r="Q466" s="29">
        <f t="shared" si="47"/>
        <v>180</v>
      </c>
      <c r="R466" s="29">
        <f t="shared" si="48"/>
        <v>3</v>
      </c>
      <c r="U466" s="26"/>
      <c r="V466" s="26"/>
      <c r="W466" s="8"/>
      <c r="X466" s="6"/>
    </row>
    <row r="467" spans="1:24">
      <c r="A467" s="1">
        <v>45383</v>
      </c>
      <c r="B467" s="1" t="str">
        <f t="shared" si="43"/>
        <v>abril</v>
      </c>
      <c r="C467" t="s">
        <v>10</v>
      </c>
      <c r="D467" t="s">
        <v>11</v>
      </c>
      <c r="E467" t="str">
        <f>+VLOOKUP(F467,'[2]DIVIPOLA MPIO'!$A$5:$B$1125,2,0)</f>
        <v>Casanare</v>
      </c>
      <c r="F467" t="s">
        <v>463</v>
      </c>
      <c r="G467" t="s">
        <v>332</v>
      </c>
      <c r="H467" t="s">
        <v>318</v>
      </c>
      <c r="I467" t="s">
        <v>15</v>
      </c>
      <c r="J467" t="s">
        <v>16</v>
      </c>
      <c r="K467" s="2">
        <v>1</v>
      </c>
      <c r="L467" s="2">
        <v>180</v>
      </c>
      <c r="M467" s="2">
        <v>3</v>
      </c>
      <c r="N467" s="27">
        <f t="shared" si="44"/>
        <v>1</v>
      </c>
      <c r="O467" s="28" t="str">
        <f t="shared" si="45"/>
        <v>3</v>
      </c>
      <c r="P467" s="28">
        <f t="shared" si="46"/>
        <v>0</v>
      </c>
      <c r="Q467" s="29">
        <f t="shared" si="47"/>
        <v>180</v>
      </c>
      <c r="R467" s="29">
        <f t="shared" si="48"/>
        <v>3</v>
      </c>
      <c r="U467" s="26"/>
      <c r="V467" s="26"/>
      <c r="W467" s="8"/>
      <c r="X467" s="6"/>
    </row>
    <row r="468" spans="1:24">
      <c r="A468" s="1">
        <v>45383</v>
      </c>
      <c r="B468" s="1" t="str">
        <f t="shared" si="43"/>
        <v>abril</v>
      </c>
      <c r="C468" t="s">
        <v>10</v>
      </c>
      <c r="D468" t="s">
        <v>11</v>
      </c>
      <c r="E468" t="str">
        <f>+VLOOKUP(F468,'[2]DIVIPOLA MPIO'!$A$5:$B$1125,2,0)</f>
        <v>Casanare</v>
      </c>
      <c r="F468" t="s">
        <v>463</v>
      </c>
      <c r="G468" t="s">
        <v>333</v>
      </c>
      <c r="H468" t="s">
        <v>318</v>
      </c>
      <c r="I468" t="s">
        <v>15</v>
      </c>
      <c r="J468" t="s">
        <v>16</v>
      </c>
      <c r="K468" s="2">
        <v>1</v>
      </c>
      <c r="L468" s="2">
        <v>300</v>
      </c>
      <c r="M468" s="2">
        <v>5</v>
      </c>
      <c r="N468" s="27">
        <f t="shared" si="44"/>
        <v>1</v>
      </c>
      <c r="O468" s="28" t="str">
        <f t="shared" si="45"/>
        <v>5</v>
      </c>
      <c r="P468" s="28">
        <f t="shared" si="46"/>
        <v>0</v>
      </c>
      <c r="Q468" s="29">
        <f t="shared" si="47"/>
        <v>300</v>
      </c>
      <c r="R468" s="29">
        <f t="shared" si="48"/>
        <v>5</v>
      </c>
      <c r="U468" s="26"/>
      <c r="V468" s="26"/>
      <c r="W468" s="8"/>
      <c r="X468" s="6"/>
    </row>
    <row r="469" spans="1:24">
      <c r="A469" s="1">
        <v>45383</v>
      </c>
      <c r="B469" s="1" t="str">
        <f t="shared" si="43"/>
        <v>abril</v>
      </c>
      <c r="C469" t="s">
        <v>10</v>
      </c>
      <c r="D469" t="s">
        <v>11</v>
      </c>
      <c r="E469" t="s">
        <v>528</v>
      </c>
      <c r="F469" t="s">
        <v>536</v>
      </c>
      <c r="G469" t="s">
        <v>246</v>
      </c>
      <c r="H469" t="s">
        <v>14</v>
      </c>
      <c r="I469" t="s">
        <v>15</v>
      </c>
      <c r="J469" t="s">
        <v>16</v>
      </c>
      <c r="K469" s="2">
        <v>1</v>
      </c>
      <c r="L469" s="2">
        <v>120</v>
      </c>
      <c r="M469" s="2">
        <v>2</v>
      </c>
      <c r="N469" s="27">
        <f t="shared" si="44"/>
        <v>1</v>
      </c>
      <c r="O469" s="28" t="str">
        <f t="shared" si="45"/>
        <v>2</v>
      </c>
      <c r="P469" s="28">
        <f t="shared" si="46"/>
        <v>0</v>
      </c>
      <c r="Q469" s="29">
        <f t="shared" si="47"/>
        <v>120</v>
      </c>
      <c r="R469" s="29">
        <f t="shared" si="48"/>
        <v>2</v>
      </c>
      <c r="U469" s="26"/>
      <c r="V469" s="26"/>
      <c r="W469" s="8"/>
      <c r="X469" s="6"/>
    </row>
    <row r="470" spans="1:24">
      <c r="A470" s="1">
        <v>45383</v>
      </c>
      <c r="B470" s="1" t="str">
        <f t="shared" si="43"/>
        <v>abril</v>
      </c>
      <c r="C470" t="s">
        <v>22</v>
      </c>
      <c r="D470" t="s">
        <v>23</v>
      </c>
      <c r="E470" t="str">
        <f>+VLOOKUP(F470,'[2]DIVIPOLA MPIO'!$A$5:$B$1125,2,0)</f>
        <v>Cesar</v>
      </c>
      <c r="F470" t="s">
        <v>24</v>
      </c>
      <c r="G470" t="s">
        <v>25</v>
      </c>
      <c r="H470" t="s">
        <v>33</v>
      </c>
      <c r="I470" t="s">
        <v>15</v>
      </c>
      <c r="J470" t="s">
        <v>27</v>
      </c>
      <c r="K470" s="2">
        <v>13</v>
      </c>
      <c r="L470" s="2">
        <v>472</v>
      </c>
      <c r="M470" s="2">
        <v>354</v>
      </c>
      <c r="N470" s="27">
        <f t="shared" si="44"/>
        <v>3</v>
      </c>
      <c r="O470" s="28" t="str">
        <f t="shared" si="45"/>
        <v>35</v>
      </c>
      <c r="P470" s="28" t="str">
        <f t="shared" si="46"/>
        <v>4</v>
      </c>
      <c r="Q470" s="29">
        <f t="shared" si="47"/>
        <v>2104</v>
      </c>
      <c r="R470" s="29">
        <f t="shared" si="48"/>
        <v>35.06666666666667</v>
      </c>
      <c r="U470" s="26"/>
      <c r="V470" s="26"/>
      <c r="W470" s="8"/>
      <c r="X470" s="6"/>
    </row>
    <row r="471" spans="1:24">
      <c r="A471" s="1">
        <v>45383</v>
      </c>
      <c r="B471" s="1" t="str">
        <f t="shared" si="43"/>
        <v>abril</v>
      </c>
      <c r="C471" t="s">
        <v>22</v>
      </c>
      <c r="D471" t="s">
        <v>23</v>
      </c>
      <c r="E471" t="str">
        <f>+VLOOKUP(F471,'[2]DIVIPOLA MPIO'!$A$5:$B$1125,2,0)</f>
        <v>Cesar</v>
      </c>
      <c r="F471" t="s">
        <v>24</v>
      </c>
      <c r="G471" t="s">
        <v>25</v>
      </c>
      <c r="H471" t="s">
        <v>30</v>
      </c>
      <c r="I471" t="s">
        <v>15</v>
      </c>
      <c r="J471" t="s">
        <v>27</v>
      </c>
      <c r="K471" s="2">
        <v>10</v>
      </c>
      <c r="L471" s="2">
        <v>351</v>
      </c>
      <c r="M471" s="2">
        <v>4</v>
      </c>
      <c r="N471" s="27">
        <f t="shared" si="44"/>
        <v>1</v>
      </c>
      <c r="O471" s="28" t="str">
        <f t="shared" si="45"/>
        <v>4</v>
      </c>
      <c r="P471" s="28">
        <f t="shared" si="46"/>
        <v>0</v>
      </c>
      <c r="Q471" s="29">
        <f t="shared" si="47"/>
        <v>240</v>
      </c>
      <c r="R471" s="29">
        <f t="shared" si="48"/>
        <v>4</v>
      </c>
      <c r="U471" s="26"/>
      <c r="V471" s="26"/>
      <c r="W471" s="8"/>
      <c r="X471" s="6"/>
    </row>
    <row r="472" spans="1:24">
      <c r="A472" s="1">
        <v>45383</v>
      </c>
      <c r="B472" s="1" t="str">
        <f t="shared" si="43"/>
        <v>abril</v>
      </c>
      <c r="C472" t="s">
        <v>22</v>
      </c>
      <c r="D472" t="s">
        <v>23</v>
      </c>
      <c r="E472" t="str">
        <f>+VLOOKUP(F472,'[2]DIVIPOLA MPIO'!$A$5:$B$1125,2,0)</f>
        <v>Magdalena</v>
      </c>
      <c r="F472" t="s">
        <v>334</v>
      </c>
      <c r="G472" t="s">
        <v>335</v>
      </c>
      <c r="H472" t="s">
        <v>26</v>
      </c>
      <c r="I472" t="s">
        <v>15</v>
      </c>
      <c r="J472" t="s">
        <v>27</v>
      </c>
      <c r="K472" s="2">
        <v>10</v>
      </c>
      <c r="L472" s="2">
        <v>286</v>
      </c>
      <c r="M472" s="2">
        <v>506</v>
      </c>
      <c r="N472" s="27">
        <f t="shared" si="44"/>
        <v>3</v>
      </c>
      <c r="O472" s="28" t="str">
        <f t="shared" si="45"/>
        <v>50</v>
      </c>
      <c r="P472" s="28" t="str">
        <f t="shared" si="46"/>
        <v>6</v>
      </c>
      <c r="Q472" s="29">
        <f t="shared" si="47"/>
        <v>3006</v>
      </c>
      <c r="R472" s="29">
        <f t="shared" si="48"/>
        <v>50.1</v>
      </c>
      <c r="U472" s="26"/>
      <c r="V472" s="26"/>
      <c r="W472" s="8"/>
      <c r="X472" s="6"/>
    </row>
    <row r="473" spans="1:24">
      <c r="A473" s="1">
        <v>45383</v>
      </c>
      <c r="B473" s="1" t="str">
        <f t="shared" si="43"/>
        <v>abril</v>
      </c>
      <c r="C473" t="s">
        <v>22</v>
      </c>
      <c r="D473" t="s">
        <v>23</v>
      </c>
      <c r="E473" t="str">
        <f>+VLOOKUP(F473,'[2]DIVIPOLA MPIO'!$A$5:$B$1125,2,0)</f>
        <v>Magdalena</v>
      </c>
      <c r="F473" t="s">
        <v>334</v>
      </c>
      <c r="G473" t="s">
        <v>335</v>
      </c>
      <c r="H473" t="s">
        <v>30</v>
      </c>
      <c r="I473" t="s">
        <v>15</v>
      </c>
      <c r="J473" t="s">
        <v>27</v>
      </c>
      <c r="K473" s="2">
        <v>5</v>
      </c>
      <c r="L473" s="2">
        <v>165</v>
      </c>
      <c r="M473" s="2">
        <v>212</v>
      </c>
      <c r="N473" s="27">
        <f t="shared" si="44"/>
        <v>3</v>
      </c>
      <c r="O473" s="28" t="str">
        <f t="shared" si="45"/>
        <v>21</v>
      </c>
      <c r="P473" s="28" t="str">
        <f t="shared" si="46"/>
        <v>2</v>
      </c>
      <c r="Q473" s="29">
        <f t="shared" si="47"/>
        <v>1262</v>
      </c>
      <c r="R473" s="29">
        <f t="shared" si="48"/>
        <v>21.033333333333335</v>
      </c>
      <c r="U473" s="26"/>
      <c r="V473" s="26"/>
      <c r="W473" s="8"/>
      <c r="X473" s="6"/>
    </row>
    <row r="474" spans="1:24">
      <c r="A474" s="1">
        <v>45383</v>
      </c>
      <c r="B474" s="1" t="str">
        <f t="shared" si="43"/>
        <v>abril</v>
      </c>
      <c r="C474" t="s">
        <v>22</v>
      </c>
      <c r="D474" t="s">
        <v>23</v>
      </c>
      <c r="E474" t="str">
        <f>+VLOOKUP(F474,'[2]DIVIPOLA MPIO'!$A$5:$B$1125,2,0)</f>
        <v>La Guajira</v>
      </c>
      <c r="F474" t="s">
        <v>28</v>
      </c>
      <c r="G474" t="s">
        <v>29</v>
      </c>
      <c r="H474" t="s">
        <v>36</v>
      </c>
      <c r="I474" t="s">
        <v>15</v>
      </c>
      <c r="J474" t="s">
        <v>27</v>
      </c>
      <c r="K474" s="2">
        <v>80</v>
      </c>
      <c r="L474" s="2">
        <v>1999.45</v>
      </c>
      <c r="M474" s="2">
        <v>2954</v>
      </c>
      <c r="N474" s="27">
        <f t="shared" si="44"/>
        <v>4</v>
      </c>
      <c r="O474" s="28" t="str">
        <f t="shared" si="45"/>
        <v>29</v>
      </c>
      <c r="P474" s="28" t="str">
        <f t="shared" si="46"/>
        <v>54</v>
      </c>
      <c r="Q474" s="29">
        <f t="shared" si="47"/>
        <v>1794</v>
      </c>
      <c r="R474" s="29">
        <f t="shared" si="48"/>
        <v>29.9</v>
      </c>
      <c r="U474" s="26"/>
      <c r="V474" s="26"/>
      <c r="W474" s="8"/>
      <c r="X474" s="6"/>
    </row>
    <row r="475" spans="1:24">
      <c r="A475" s="1">
        <v>45383</v>
      </c>
      <c r="B475" s="1" t="str">
        <f t="shared" si="43"/>
        <v>abril</v>
      </c>
      <c r="C475" t="s">
        <v>22</v>
      </c>
      <c r="D475" t="s">
        <v>23</v>
      </c>
      <c r="E475" t="str">
        <f>+VLOOKUP(F475,'[2]DIVIPOLA MPIO'!$A$5:$B$1125,2,0)</f>
        <v>Magdalena</v>
      </c>
      <c r="F475" t="s">
        <v>31</v>
      </c>
      <c r="G475" t="s">
        <v>32</v>
      </c>
      <c r="H475" t="s">
        <v>33</v>
      </c>
      <c r="I475" t="s">
        <v>15</v>
      </c>
      <c r="J475" t="s">
        <v>27</v>
      </c>
      <c r="K475" s="2">
        <v>60</v>
      </c>
      <c r="L475" s="2">
        <v>1458.93</v>
      </c>
      <c r="M475" s="2">
        <v>2148</v>
      </c>
      <c r="N475" s="27">
        <f t="shared" si="44"/>
        <v>4</v>
      </c>
      <c r="O475" s="28" t="str">
        <f t="shared" si="45"/>
        <v>21</v>
      </c>
      <c r="P475" s="28" t="str">
        <f t="shared" si="46"/>
        <v>48</v>
      </c>
      <c r="Q475" s="29">
        <f t="shared" si="47"/>
        <v>1308</v>
      </c>
      <c r="R475" s="29">
        <f t="shared" si="48"/>
        <v>21.8</v>
      </c>
      <c r="U475" s="26"/>
      <c r="V475" s="26"/>
      <c r="W475" s="8"/>
      <c r="X475" s="6"/>
    </row>
    <row r="476" spans="1:24">
      <c r="A476" s="1">
        <v>45383</v>
      </c>
      <c r="B476" s="1" t="str">
        <f t="shared" si="43"/>
        <v>abril</v>
      </c>
      <c r="C476" t="s">
        <v>22</v>
      </c>
      <c r="D476" t="s">
        <v>23</v>
      </c>
      <c r="E476" t="str">
        <f>+VLOOKUP(F476,'[2]DIVIPOLA MPIO'!$A$5:$B$1125,2,0)</f>
        <v>Magdalena</v>
      </c>
      <c r="F476" t="s">
        <v>34</v>
      </c>
      <c r="G476" t="s">
        <v>35</v>
      </c>
      <c r="H476" t="s">
        <v>37</v>
      </c>
      <c r="I476" t="s">
        <v>15</v>
      </c>
      <c r="J476" t="s">
        <v>27</v>
      </c>
      <c r="K476" s="2">
        <v>149</v>
      </c>
      <c r="L476" s="2">
        <v>3738.5</v>
      </c>
      <c r="M476" s="2">
        <v>5618</v>
      </c>
      <c r="N476" s="27">
        <f t="shared" si="44"/>
        <v>4</v>
      </c>
      <c r="O476" s="28" t="str">
        <f t="shared" si="45"/>
        <v>56</v>
      </c>
      <c r="P476" s="28" t="str">
        <f t="shared" si="46"/>
        <v>18</v>
      </c>
      <c r="Q476" s="29">
        <f t="shared" si="47"/>
        <v>3378</v>
      </c>
      <c r="R476" s="29">
        <f t="shared" si="48"/>
        <v>56.3</v>
      </c>
      <c r="U476" s="26"/>
      <c r="V476" s="26"/>
      <c r="W476" s="8"/>
      <c r="X476" s="6"/>
    </row>
    <row r="477" spans="1:24">
      <c r="A477" s="1">
        <v>45383</v>
      </c>
      <c r="B477" s="1" t="str">
        <f t="shared" si="43"/>
        <v>abril</v>
      </c>
      <c r="C477" t="s">
        <v>22</v>
      </c>
      <c r="D477" t="s">
        <v>23</v>
      </c>
      <c r="E477" t="str">
        <f>+VLOOKUP(F477,'[2]DIVIPOLA MPIO'!$A$5:$B$1125,2,0)</f>
        <v>Magdalena</v>
      </c>
      <c r="F477" t="s">
        <v>34</v>
      </c>
      <c r="G477" t="s">
        <v>35</v>
      </c>
      <c r="H477" t="s">
        <v>33</v>
      </c>
      <c r="I477" t="s">
        <v>15</v>
      </c>
      <c r="J477" t="s">
        <v>27</v>
      </c>
      <c r="K477" s="2">
        <v>31</v>
      </c>
      <c r="L477" s="2">
        <v>852</v>
      </c>
      <c r="M477" s="2">
        <v>1118</v>
      </c>
      <c r="N477" s="27">
        <f t="shared" si="44"/>
        <v>4</v>
      </c>
      <c r="O477" s="28" t="str">
        <f t="shared" si="45"/>
        <v>11</v>
      </c>
      <c r="P477" s="28" t="str">
        <f t="shared" si="46"/>
        <v>18</v>
      </c>
      <c r="Q477" s="29">
        <f t="shared" si="47"/>
        <v>678</v>
      </c>
      <c r="R477" s="29">
        <f t="shared" si="48"/>
        <v>11.3</v>
      </c>
      <c r="U477" s="26"/>
      <c r="V477" s="26"/>
      <c r="W477" s="8"/>
      <c r="X477" s="6"/>
    </row>
    <row r="478" spans="1:24">
      <c r="A478" s="1">
        <v>45383</v>
      </c>
      <c r="B478" s="1" t="str">
        <f t="shared" si="43"/>
        <v>abril</v>
      </c>
      <c r="C478" t="s">
        <v>22</v>
      </c>
      <c r="D478" t="s">
        <v>23</v>
      </c>
      <c r="E478" t="str">
        <f>+VLOOKUP(F478,'[2]DIVIPOLA MPIO'!$A$5:$B$1125,2,0)</f>
        <v>Magdalena</v>
      </c>
      <c r="F478" t="s">
        <v>34</v>
      </c>
      <c r="G478" t="s">
        <v>35</v>
      </c>
      <c r="H478" t="s">
        <v>26</v>
      </c>
      <c r="I478" t="s">
        <v>15</v>
      </c>
      <c r="J478" t="s">
        <v>27</v>
      </c>
      <c r="K478" s="2">
        <v>46</v>
      </c>
      <c r="L478" s="2">
        <v>1205</v>
      </c>
      <c r="M478" s="2">
        <v>1712</v>
      </c>
      <c r="N478" s="27">
        <f t="shared" si="44"/>
        <v>4</v>
      </c>
      <c r="O478" s="28" t="str">
        <f t="shared" si="45"/>
        <v>17</v>
      </c>
      <c r="P478" s="28" t="str">
        <f t="shared" si="46"/>
        <v>12</v>
      </c>
      <c r="Q478" s="29">
        <f t="shared" si="47"/>
        <v>1032</v>
      </c>
      <c r="R478" s="29">
        <f t="shared" si="48"/>
        <v>17.2</v>
      </c>
      <c r="U478" s="26"/>
      <c r="V478" s="26"/>
      <c r="W478" s="8"/>
      <c r="X478" s="6"/>
    </row>
    <row r="479" spans="1:24">
      <c r="A479" s="1">
        <v>45383</v>
      </c>
      <c r="B479" s="1" t="str">
        <f t="shared" si="43"/>
        <v>abril</v>
      </c>
      <c r="C479" t="s">
        <v>22</v>
      </c>
      <c r="D479" t="s">
        <v>23</v>
      </c>
      <c r="E479" t="str">
        <f>+VLOOKUP(F479,'[2]DIVIPOLA MPIO'!$A$5:$B$1125,2,0)</f>
        <v>Magdalena</v>
      </c>
      <c r="F479" t="s">
        <v>34</v>
      </c>
      <c r="G479" t="s">
        <v>35</v>
      </c>
      <c r="H479" t="s">
        <v>30</v>
      </c>
      <c r="I479" t="s">
        <v>15</v>
      </c>
      <c r="J479" t="s">
        <v>27</v>
      </c>
      <c r="K479" s="2">
        <v>136</v>
      </c>
      <c r="L479" s="2">
        <v>3482.5</v>
      </c>
      <c r="M479" s="2">
        <v>5018</v>
      </c>
      <c r="N479" s="27">
        <f t="shared" si="44"/>
        <v>4</v>
      </c>
      <c r="O479" s="28" t="str">
        <f t="shared" si="45"/>
        <v>50</v>
      </c>
      <c r="P479" s="28" t="str">
        <f t="shared" si="46"/>
        <v>18</v>
      </c>
      <c r="Q479" s="29">
        <f t="shared" si="47"/>
        <v>3018</v>
      </c>
      <c r="R479" s="29">
        <f t="shared" si="48"/>
        <v>50.3</v>
      </c>
      <c r="U479" s="26"/>
      <c r="V479" s="26"/>
      <c r="W479" s="8"/>
      <c r="X479" s="6"/>
    </row>
    <row r="480" spans="1:24">
      <c r="A480" s="1">
        <v>45383</v>
      </c>
      <c r="B480" s="1" t="str">
        <f t="shared" si="43"/>
        <v>abril</v>
      </c>
      <c r="C480" t="s">
        <v>248</v>
      </c>
      <c r="D480" t="s">
        <v>249</v>
      </c>
      <c r="E480" t="s">
        <v>528</v>
      </c>
      <c r="F480" t="s">
        <v>536</v>
      </c>
      <c r="G480" t="s">
        <v>250</v>
      </c>
      <c r="H480" t="s">
        <v>251</v>
      </c>
      <c r="I480" t="s">
        <v>15</v>
      </c>
      <c r="J480" t="s">
        <v>16</v>
      </c>
      <c r="K480" s="2">
        <v>100</v>
      </c>
      <c r="L480" s="2">
        <v>680</v>
      </c>
      <c r="M480" s="2">
        <v>17</v>
      </c>
      <c r="N480" s="27">
        <f t="shared" si="44"/>
        <v>2</v>
      </c>
      <c r="O480" s="28" t="str">
        <f t="shared" si="45"/>
        <v>17</v>
      </c>
      <c r="P480" s="28">
        <f t="shared" si="46"/>
        <v>0</v>
      </c>
      <c r="Q480" s="29">
        <f t="shared" si="47"/>
        <v>1020</v>
      </c>
      <c r="R480" s="29">
        <f t="shared" si="48"/>
        <v>17</v>
      </c>
      <c r="U480" s="26"/>
      <c r="V480" s="26"/>
      <c r="W480" s="8"/>
      <c r="X480" s="6"/>
    </row>
    <row r="481" spans="1:24">
      <c r="A481" s="1">
        <v>45383</v>
      </c>
      <c r="B481" s="1" t="str">
        <f t="shared" si="43"/>
        <v>abril</v>
      </c>
      <c r="C481" t="s">
        <v>248</v>
      </c>
      <c r="D481" t="s">
        <v>249</v>
      </c>
      <c r="E481" t="s">
        <v>528</v>
      </c>
      <c r="F481" t="s">
        <v>536</v>
      </c>
      <c r="G481" t="s">
        <v>250</v>
      </c>
      <c r="H481" t="s">
        <v>252</v>
      </c>
      <c r="I481" t="s">
        <v>15</v>
      </c>
      <c r="J481" t="s">
        <v>16</v>
      </c>
      <c r="K481" s="2">
        <v>230</v>
      </c>
      <c r="L481" s="2">
        <v>2680</v>
      </c>
      <c r="M481" s="2">
        <v>67</v>
      </c>
      <c r="N481" s="27">
        <f t="shared" si="44"/>
        <v>2</v>
      </c>
      <c r="O481" s="28" t="str">
        <f t="shared" si="45"/>
        <v>67</v>
      </c>
      <c r="P481" s="28">
        <f t="shared" si="46"/>
        <v>0</v>
      </c>
      <c r="Q481" s="29">
        <f t="shared" si="47"/>
        <v>4020</v>
      </c>
      <c r="R481" s="29">
        <f t="shared" si="48"/>
        <v>67</v>
      </c>
      <c r="U481" s="26"/>
      <c r="V481" s="26"/>
      <c r="W481" s="8"/>
      <c r="X481" s="6"/>
    </row>
    <row r="482" spans="1:24">
      <c r="A482" s="1">
        <v>45383</v>
      </c>
      <c r="B482" s="1" t="str">
        <f t="shared" si="43"/>
        <v>abril</v>
      </c>
      <c r="C482" t="s">
        <v>253</v>
      </c>
      <c r="D482" t="s">
        <v>254</v>
      </c>
      <c r="E482" t="str">
        <f>+VLOOKUP(F482,'[2]DIVIPOLA MPIO'!$A$5:$B$1125,2,0)</f>
        <v>Casanare</v>
      </c>
      <c r="F482" t="s">
        <v>12</v>
      </c>
      <c r="G482" t="s">
        <v>255</v>
      </c>
      <c r="H482" t="s">
        <v>336</v>
      </c>
      <c r="I482" t="s">
        <v>15</v>
      </c>
      <c r="J482" t="s">
        <v>16</v>
      </c>
      <c r="K482" s="2">
        <v>16</v>
      </c>
      <c r="L482" s="2">
        <v>200</v>
      </c>
      <c r="M482" s="2">
        <v>5.4</v>
      </c>
      <c r="N482" s="27">
        <f t="shared" si="44"/>
        <v>3</v>
      </c>
      <c r="O482" s="28" t="str">
        <f t="shared" si="45"/>
        <v>5,</v>
      </c>
      <c r="P482" s="28" t="str">
        <f t="shared" si="46"/>
        <v>4</v>
      </c>
      <c r="Q482" s="29">
        <f t="shared" si="47"/>
        <v>304</v>
      </c>
      <c r="R482" s="29">
        <f t="shared" si="48"/>
        <v>5.0666666666666664</v>
      </c>
      <c r="U482" s="26"/>
      <c r="V482" s="26"/>
      <c r="W482" s="8"/>
      <c r="X482" s="6"/>
    </row>
    <row r="483" spans="1:24">
      <c r="A483" s="1">
        <v>45383</v>
      </c>
      <c r="B483" s="1" t="str">
        <f t="shared" si="43"/>
        <v>abril</v>
      </c>
      <c r="C483" t="s">
        <v>253</v>
      </c>
      <c r="D483" t="s">
        <v>254</v>
      </c>
      <c r="E483" t="str">
        <f>+VLOOKUP(F483,'[2]DIVIPOLA MPIO'!$A$5:$B$1125,2,0)</f>
        <v>Casanare</v>
      </c>
      <c r="F483" t="s">
        <v>12</v>
      </c>
      <c r="G483" t="s">
        <v>255</v>
      </c>
      <c r="H483" t="s">
        <v>256</v>
      </c>
      <c r="I483" t="s">
        <v>92</v>
      </c>
      <c r="J483" t="s">
        <v>16</v>
      </c>
      <c r="K483" s="2">
        <v>20</v>
      </c>
      <c r="L483" s="2">
        <v>250</v>
      </c>
      <c r="M483" s="2">
        <v>6.7</v>
      </c>
      <c r="N483" s="27">
        <f t="shared" si="44"/>
        <v>3</v>
      </c>
      <c r="O483" s="28" t="str">
        <f t="shared" si="45"/>
        <v>6,</v>
      </c>
      <c r="P483" s="28" t="str">
        <f t="shared" si="46"/>
        <v>7</v>
      </c>
      <c r="Q483" s="29">
        <f t="shared" si="47"/>
        <v>367</v>
      </c>
      <c r="R483" s="29">
        <f t="shared" si="48"/>
        <v>6.1166666666666663</v>
      </c>
      <c r="U483" s="26"/>
      <c r="V483" s="26"/>
      <c r="W483" s="8"/>
      <c r="X483" s="6"/>
    </row>
    <row r="484" spans="1:24">
      <c r="A484" s="1">
        <v>45383</v>
      </c>
      <c r="B484" s="1" t="str">
        <f t="shared" si="43"/>
        <v>abril</v>
      </c>
      <c r="C484" t="s">
        <v>253</v>
      </c>
      <c r="D484" t="s">
        <v>254</v>
      </c>
      <c r="E484" t="str">
        <f>+VLOOKUP(F484,'[2]DIVIPOLA MPIO'!$A$5:$B$1125,2,0)</f>
        <v>Casanare</v>
      </c>
      <c r="F484" t="s">
        <v>12</v>
      </c>
      <c r="G484" t="s">
        <v>337</v>
      </c>
      <c r="H484" t="s">
        <v>336</v>
      </c>
      <c r="I484" t="s">
        <v>15</v>
      </c>
      <c r="J484" t="s">
        <v>16</v>
      </c>
      <c r="K484" s="2">
        <v>12</v>
      </c>
      <c r="L484" s="2">
        <v>150</v>
      </c>
      <c r="M484" s="2">
        <v>3.9</v>
      </c>
      <c r="N484" s="27">
        <f t="shared" si="44"/>
        <v>3</v>
      </c>
      <c r="O484" s="28" t="str">
        <f t="shared" si="45"/>
        <v>3,</v>
      </c>
      <c r="P484" s="28" t="str">
        <f t="shared" si="46"/>
        <v>9</v>
      </c>
      <c r="Q484" s="29">
        <f t="shared" si="47"/>
        <v>189</v>
      </c>
      <c r="R484" s="29">
        <f t="shared" si="48"/>
        <v>3.15</v>
      </c>
      <c r="U484" s="26"/>
      <c r="V484" s="26"/>
      <c r="W484" s="8"/>
      <c r="X484" s="6"/>
    </row>
    <row r="485" spans="1:24">
      <c r="A485" s="1">
        <v>45383</v>
      </c>
      <c r="B485" s="1" t="str">
        <f t="shared" si="43"/>
        <v>abril</v>
      </c>
      <c r="C485" t="s">
        <v>253</v>
      </c>
      <c r="D485" t="s">
        <v>254</v>
      </c>
      <c r="E485" t="str">
        <f>+VLOOKUP(F485,'[2]DIVIPOLA MPIO'!$A$5:$B$1125,2,0)</f>
        <v>Casanare</v>
      </c>
      <c r="F485" t="s">
        <v>12</v>
      </c>
      <c r="G485" t="s">
        <v>337</v>
      </c>
      <c r="H485" t="s">
        <v>256</v>
      </c>
      <c r="I485" t="s">
        <v>92</v>
      </c>
      <c r="J485" t="s">
        <v>16</v>
      </c>
      <c r="K485" s="2">
        <v>72</v>
      </c>
      <c r="L485" s="2">
        <v>900</v>
      </c>
      <c r="M485" s="2">
        <v>24</v>
      </c>
      <c r="N485" s="27">
        <f t="shared" si="44"/>
        <v>2</v>
      </c>
      <c r="O485" s="28" t="str">
        <f t="shared" si="45"/>
        <v>24</v>
      </c>
      <c r="P485" s="28">
        <f t="shared" si="46"/>
        <v>0</v>
      </c>
      <c r="Q485" s="29">
        <f t="shared" si="47"/>
        <v>1440</v>
      </c>
      <c r="R485" s="29">
        <f t="shared" si="48"/>
        <v>24</v>
      </c>
      <c r="U485" s="26"/>
      <c r="V485" s="26"/>
      <c r="W485" s="8"/>
      <c r="X485" s="6"/>
    </row>
    <row r="486" spans="1:24">
      <c r="A486" s="1">
        <v>45383</v>
      </c>
      <c r="B486" s="1" t="str">
        <f t="shared" si="43"/>
        <v>abril</v>
      </c>
      <c r="C486" t="s">
        <v>253</v>
      </c>
      <c r="D486" t="s">
        <v>254</v>
      </c>
      <c r="E486" t="str">
        <f>+VLOOKUP(F486,'[2]DIVIPOLA MPIO'!$A$5:$B$1125,2,0)</f>
        <v>Casanare</v>
      </c>
      <c r="F486" t="s">
        <v>338</v>
      </c>
      <c r="G486" t="s">
        <v>339</v>
      </c>
      <c r="H486" t="s">
        <v>256</v>
      </c>
      <c r="I486" t="s">
        <v>92</v>
      </c>
      <c r="J486" t="s">
        <v>16</v>
      </c>
      <c r="K486" s="2">
        <v>28</v>
      </c>
      <c r="L486" s="2">
        <v>350</v>
      </c>
      <c r="M486" s="2">
        <v>9.4</v>
      </c>
      <c r="N486" s="27">
        <f t="shared" si="44"/>
        <v>3</v>
      </c>
      <c r="O486" s="28" t="str">
        <f t="shared" si="45"/>
        <v>9,</v>
      </c>
      <c r="P486" s="28" t="str">
        <f t="shared" si="46"/>
        <v>4</v>
      </c>
      <c r="Q486" s="29">
        <f t="shared" si="47"/>
        <v>544</v>
      </c>
      <c r="R486" s="29">
        <f t="shared" si="48"/>
        <v>9.0666666666666664</v>
      </c>
      <c r="U486" s="26"/>
      <c r="V486" s="26"/>
      <c r="W486" s="8"/>
      <c r="X486" s="6"/>
    </row>
    <row r="487" spans="1:24">
      <c r="A487" s="1">
        <v>45383</v>
      </c>
      <c r="B487" s="1" t="str">
        <f t="shared" si="43"/>
        <v>abril</v>
      </c>
      <c r="C487" t="s">
        <v>253</v>
      </c>
      <c r="D487" t="s">
        <v>254</v>
      </c>
      <c r="E487" t="str">
        <f>+VLOOKUP(F487,'[2]DIVIPOLA MPIO'!$A$5:$B$1125,2,0)</f>
        <v>Casanare</v>
      </c>
      <c r="F487" t="s">
        <v>338</v>
      </c>
      <c r="G487" t="s">
        <v>340</v>
      </c>
      <c r="H487" t="s">
        <v>256</v>
      </c>
      <c r="I487" t="s">
        <v>92</v>
      </c>
      <c r="J487" t="s">
        <v>16</v>
      </c>
      <c r="K487" s="2">
        <v>9</v>
      </c>
      <c r="L487" s="2">
        <v>112.5</v>
      </c>
      <c r="M487" s="2">
        <v>3.1</v>
      </c>
      <c r="N487" s="27">
        <f t="shared" si="44"/>
        <v>3</v>
      </c>
      <c r="O487" s="28" t="str">
        <f t="shared" si="45"/>
        <v>3,</v>
      </c>
      <c r="P487" s="28" t="str">
        <f t="shared" si="46"/>
        <v>1</v>
      </c>
      <c r="Q487" s="29">
        <f t="shared" si="47"/>
        <v>181</v>
      </c>
      <c r="R487" s="29">
        <f t="shared" si="48"/>
        <v>3.0166666666666666</v>
      </c>
      <c r="U487" s="26"/>
      <c r="V487" s="26"/>
      <c r="W487" s="8"/>
      <c r="X487" s="6"/>
    </row>
    <row r="488" spans="1:24">
      <c r="A488" s="1">
        <v>45383</v>
      </c>
      <c r="B488" s="1" t="str">
        <f t="shared" si="43"/>
        <v>abril</v>
      </c>
      <c r="C488" t="s">
        <v>38</v>
      </c>
      <c r="D488" t="s">
        <v>39</v>
      </c>
      <c r="E488" t="str">
        <f>+VLOOKUP(F488,'[2]DIVIPOLA MPIO'!$A$5:$B$1125,2,0)</f>
        <v>Antioquia</v>
      </c>
      <c r="F488" t="s">
        <v>453</v>
      </c>
      <c r="G488" t="s">
        <v>41</v>
      </c>
      <c r="H488" t="s">
        <v>42</v>
      </c>
      <c r="I488" t="s">
        <v>43</v>
      </c>
      <c r="J488" t="s">
        <v>27</v>
      </c>
      <c r="K488" s="2">
        <v>79</v>
      </c>
      <c r="L488" s="2">
        <v>6079.2</v>
      </c>
      <c r="M488" s="2">
        <v>45</v>
      </c>
      <c r="N488" s="27">
        <f t="shared" si="44"/>
        <v>2</v>
      </c>
      <c r="O488" s="28" t="str">
        <f t="shared" si="45"/>
        <v>45</v>
      </c>
      <c r="P488" s="28">
        <f t="shared" si="46"/>
        <v>0</v>
      </c>
      <c r="Q488" s="29">
        <f t="shared" si="47"/>
        <v>2700</v>
      </c>
      <c r="R488" s="29">
        <f t="shared" si="48"/>
        <v>45</v>
      </c>
      <c r="U488" s="26"/>
      <c r="V488" s="26"/>
      <c r="W488" s="8"/>
      <c r="X488" s="6"/>
    </row>
    <row r="489" spans="1:24">
      <c r="A489" s="1">
        <v>45383</v>
      </c>
      <c r="B489" s="1" t="str">
        <f t="shared" si="43"/>
        <v>abril</v>
      </c>
      <c r="C489" t="s">
        <v>38</v>
      </c>
      <c r="D489" t="s">
        <v>39</v>
      </c>
      <c r="E489" t="str">
        <f>+VLOOKUP(F489,'[2]DIVIPOLA MPIO'!$A$5:$B$1125,2,0)</f>
        <v>Antioquia</v>
      </c>
      <c r="F489" t="s">
        <v>453</v>
      </c>
      <c r="G489" t="s">
        <v>41</v>
      </c>
      <c r="H489" t="s">
        <v>45</v>
      </c>
      <c r="I489" t="s">
        <v>43</v>
      </c>
      <c r="J489" t="s">
        <v>27</v>
      </c>
      <c r="K489" s="2">
        <v>76</v>
      </c>
      <c r="L489" s="2">
        <v>5376.5</v>
      </c>
      <c r="M489" s="2">
        <v>38</v>
      </c>
      <c r="N489" s="27">
        <f t="shared" si="44"/>
        <v>2</v>
      </c>
      <c r="O489" s="28" t="str">
        <f t="shared" si="45"/>
        <v>38</v>
      </c>
      <c r="P489" s="28">
        <f t="shared" si="46"/>
        <v>0</v>
      </c>
      <c r="Q489" s="29">
        <f t="shared" si="47"/>
        <v>2280</v>
      </c>
      <c r="R489" s="29">
        <f t="shared" si="48"/>
        <v>38</v>
      </c>
      <c r="U489" s="26"/>
      <c r="V489" s="26"/>
      <c r="W489" s="8"/>
      <c r="X489" s="6"/>
    </row>
    <row r="490" spans="1:24">
      <c r="A490" s="1">
        <v>45383</v>
      </c>
      <c r="B490" s="1" t="str">
        <f t="shared" si="43"/>
        <v>abril</v>
      </c>
      <c r="C490" t="s">
        <v>38</v>
      </c>
      <c r="D490" t="s">
        <v>39</v>
      </c>
      <c r="E490" t="str">
        <f>+VLOOKUP(F490,'[2]DIVIPOLA MPIO'!$A$5:$B$1125,2,0)</f>
        <v>Antioquia</v>
      </c>
      <c r="F490" t="s">
        <v>453</v>
      </c>
      <c r="G490" t="s">
        <v>41</v>
      </c>
      <c r="H490" t="s">
        <v>46</v>
      </c>
      <c r="I490" t="s">
        <v>43</v>
      </c>
      <c r="J490" t="s">
        <v>27</v>
      </c>
      <c r="K490" s="2">
        <v>88</v>
      </c>
      <c r="L490" s="2">
        <v>6711.4</v>
      </c>
      <c r="M490" s="2">
        <v>48</v>
      </c>
      <c r="N490" s="27">
        <f t="shared" si="44"/>
        <v>2</v>
      </c>
      <c r="O490" s="28" t="str">
        <f t="shared" si="45"/>
        <v>48</v>
      </c>
      <c r="P490" s="28">
        <f t="shared" si="46"/>
        <v>0</v>
      </c>
      <c r="Q490" s="29">
        <f t="shared" si="47"/>
        <v>2880</v>
      </c>
      <c r="R490" s="29">
        <f t="shared" si="48"/>
        <v>48</v>
      </c>
      <c r="U490" s="26"/>
      <c r="V490" s="26"/>
      <c r="W490" s="8"/>
      <c r="X490" s="6"/>
    </row>
    <row r="491" spans="1:24">
      <c r="A491" s="1">
        <v>45383</v>
      </c>
      <c r="B491" s="1" t="str">
        <f t="shared" si="43"/>
        <v>abril</v>
      </c>
      <c r="C491" t="s">
        <v>38</v>
      </c>
      <c r="D491" t="s">
        <v>39</v>
      </c>
      <c r="E491" t="str">
        <f>+VLOOKUP(F491,'[2]DIVIPOLA MPIO'!$A$5:$B$1125,2,0)</f>
        <v>Antioquia</v>
      </c>
      <c r="F491" t="s">
        <v>453</v>
      </c>
      <c r="G491" t="s">
        <v>41</v>
      </c>
      <c r="H491" t="s">
        <v>319</v>
      </c>
      <c r="I491" t="s">
        <v>43</v>
      </c>
      <c r="J491" t="s">
        <v>27</v>
      </c>
      <c r="K491" s="2">
        <v>49</v>
      </c>
      <c r="L491" s="2">
        <v>3691.2</v>
      </c>
      <c r="M491" s="2">
        <v>25</v>
      </c>
      <c r="N491" s="27">
        <f t="shared" si="44"/>
        <v>2</v>
      </c>
      <c r="O491" s="28" t="str">
        <f t="shared" si="45"/>
        <v>25</v>
      </c>
      <c r="P491" s="28">
        <f t="shared" si="46"/>
        <v>0</v>
      </c>
      <c r="Q491" s="29">
        <f t="shared" si="47"/>
        <v>1500</v>
      </c>
      <c r="R491" s="29">
        <f t="shared" si="48"/>
        <v>25</v>
      </c>
      <c r="U491" s="26"/>
      <c r="V491" s="26"/>
      <c r="W491" s="8"/>
      <c r="X491" s="6"/>
    </row>
    <row r="492" spans="1:24">
      <c r="A492" s="1">
        <v>45383</v>
      </c>
      <c r="B492" s="1" t="str">
        <f t="shared" si="43"/>
        <v>abril</v>
      </c>
      <c r="C492" t="s">
        <v>38</v>
      </c>
      <c r="D492" t="s">
        <v>39</v>
      </c>
      <c r="E492" t="str">
        <f>+VLOOKUP(F492,'[2]DIVIPOLA MPIO'!$A$5:$B$1125,2,0)</f>
        <v>Antioquia</v>
      </c>
      <c r="F492" t="s">
        <v>453</v>
      </c>
      <c r="G492" t="s">
        <v>41</v>
      </c>
      <c r="H492" t="s">
        <v>47</v>
      </c>
      <c r="I492" t="s">
        <v>43</v>
      </c>
      <c r="J492" t="s">
        <v>27</v>
      </c>
      <c r="K492" s="2">
        <v>82</v>
      </c>
      <c r="L492" s="2">
        <v>5892.6</v>
      </c>
      <c r="M492" s="2">
        <v>43</v>
      </c>
      <c r="N492" s="27">
        <f t="shared" si="44"/>
        <v>2</v>
      </c>
      <c r="O492" s="28" t="str">
        <f t="shared" si="45"/>
        <v>43</v>
      </c>
      <c r="P492" s="28">
        <f t="shared" si="46"/>
        <v>0</v>
      </c>
      <c r="Q492" s="29">
        <f t="shared" si="47"/>
        <v>2580</v>
      </c>
      <c r="R492" s="29">
        <f t="shared" si="48"/>
        <v>43</v>
      </c>
      <c r="U492" s="26"/>
      <c r="V492" s="26"/>
      <c r="W492" s="8"/>
      <c r="X492" s="6"/>
    </row>
    <row r="493" spans="1:24">
      <c r="A493" s="1">
        <v>45383</v>
      </c>
      <c r="B493" s="1" t="str">
        <f t="shared" si="43"/>
        <v>abril</v>
      </c>
      <c r="C493" t="s">
        <v>38</v>
      </c>
      <c r="D493" t="s">
        <v>39</v>
      </c>
      <c r="E493" t="str">
        <f>+VLOOKUP(F493,'[2]DIVIPOLA MPIO'!$A$5:$B$1125,2,0)</f>
        <v>Antioquia</v>
      </c>
      <c r="F493" t="s">
        <v>453</v>
      </c>
      <c r="G493" t="s">
        <v>41</v>
      </c>
      <c r="H493" t="s">
        <v>48</v>
      </c>
      <c r="I493" t="s">
        <v>43</v>
      </c>
      <c r="J493" t="s">
        <v>27</v>
      </c>
      <c r="K493" s="2">
        <v>68</v>
      </c>
      <c r="L493" s="2">
        <v>5137.7</v>
      </c>
      <c r="M493" s="2">
        <v>36</v>
      </c>
      <c r="N493" s="27">
        <f t="shared" si="44"/>
        <v>2</v>
      </c>
      <c r="O493" s="28" t="str">
        <f t="shared" si="45"/>
        <v>36</v>
      </c>
      <c r="P493" s="28">
        <f t="shared" si="46"/>
        <v>0</v>
      </c>
      <c r="Q493" s="29">
        <f t="shared" si="47"/>
        <v>2160</v>
      </c>
      <c r="R493" s="29">
        <f t="shared" si="48"/>
        <v>36</v>
      </c>
      <c r="U493" s="26"/>
      <c r="V493" s="26"/>
      <c r="W493" s="8"/>
      <c r="X493" s="6"/>
    </row>
    <row r="494" spans="1:24">
      <c r="A494" s="1">
        <v>45383</v>
      </c>
      <c r="B494" s="1" t="str">
        <f t="shared" si="43"/>
        <v>abril</v>
      </c>
      <c r="C494" t="s">
        <v>38</v>
      </c>
      <c r="D494" t="s">
        <v>39</v>
      </c>
      <c r="E494" t="str">
        <f>+VLOOKUP(F494,'[2]DIVIPOLA MPIO'!$A$5:$B$1125,2,0)</f>
        <v>Antioquia</v>
      </c>
      <c r="F494" t="s">
        <v>453</v>
      </c>
      <c r="G494" t="s">
        <v>41</v>
      </c>
      <c r="H494" t="s">
        <v>49</v>
      </c>
      <c r="I494" t="s">
        <v>43</v>
      </c>
      <c r="J494" t="s">
        <v>27</v>
      </c>
      <c r="K494" s="2">
        <v>61</v>
      </c>
      <c r="L494" s="2">
        <v>4224.5</v>
      </c>
      <c r="M494" s="2">
        <v>31</v>
      </c>
      <c r="N494" s="27">
        <f t="shared" si="44"/>
        <v>2</v>
      </c>
      <c r="O494" s="28" t="str">
        <f t="shared" si="45"/>
        <v>31</v>
      </c>
      <c r="P494" s="28">
        <f t="shared" si="46"/>
        <v>0</v>
      </c>
      <c r="Q494" s="29">
        <f t="shared" si="47"/>
        <v>1860</v>
      </c>
      <c r="R494" s="29">
        <f t="shared" si="48"/>
        <v>31</v>
      </c>
      <c r="U494" s="26"/>
      <c r="V494" s="26"/>
      <c r="W494" s="8"/>
      <c r="X494" s="6"/>
    </row>
    <row r="495" spans="1:24">
      <c r="A495" s="1">
        <v>45383</v>
      </c>
      <c r="B495" s="1" t="str">
        <f t="shared" si="43"/>
        <v>abril</v>
      </c>
      <c r="C495" t="s">
        <v>38</v>
      </c>
      <c r="D495" t="s">
        <v>39</v>
      </c>
      <c r="E495" t="str">
        <f>+VLOOKUP(F495,'[2]DIVIPOLA MPIO'!$A$5:$B$1125,2,0)</f>
        <v>Antioquia</v>
      </c>
      <c r="F495" t="s">
        <v>453</v>
      </c>
      <c r="G495" t="s">
        <v>41</v>
      </c>
      <c r="H495" t="s">
        <v>50</v>
      </c>
      <c r="I495" t="s">
        <v>43</v>
      </c>
      <c r="J495" t="s">
        <v>27</v>
      </c>
      <c r="K495" s="2">
        <v>115</v>
      </c>
      <c r="L495" s="2">
        <v>6212.2</v>
      </c>
      <c r="M495" s="2">
        <v>40</v>
      </c>
      <c r="N495" s="27">
        <f t="shared" si="44"/>
        <v>2</v>
      </c>
      <c r="O495" s="28" t="str">
        <f t="shared" si="45"/>
        <v>40</v>
      </c>
      <c r="P495" s="28">
        <f t="shared" si="46"/>
        <v>0</v>
      </c>
      <c r="Q495" s="29">
        <f t="shared" si="47"/>
        <v>2400</v>
      </c>
      <c r="R495" s="29">
        <f t="shared" si="48"/>
        <v>40</v>
      </c>
      <c r="U495" s="26"/>
      <c r="V495" s="26"/>
      <c r="W495" s="8"/>
      <c r="X495" s="6"/>
    </row>
    <row r="496" spans="1:24">
      <c r="A496" s="1">
        <v>45383</v>
      </c>
      <c r="B496" s="1" t="str">
        <f t="shared" si="43"/>
        <v>abril</v>
      </c>
      <c r="C496" t="s">
        <v>38</v>
      </c>
      <c r="D496" t="s">
        <v>39</v>
      </c>
      <c r="E496" t="str">
        <f>+VLOOKUP(F496,'[2]DIVIPOLA MPIO'!$A$5:$B$1125,2,0)</f>
        <v>Antioquia</v>
      </c>
      <c r="F496" t="s">
        <v>453</v>
      </c>
      <c r="G496" t="s">
        <v>41</v>
      </c>
      <c r="H496" t="s">
        <v>51</v>
      </c>
      <c r="I496" t="s">
        <v>43</v>
      </c>
      <c r="J496" t="s">
        <v>27</v>
      </c>
      <c r="K496" s="2">
        <v>88</v>
      </c>
      <c r="L496" s="2">
        <v>6494.3</v>
      </c>
      <c r="M496" s="2">
        <v>41</v>
      </c>
      <c r="N496" s="27">
        <f t="shared" si="44"/>
        <v>2</v>
      </c>
      <c r="O496" s="28" t="str">
        <f t="shared" si="45"/>
        <v>41</v>
      </c>
      <c r="P496" s="28">
        <f t="shared" si="46"/>
        <v>0</v>
      </c>
      <c r="Q496" s="29">
        <f t="shared" si="47"/>
        <v>2460</v>
      </c>
      <c r="R496" s="29">
        <f t="shared" si="48"/>
        <v>41</v>
      </c>
      <c r="U496" s="26"/>
      <c r="V496" s="26"/>
      <c r="W496" s="8"/>
      <c r="X496" s="6"/>
    </row>
    <row r="497" spans="1:24">
      <c r="A497" s="1">
        <v>45383</v>
      </c>
      <c r="B497" s="1" t="str">
        <f t="shared" si="43"/>
        <v>abril</v>
      </c>
      <c r="C497" t="s">
        <v>38</v>
      </c>
      <c r="D497" t="s">
        <v>39</v>
      </c>
      <c r="E497" t="str">
        <f>+VLOOKUP(F497,'[2]DIVIPOLA MPIO'!$A$5:$B$1125,2,0)</f>
        <v>Antioquia</v>
      </c>
      <c r="F497" t="s">
        <v>453</v>
      </c>
      <c r="G497" t="s">
        <v>41</v>
      </c>
      <c r="H497" t="s">
        <v>52</v>
      </c>
      <c r="I497" t="s">
        <v>43</v>
      </c>
      <c r="J497" t="s">
        <v>27</v>
      </c>
      <c r="K497" s="2">
        <v>73</v>
      </c>
      <c r="L497" s="2">
        <v>5364.8</v>
      </c>
      <c r="M497" s="2">
        <v>44</v>
      </c>
      <c r="N497" s="27">
        <f t="shared" si="44"/>
        <v>2</v>
      </c>
      <c r="O497" s="28" t="str">
        <f t="shared" si="45"/>
        <v>44</v>
      </c>
      <c r="P497" s="28">
        <f t="shared" si="46"/>
        <v>0</v>
      </c>
      <c r="Q497" s="29">
        <f t="shared" si="47"/>
        <v>2640</v>
      </c>
      <c r="R497" s="29">
        <f t="shared" si="48"/>
        <v>44</v>
      </c>
      <c r="U497" s="26"/>
      <c r="V497" s="26"/>
      <c r="W497" s="8"/>
      <c r="X497" s="6"/>
    </row>
    <row r="498" spans="1:24">
      <c r="A498" s="1">
        <v>45383</v>
      </c>
      <c r="B498" s="1" t="str">
        <f t="shared" si="43"/>
        <v>abril</v>
      </c>
      <c r="C498" t="s">
        <v>38</v>
      </c>
      <c r="D498" t="s">
        <v>39</v>
      </c>
      <c r="E498" t="str">
        <f>+VLOOKUP(F498,'[2]DIVIPOLA MPIO'!$A$5:$B$1125,2,0)</f>
        <v>Magdalena</v>
      </c>
      <c r="F498" t="s">
        <v>466</v>
      </c>
      <c r="G498" t="s">
        <v>54</v>
      </c>
      <c r="H498" t="s">
        <v>320</v>
      </c>
      <c r="I498" t="s">
        <v>15</v>
      </c>
      <c r="J498" t="s">
        <v>27</v>
      </c>
      <c r="K498" s="2">
        <v>23</v>
      </c>
      <c r="L498" s="2">
        <v>143</v>
      </c>
      <c r="M498" s="2">
        <v>17</v>
      </c>
      <c r="N498" s="27">
        <f t="shared" si="44"/>
        <v>2</v>
      </c>
      <c r="O498" s="28" t="str">
        <f t="shared" si="45"/>
        <v>17</v>
      </c>
      <c r="P498" s="28">
        <f t="shared" si="46"/>
        <v>0</v>
      </c>
      <c r="Q498" s="29">
        <f t="shared" si="47"/>
        <v>1020</v>
      </c>
      <c r="R498" s="29">
        <f t="shared" si="48"/>
        <v>17</v>
      </c>
      <c r="U498" s="26"/>
      <c r="V498" s="26"/>
      <c r="W498" s="8"/>
      <c r="X498" s="6"/>
    </row>
    <row r="499" spans="1:24">
      <c r="A499" s="1">
        <v>45383</v>
      </c>
      <c r="B499" s="1" t="str">
        <f t="shared" si="43"/>
        <v>abril</v>
      </c>
      <c r="C499" t="s">
        <v>38</v>
      </c>
      <c r="D499" t="s">
        <v>39</v>
      </c>
      <c r="E499" t="str">
        <f>+VLOOKUP(F499,'[2]DIVIPOLA MPIO'!$A$5:$B$1125,2,0)</f>
        <v>Magdalena</v>
      </c>
      <c r="F499" t="s">
        <v>466</v>
      </c>
      <c r="G499" t="s">
        <v>54</v>
      </c>
      <c r="H499" t="s">
        <v>55</v>
      </c>
      <c r="I499" t="s">
        <v>15</v>
      </c>
      <c r="J499" t="s">
        <v>27</v>
      </c>
      <c r="K499" s="2">
        <v>68</v>
      </c>
      <c r="L499" s="2">
        <v>1745.1</v>
      </c>
      <c r="M499" s="2">
        <v>51</v>
      </c>
      <c r="N499" s="27">
        <f t="shared" si="44"/>
        <v>2</v>
      </c>
      <c r="O499" s="28" t="str">
        <f t="shared" si="45"/>
        <v>51</v>
      </c>
      <c r="P499" s="28">
        <f t="shared" si="46"/>
        <v>0</v>
      </c>
      <c r="Q499" s="29">
        <f t="shared" si="47"/>
        <v>3060</v>
      </c>
      <c r="R499" s="29">
        <f t="shared" si="48"/>
        <v>51</v>
      </c>
      <c r="U499" s="26"/>
      <c r="V499" s="26"/>
      <c r="W499" s="8"/>
      <c r="X499" s="6"/>
    </row>
    <row r="500" spans="1:24">
      <c r="A500" s="1">
        <v>45383</v>
      </c>
      <c r="B500" s="1" t="str">
        <f t="shared" si="43"/>
        <v>abril</v>
      </c>
      <c r="C500" t="s">
        <v>38</v>
      </c>
      <c r="D500" t="s">
        <v>39</v>
      </c>
      <c r="E500" t="str">
        <f>+VLOOKUP(F500,'[2]DIVIPOLA MPIO'!$A$5:$B$1125,2,0)</f>
        <v>Magdalena</v>
      </c>
      <c r="F500" t="s">
        <v>466</v>
      </c>
      <c r="G500" t="s">
        <v>54</v>
      </c>
      <c r="H500" t="s">
        <v>56</v>
      </c>
      <c r="I500" t="s">
        <v>15</v>
      </c>
      <c r="J500" t="s">
        <v>27</v>
      </c>
      <c r="K500" s="2">
        <v>65</v>
      </c>
      <c r="L500" s="2">
        <v>1715.7</v>
      </c>
      <c r="M500" s="2">
        <v>40</v>
      </c>
      <c r="N500" s="27">
        <f t="shared" si="44"/>
        <v>2</v>
      </c>
      <c r="O500" s="28" t="str">
        <f t="shared" si="45"/>
        <v>40</v>
      </c>
      <c r="P500" s="28">
        <f t="shared" si="46"/>
        <v>0</v>
      </c>
      <c r="Q500" s="29">
        <f t="shared" si="47"/>
        <v>2400</v>
      </c>
      <c r="R500" s="29">
        <f t="shared" si="48"/>
        <v>40</v>
      </c>
      <c r="U500" s="26"/>
      <c r="V500" s="26"/>
      <c r="W500" s="8"/>
      <c r="X500" s="6"/>
    </row>
    <row r="501" spans="1:24">
      <c r="A501" s="1">
        <v>45383</v>
      </c>
      <c r="B501" s="1" t="str">
        <f t="shared" si="43"/>
        <v>abril</v>
      </c>
      <c r="C501" t="s">
        <v>38</v>
      </c>
      <c r="D501" t="s">
        <v>39</v>
      </c>
      <c r="E501" t="str">
        <f>+VLOOKUP(F501,'[2]DIVIPOLA MPIO'!$A$5:$B$1125,2,0)</f>
        <v>Magdalena</v>
      </c>
      <c r="F501" t="s">
        <v>466</v>
      </c>
      <c r="G501" t="s">
        <v>54</v>
      </c>
      <c r="H501" t="s">
        <v>57</v>
      </c>
      <c r="I501" t="s">
        <v>15</v>
      </c>
      <c r="J501" t="s">
        <v>27</v>
      </c>
      <c r="K501" s="2">
        <v>51</v>
      </c>
      <c r="L501" s="2">
        <v>1290</v>
      </c>
      <c r="M501" s="2">
        <v>35</v>
      </c>
      <c r="N501" s="27">
        <f t="shared" si="44"/>
        <v>2</v>
      </c>
      <c r="O501" s="28" t="str">
        <f t="shared" si="45"/>
        <v>35</v>
      </c>
      <c r="P501" s="28">
        <f t="shared" si="46"/>
        <v>0</v>
      </c>
      <c r="Q501" s="29">
        <f t="shared" si="47"/>
        <v>2100</v>
      </c>
      <c r="R501" s="29">
        <f t="shared" si="48"/>
        <v>35</v>
      </c>
      <c r="U501" s="26"/>
      <c r="V501" s="26"/>
      <c r="W501" s="8"/>
      <c r="X501" s="6"/>
    </row>
    <row r="502" spans="1:24">
      <c r="A502" s="1">
        <v>45383</v>
      </c>
      <c r="B502" s="1" t="str">
        <f t="shared" si="43"/>
        <v>abril</v>
      </c>
      <c r="C502" t="s">
        <v>38</v>
      </c>
      <c r="D502" t="s">
        <v>39</v>
      </c>
      <c r="E502" t="str">
        <f>+VLOOKUP(F502,'[2]DIVIPOLA MPIO'!$A$5:$B$1125,2,0)</f>
        <v>Magdalena</v>
      </c>
      <c r="F502" t="s">
        <v>466</v>
      </c>
      <c r="G502" t="s">
        <v>341</v>
      </c>
      <c r="H502" t="s">
        <v>55</v>
      </c>
      <c r="I502" t="s">
        <v>15</v>
      </c>
      <c r="J502" t="s">
        <v>27</v>
      </c>
      <c r="K502" s="2">
        <v>23</v>
      </c>
      <c r="L502" s="2">
        <v>549.6</v>
      </c>
      <c r="M502" s="2">
        <v>11</v>
      </c>
      <c r="N502" s="27">
        <f t="shared" si="44"/>
        <v>2</v>
      </c>
      <c r="O502" s="28" t="str">
        <f t="shared" si="45"/>
        <v>11</v>
      </c>
      <c r="P502" s="28">
        <f t="shared" si="46"/>
        <v>0</v>
      </c>
      <c r="Q502" s="29">
        <f t="shared" si="47"/>
        <v>660</v>
      </c>
      <c r="R502" s="29">
        <f t="shared" si="48"/>
        <v>11</v>
      </c>
      <c r="U502" s="26"/>
      <c r="V502" s="26"/>
      <c r="W502" s="8"/>
      <c r="X502" s="6"/>
    </row>
    <row r="503" spans="1:24">
      <c r="A503" s="1">
        <v>45383</v>
      </c>
      <c r="B503" s="1" t="str">
        <f t="shared" si="43"/>
        <v>abril</v>
      </c>
      <c r="C503" t="s">
        <v>38</v>
      </c>
      <c r="D503" t="s">
        <v>39</v>
      </c>
      <c r="E503" t="str">
        <f>+VLOOKUP(F503,'[2]DIVIPOLA MPIO'!$A$5:$B$1125,2,0)</f>
        <v>Magdalena</v>
      </c>
      <c r="F503" t="s">
        <v>466</v>
      </c>
      <c r="G503" t="s">
        <v>341</v>
      </c>
      <c r="H503" t="s">
        <v>56</v>
      </c>
      <c r="I503" t="s">
        <v>15</v>
      </c>
      <c r="J503" t="s">
        <v>27</v>
      </c>
      <c r="K503" s="2">
        <v>22</v>
      </c>
      <c r="L503" s="2">
        <v>584.70000000000005</v>
      </c>
      <c r="M503" s="2">
        <v>9</v>
      </c>
      <c r="N503" s="27">
        <f t="shared" si="44"/>
        <v>1</v>
      </c>
      <c r="O503" s="28" t="str">
        <f t="shared" si="45"/>
        <v>9</v>
      </c>
      <c r="P503" s="28">
        <f t="shared" si="46"/>
        <v>0</v>
      </c>
      <c r="Q503" s="29">
        <f t="shared" si="47"/>
        <v>540</v>
      </c>
      <c r="R503" s="29">
        <f t="shared" si="48"/>
        <v>9</v>
      </c>
      <c r="U503" s="26"/>
      <c r="V503" s="26"/>
      <c r="W503" s="8"/>
      <c r="X503" s="6"/>
    </row>
    <row r="504" spans="1:24">
      <c r="A504" s="1">
        <v>45383</v>
      </c>
      <c r="B504" s="1" t="str">
        <f t="shared" si="43"/>
        <v>abril</v>
      </c>
      <c r="C504" t="s">
        <v>38</v>
      </c>
      <c r="D504" t="s">
        <v>39</v>
      </c>
      <c r="E504" t="str">
        <f>+VLOOKUP(F504,'[2]DIVIPOLA MPIO'!$A$5:$B$1125,2,0)</f>
        <v>Magdalena</v>
      </c>
      <c r="F504" t="s">
        <v>466</v>
      </c>
      <c r="G504" t="s">
        <v>341</v>
      </c>
      <c r="H504" t="s">
        <v>57</v>
      </c>
      <c r="I504" t="s">
        <v>15</v>
      </c>
      <c r="J504" t="s">
        <v>27</v>
      </c>
      <c r="K504" s="2">
        <v>41</v>
      </c>
      <c r="L504" s="2">
        <v>1030.2</v>
      </c>
      <c r="M504" s="2">
        <v>24</v>
      </c>
      <c r="N504" s="27">
        <f t="shared" si="44"/>
        <v>2</v>
      </c>
      <c r="O504" s="28" t="str">
        <f t="shared" si="45"/>
        <v>24</v>
      </c>
      <c r="P504" s="28">
        <f t="shared" si="46"/>
        <v>0</v>
      </c>
      <c r="Q504" s="29">
        <f t="shared" si="47"/>
        <v>1440</v>
      </c>
      <c r="R504" s="29">
        <f t="shared" si="48"/>
        <v>24</v>
      </c>
      <c r="U504" s="26"/>
      <c r="V504" s="26"/>
      <c r="W504" s="8"/>
      <c r="X504" s="6"/>
    </row>
    <row r="505" spans="1:24">
      <c r="A505" s="1">
        <v>45383</v>
      </c>
      <c r="B505" s="1" t="str">
        <f t="shared" si="43"/>
        <v>abril</v>
      </c>
      <c r="C505" t="s">
        <v>38</v>
      </c>
      <c r="D505" t="s">
        <v>39</v>
      </c>
      <c r="E505" t="str">
        <f>+VLOOKUP(F505,'[2]DIVIPOLA MPIO'!$A$5:$B$1125,2,0)</f>
        <v>Antioquia</v>
      </c>
      <c r="F505" t="s">
        <v>58</v>
      </c>
      <c r="G505" t="s">
        <v>59</v>
      </c>
      <c r="H505" t="s">
        <v>42</v>
      </c>
      <c r="I505" t="s">
        <v>43</v>
      </c>
      <c r="J505" t="s">
        <v>27</v>
      </c>
      <c r="K505" s="2">
        <v>14</v>
      </c>
      <c r="L505" s="2">
        <v>1111.7</v>
      </c>
      <c r="M505" s="2">
        <v>7</v>
      </c>
      <c r="N505" s="27">
        <f t="shared" si="44"/>
        <v>1</v>
      </c>
      <c r="O505" s="28" t="str">
        <f t="shared" si="45"/>
        <v>7</v>
      </c>
      <c r="P505" s="28">
        <f t="shared" si="46"/>
        <v>0</v>
      </c>
      <c r="Q505" s="29">
        <f t="shared" si="47"/>
        <v>420</v>
      </c>
      <c r="R505" s="29">
        <f t="shared" si="48"/>
        <v>7</v>
      </c>
      <c r="U505" s="26"/>
      <c r="V505" s="26"/>
      <c r="W505" s="8"/>
      <c r="X505" s="6"/>
    </row>
    <row r="506" spans="1:24">
      <c r="A506" s="1">
        <v>45383</v>
      </c>
      <c r="B506" s="1" t="str">
        <f t="shared" si="43"/>
        <v>abril</v>
      </c>
      <c r="C506" t="s">
        <v>38</v>
      </c>
      <c r="D506" t="s">
        <v>39</v>
      </c>
      <c r="E506" t="str">
        <f>+VLOOKUP(F506,'[2]DIVIPOLA MPIO'!$A$5:$B$1125,2,0)</f>
        <v>Antioquia</v>
      </c>
      <c r="F506" t="s">
        <v>58</v>
      </c>
      <c r="G506" t="s">
        <v>59</v>
      </c>
      <c r="H506" t="s">
        <v>45</v>
      </c>
      <c r="I506" t="s">
        <v>43</v>
      </c>
      <c r="J506" t="s">
        <v>27</v>
      </c>
      <c r="K506" s="2">
        <v>14</v>
      </c>
      <c r="L506" s="2">
        <v>1048.3</v>
      </c>
      <c r="M506" s="2">
        <v>7</v>
      </c>
      <c r="N506" s="27">
        <f t="shared" si="44"/>
        <v>1</v>
      </c>
      <c r="O506" s="28" t="str">
        <f t="shared" si="45"/>
        <v>7</v>
      </c>
      <c r="P506" s="28">
        <f t="shared" si="46"/>
        <v>0</v>
      </c>
      <c r="Q506" s="29">
        <f t="shared" si="47"/>
        <v>420</v>
      </c>
      <c r="R506" s="29">
        <f t="shared" si="48"/>
        <v>7</v>
      </c>
      <c r="U506" s="26"/>
      <c r="V506" s="26"/>
      <c r="W506" s="8"/>
      <c r="X506" s="6"/>
    </row>
    <row r="507" spans="1:24">
      <c r="A507" s="1">
        <v>45383</v>
      </c>
      <c r="B507" s="1" t="str">
        <f t="shared" si="43"/>
        <v>abril</v>
      </c>
      <c r="C507" t="s">
        <v>38</v>
      </c>
      <c r="D507" t="s">
        <v>39</v>
      </c>
      <c r="E507" t="str">
        <f>+VLOOKUP(F507,'[2]DIVIPOLA MPIO'!$A$5:$B$1125,2,0)</f>
        <v>Antioquia</v>
      </c>
      <c r="F507" t="s">
        <v>58</v>
      </c>
      <c r="G507" t="s">
        <v>59</v>
      </c>
      <c r="H507" t="s">
        <v>46</v>
      </c>
      <c r="I507" t="s">
        <v>43</v>
      </c>
      <c r="J507" t="s">
        <v>27</v>
      </c>
      <c r="K507" s="2">
        <v>7</v>
      </c>
      <c r="L507" s="2">
        <v>560</v>
      </c>
      <c r="M507" s="2">
        <v>4</v>
      </c>
      <c r="N507" s="27">
        <f t="shared" si="44"/>
        <v>1</v>
      </c>
      <c r="O507" s="28" t="str">
        <f t="shared" si="45"/>
        <v>4</v>
      </c>
      <c r="P507" s="28">
        <f t="shared" si="46"/>
        <v>0</v>
      </c>
      <c r="Q507" s="29">
        <f t="shared" si="47"/>
        <v>240</v>
      </c>
      <c r="R507" s="29">
        <f t="shared" si="48"/>
        <v>4</v>
      </c>
      <c r="U507" s="26"/>
      <c r="V507" s="26"/>
      <c r="W507" s="8"/>
      <c r="X507" s="6"/>
    </row>
    <row r="508" spans="1:24">
      <c r="A508" s="1">
        <v>45383</v>
      </c>
      <c r="B508" s="1" t="str">
        <f t="shared" si="43"/>
        <v>abril</v>
      </c>
      <c r="C508" t="s">
        <v>38</v>
      </c>
      <c r="D508" t="s">
        <v>39</v>
      </c>
      <c r="E508" t="str">
        <f>+VLOOKUP(F508,'[2]DIVIPOLA MPIO'!$A$5:$B$1125,2,0)</f>
        <v>Antioquia</v>
      </c>
      <c r="F508" t="s">
        <v>58</v>
      </c>
      <c r="G508" t="s">
        <v>59</v>
      </c>
      <c r="H508" t="s">
        <v>319</v>
      </c>
      <c r="I508" t="s">
        <v>43</v>
      </c>
      <c r="J508" t="s">
        <v>27</v>
      </c>
      <c r="K508" s="2">
        <v>27</v>
      </c>
      <c r="L508" s="2">
        <v>2083.3000000000002</v>
      </c>
      <c r="M508" s="2">
        <v>13</v>
      </c>
      <c r="N508" s="27">
        <f t="shared" si="44"/>
        <v>2</v>
      </c>
      <c r="O508" s="28" t="str">
        <f t="shared" si="45"/>
        <v>13</v>
      </c>
      <c r="P508" s="28">
        <f t="shared" si="46"/>
        <v>0</v>
      </c>
      <c r="Q508" s="29">
        <f t="shared" si="47"/>
        <v>780</v>
      </c>
      <c r="R508" s="29">
        <f t="shared" si="48"/>
        <v>13</v>
      </c>
      <c r="U508" s="26"/>
      <c r="V508" s="26"/>
      <c r="W508" s="8"/>
      <c r="X508" s="6"/>
    </row>
    <row r="509" spans="1:24">
      <c r="A509" s="1">
        <v>45383</v>
      </c>
      <c r="B509" s="1" t="str">
        <f t="shared" si="43"/>
        <v>abril</v>
      </c>
      <c r="C509" t="s">
        <v>38</v>
      </c>
      <c r="D509" t="s">
        <v>39</v>
      </c>
      <c r="E509" t="str">
        <f>+VLOOKUP(F509,'[2]DIVIPOLA MPIO'!$A$5:$B$1125,2,0)</f>
        <v>Antioquia</v>
      </c>
      <c r="F509" t="s">
        <v>58</v>
      </c>
      <c r="G509" t="s">
        <v>59</v>
      </c>
      <c r="H509" t="s">
        <v>47</v>
      </c>
      <c r="I509" t="s">
        <v>43</v>
      </c>
      <c r="J509" t="s">
        <v>27</v>
      </c>
      <c r="K509" s="2">
        <v>19</v>
      </c>
      <c r="L509" s="2">
        <v>1465</v>
      </c>
      <c r="M509" s="2">
        <v>9</v>
      </c>
      <c r="N509" s="27">
        <f t="shared" si="44"/>
        <v>1</v>
      </c>
      <c r="O509" s="28" t="str">
        <f t="shared" si="45"/>
        <v>9</v>
      </c>
      <c r="P509" s="28">
        <f t="shared" si="46"/>
        <v>0</v>
      </c>
      <c r="Q509" s="29">
        <f t="shared" si="47"/>
        <v>540</v>
      </c>
      <c r="R509" s="29">
        <f t="shared" si="48"/>
        <v>9</v>
      </c>
      <c r="U509" s="26"/>
      <c r="V509" s="26"/>
      <c r="W509" s="8"/>
      <c r="X509" s="6"/>
    </row>
    <row r="510" spans="1:24">
      <c r="A510" s="1">
        <v>45383</v>
      </c>
      <c r="B510" s="1" t="str">
        <f t="shared" si="43"/>
        <v>abril</v>
      </c>
      <c r="C510" t="s">
        <v>38</v>
      </c>
      <c r="D510" t="s">
        <v>39</v>
      </c>
      <c r="E510" t="str">
        <f>+VLOOKUP(F510,'[2]DIVIPOLA MPIO'!$A$5:$B$1125,2,0)</f>
        <v>Antioquia</v>
      </c>
      <c r="F510" t="s">
        <v>58</v>
      </c>
      <c r="G510" t="s">
        <v>59</v>
      </c>
      <c r="H510" t="s">
        <v>48</v>
      </c>
      <c r="I510" t="s">
        <v>43</v>
      </c>
      <c r="J510" t="s">
        <v>27</v>
      </c>
      <c r="K510" s="2">
        <v>41</v>
      </c>
      <c r="L510" s="2">
        <v>3196.6</v>
      </c>
      <c r="M510" s="2">
        <v>19</v>
      </c>
      <c r="N510" s="27">
        <f t="shared" si="44"/>
        <v>2</v>
      </c>
      <c r="O510" s="28" t="str">
        <f t="shared" si="45"/>
        <v>19</v>
      </c>
      <c r="P510" s="28">
        <f t="shared" si="46"/>
        <v>0</v>
      </c>
      <c r="Q510" s="29">
        <f t="shared" si="47"/>
        <v>1140</v>
      </c>
      <c r="R510" s="29">
        <f t="shared" si="48"/>
        <v>19</v>
      </c>
      <c r="U510" s="26"/>
      <c r="V510" s="26"/>
      <c r="W510" s="8"/>
      <c r="X510" s="6"/>
    </row>
    <row r="511" spans="1:24">
      <c r="A511" s="1">
        <v>45383</v>
      </c>
      <c r="B511" s="1" t="str">
        <f t="shared" si="43"/>
        <v>abril</v>
      </c>
      <c r="C511" t="s">
        <v>38</v>
      </c>
      <c r="D511" t="s">
        <v>39</v>
      </c>
      <c r="E511" t="str">
        <f>+VLOOKUP(F511,'[2]DIVIPOLA MPIO'!$A$5:$B$1125,2,0)</f>
        <v>Antioquia</v>
      </c>
      <c r="F511" t="s">
        <v>58</v>
      </c>
      <c r="G511" t="s">
        <v>59</v>
      </c>
      <c r="H511" t="s">
        <v>49</v>
      </c>
      <c r="I511" t="s">
        <v>43</v>
      </c>
      <c r="J511" t="s">
        <v>27</v>
      </c>
      <c r="K511" s="2">
        <v>15</v>
      </c>
      <c r="L511" s="2">
        <v>1160</v>
      </c>
      <c r="M511" s="2">
        <v>7</v>
      </c>
      <c r="N511" s="27">
        <f t="shared" si="44"/>
        <v>1</v>
      </c>
      <c r="O511" s="28" t="str">
        <f t="shared" si="45"/>
        <v>7</v>
      </c>
      <c r="P511" s="28">
        <f t="shared" si="46"/>
        <v>0</v>
      </c>
      <c r="Q511" s="29">
        <f t="shared" si="47"/>
        <v>420</v>
      </c>
      <c r="R511" s="29">
        <f t="shared" si="48"/>
        <v>7</v>
      </c>
      <c r="U511" s="26"/>
      <c r="V511" s="26"/>
      <c r="W511" s="8"/>
      <c r="X511" s="6"/>
    </row>
    <row r="512" spans="1:24">
      <c r="A512" s="1">
        <v>45383</v>
      </c>
      <c r="B512" s="1" t="str">
        <f t="shared" si="43"/>
        <v>abril</v>
      </c>
      <c r="C512" t="s">
        <v>38</v>
      </c>
      <c r="D512" t="s">
        <v>39</v>
      </c>
      <c r="E512" t="str">
        <f>+VLOOKUP(F512,'[2]DIVIPOLA MPIO'!$A$5:$B$1125,2,0)</f>
        <v>Antioquia</v>
      </c>
      <c r="F512" t="s">
        <v>58</v>
      </c>
      <c r="G512" t="s">
        <v>59</v>
      </c>
      <c r="H512" t="s">
        <v>50</v>
      </c>
      <c r="I512" t="s">
        <v>43</v>
      </c>
      <c r="J512" t="s">
        <v>27</v>
      </c>
      <c r="K512" s="2">
        <v>6</v>
      </c>
      <c r="L512" s="2">
        <v>480</v>
      </c>
      <c r="M512" s="2">
        <v>3</v>
      </c>
      <c r="N512" s="27">
        <f t="shared" si="44"/>
        <v>1</v>
      </c>
      <c r="O512" s="28" t="str">
        <f t="shared" si="45"/>
        <v>3</v>
      </c>
      <c r="P512" s="28">
        <f t="shared" si="46"/>
        <v>0</v>
      </c>
      <c r="Q512" s="29">
        <f t="shared" si="47"/>
        <v>180</v>
      </c>
      <c r="R512" s="29">
        <f t="shared" si="48"/>
        <v>3</v>
      </c>
      <c r="U512" s="26"/>
      <c r="V512" s="26"/>
      <c r="W512" s="8"/>
      <c r="X512" s="6"/>
    </row>
    <row r="513" spans="1:24">
      <c r="A513" s="1">
        <v>45383</v>
      </c>
      <c r="B513" s="1" t="str">
        <f t="shared" si="43"/>
        <v>abril</v>
      </c>
      <c r="C513" t="s">
        <v>38</v>
      </c>
      <c r="D513" t="s">
        <v>39</v>
      </c>
      <c r="E513" t="str">
        <f>+VLOOKUP(F513,'[2]DIVIPOLA MPIO'!$A$5:$B$1125,2,0)</f>
        <v>Antioquia</v>
      </c>
      <c r="F513" t="s">
        <v>58</v>
      </c>
      <c r="G513" t="s">
        <v>59</v>
      </c>
      <c r="H513" t="s">
        <v>51</v>
      </c>
      <c r="I513" t="s">
        <v>43</v>
      </c>
      <c r="J513" t="s">
        <v>27</v>
      </c>
      <c r="K513" s="2">
        <v>19</v>
      </c>
      <c r="L513" s="2">
        <v>1510</v>
      </c>
      <c r="M513" s="2">
        <v>8</v>
      </c>
      <c r="N513" s="27">
        <f t="shared" si="44"/>
        <v>1</v>
      </c>
      <c r="O513" s="28" t="str">
        <f t="shared" si="45"/>
        <v>8</v>
      </c>
      <c r="P513" s="28">
        <f t="shared" si="46"/>
        <v>0</v>
      </c>
      <c r="Q513" s="29">
        <f t="shared" si="47"/>
        <v>480</v>
      </c>
      <c r="R513" s="29">
        <f t="shared" si="48"/>
        <v>8</v>
      </c>
      <c r="U513" s="26"/>
      <c r="V513" s="26"/>
      <c r="W513" s="8"/>
      <c r="X513" s="6"/>
    </row>
    <row r="514" spans="1:24">
      <c r="A514" s="1">
        <v>45383</v>
      </c>
      <c r="B514" s="1" t="str">
        <f t="shared" si="43"/>
        <v>abril</v>
      </c>
      <c r="C514" t="s">
        <v>38</v>
      </c>
      <c r="D514" t="s">
        <v>39</v>
      </c>
      <c r="E514" t="str">
        <f>+VLOOKUP(F514,'[2]DIVIPOLA MPIO'!$A$5:$B$1125,2,0)</f>
        <v>Antioquia</v>
      </c>
      <c r="F514" t="s">
        <v>58</v>
      </c>
      <c r="G514" t="s">
        <v>59</v>
      </c>
      <c r="H514" t="s">
        <v>52</v>
      </c>
      <c r="I514" t="s">
        <v>43</v>
      </c>
      <c r="J514" t="s">
        <v>27</v>
      </c>
      <c r="K514" s="2">
        <v>35</v>
      </c>
      <c r="L514" s="2">
        <v>2736</v>
      </c>
      <c r="M514" s="2">
        <v>20</v>
      </c>
      <c r="N514" s="27">
        <f t="shared" si="44"/>
        <v>2</v>
      </c>
      <c r="O514" s="28" t="str">
        <f t="shared" si="45"/>
        <v>20</v>
      </c>
      <c r="P514" s="28">
        <f t="shared" si="46"/>
        <v>0</v>
      </c>
      <c r="Q514" s="29">
        <f t="shared" si="47"/>
        <v>1200</v>
      </c>
      <c r="R514" s="29">
        <f t="shared" si="48"/>
        <v>20</v>
      </c>
      <c r="U514" s="26"/>
      <c r="V514" s="26"/>
      <c r="W514" s="8"/>
      <c r="X514" s="6"/>
    </row>
    <row r="515" spans="1:24">
      <c r="A515" s="1">
        <v>45383</v>
      </c>
      <c r="B515" s="1" t="str">
        <f t="shared" ref="B515:B578" si="49">TEXT(A515,"mmmm")</f>
        <v>abril</v>
      </c>
      <c r="C515" t="s">
        <v>60</v>
      </c>
      <c r="D515" t="s">
        <v>61</v>
      </c>
      <c r="E515" t="str">
        <f>+VLOOKUP(F515,'[2]DIVIPOLA MPIO'!$A$5:$B$1125,2,0)</f>
        <v>Cesar</v>
      </c>
      <c r="F515" t="s">
        <v>62</v>
      </c>
      <c r="G515" t="s">
        <v>63</v>
      </c>
      <c r="H515" t="s">
        <v>64</v>
      </c>
      <c r="I515" t="s">
        <v>15</v>
      </c>
      <c r="J515" t="s">
        <v>65</v>
      </c>
      <c r="K515" s="2">
        <v>51</v>
      </c>
      <c r="L515" s="2">
        <v>253</v>
      </c>
      <c r="M515" s="2">
        <v>1654</v>
      </c>
      <c r="N515" s="27">
        <f t="shared" ref="N515:N578" si="50">LEN($M515)</f>
        <v>4</v>
      </c>
      <c r="O515" s="28" t="str">
        <f t="shared" ref="O515:O578" si="51">IF(N515="1",$M515,IF(N515=2,LEFT($M515,2),LEFT($M515,2)))</f>
        <v>16</v>
      </c>
      <c r="P515" s="28" t="str">
        <f t="shared" ref="P515:P578" si="52">IF(N515&lt;=2,0,MID($M515,3,3))</f>
        <v>54</v>
      </c>
      <c r="Q515" s="29">
        <f t="shared" ref="Q515:Q578" si="53">+(O515*60)+P515</f>
        <v>1014</v>
      </c>
      <c r="R515" s="29">
        <f t="shared" ref="R515:R578" si="54">+Q515/60</f>
        <v>16.899999999999999</v>
      </c>
      <c r="U515" s="26"/>
      <c r="V515" s="26"/>
      <c r="W515" s="8"/>
      <c r="X515" s="6"/>
    </row>
    <row r="516" spans="1:24">
      <c r="A516" s="1">
        <v>45383</v>
      </c>
      <c r="B516" s="1" t="str">
        <f t="shared" si="49"/>
        <v>abril</v>
      </c>
      <c r="C516" t="s">
        <v>66</v>
      </c>
      <c r="D516" t="s">
        <v>67</v>
      </c>
      <c r="E516" t="str">
        <f>+VLOOKUP(F516,'[2]DIVIPOLA MPIO'!$A$5:$B$1125,2,0)</f>
        <v>Antioquia</v>
      </c>
      <c r="F516" t="s">
        <v>68</v>
      </c>
      <c r="G516" t="s">
        <v>257</v>
      </c>
      <c r="H516" t="s">
        <v>70</v>
      </c>
      <c r="I516" t="s">
        <v>43</v>
      </c>
      <c r="J516" t="s">
        <v>27</v>
      </c>
      <c r="K516" s="2">
        <v>79</v>
      </c>
      <c r="L516" s="2">
        <v>4469.71</v>
      </c>
      <c r="M516" s="2">
        <v>3654</v>
      </c>
      <c r="N516" s="27">
        <f t="shared" si="50"/>
        <v>4</v>
      </c>
      <c r="O516" s="28" t="str">
        <f t="shared" si="51"/>
        <v>36</v>
      </c>
      <c r="P516" s="28" t="str">
        <f t="shared" si="52"/>
        <v>54</v>
      </c>
      <c r="Q516" s="29">
        <f t="shared" si="53"/>
        <v>2214</v>
      </c>
      <c r="R516" s="29">
        <f t="shared" si="54"/>
        <v>36.9</v>
      </c>
      <c r="U516" s="26"/>
      <c r="V516" s="26"/>
      <c r="W516" s="8"/>
      <c r="X516" s="6"/>
    </row>
    <row r="517" spans="1:24">
      <c r="A517" s="1">
        <v>45383</v>
      </c>
      <c r="B517" s="1" t="str">
        <f t="shared" si="49"/>
        <v>abril</v>
      </c>
      <c r="C517" t="s">
        <v>66</v>
      </c>
      <c r="D517" t="s">
        <v>67</v>
      </c>
      <c r="E517" t="str">
        <f>+VLOOKUP(F517,'[2]DIVIPOLA MPIO'!$A$5:$B$1125,2,0)</f>
        <v>Antioquia</v>
      </c>
      <c r="F517" t="s">
        <v>68</v>
      </c>
      <c r="G517" t="s">
        <v>257</v>
      </c>
      <c r="H517" t="s">
        <v>71</v>
      </c>
      <c r="I517" t="s">
        <v>43</v>
      </c>
      <c r="J517" t="s">
        <v>27</v>
      </c>
      <c r="K517" s="2">
        <v>78</v>
      </c>
      <c r="L517" s="2">
        <v>4755.5</v>
      </c>
      <c r="M517" s="2">
        <v>3606</v>
      </c>
      <c r="N517" s="27">
        <f t="shared" si="50"/>
        <v>4</v>
      </c>
      <c r="O517" s="28" t="str">
        <f t="shared" si="51"/>
        <v>36</v>
      </c>
      <c r="P517" s="28" t="str">
        <f t="shared" si="52"/>
        <v>06</v>
      </c>
      <c r="Q517" s="29">
        <f t="shared" si="53"/>
        <v>2166</v>
      </c>
      <c r="R517" s="29">
        <f t="shared" si="54"/>
        <v>36.1</v>
      </c>
      <c r="U517" s="26"/>
      <c r="V517" s="26"/>
      <c r="W517" s="8"/>
      <c r="X517" s="6"/>
    </row>
    <row r="518" spans="1:24">
      <c r="A518" s="1">
        <v>45383</v>
      </c>
      <c r="B518" s="1" t="str">
        <f t="shared" si="49"/>
        <v>abril</v>
      </c>
      <c r="C518" t="s">
        <v>66</v>
      </c>
      <c r="D518" t="s">
        <v>67</v>
      </c>
      <c r="E518" t="str">
        <f>+VLOOKUP(F518,'[2]DIVIPOLA MPIO'!$A$5:$B$1125,2,0)</f>
        <v>Antioquia</v>
      </c>
      <c r="F518" t="s">
        <v>68</v>
      </c>
      <c r="G518" t="s">
        <v>257</v>
      </c>
      <c r="H518" t="s">
        <v>72</v>
      </c>
      <c r="I518" t="s">
        <v>43</v>
      </c>
      <c r="J518" t="s">
        <v>27</v>
      </c>
      <c r="K518" s="2">
        <v>91</v>
      </c>
      <c r="L518" s="2">
        <v>4986.99</v>
      </c>
      <c r="M518" s="2">
        <v>3930</v>
      </c>
      <c r="N518" s="27">
        <f t="shared" si="50"/>
        <v>4</v>
      </c>
      <c r="O518" s="28" t="str">
        <f t="shared" si="51"/>
        <v>39</v>
      </c>
      <c r="P518" s="28" t="str">
        <f t="shared" si="52"/>
        <v>30</v>
      </c>
      <c r="Q518" s="29">
        <f t="shared" si="53"/>
        <v>2370</v>
      </c>
      <c r="R518" s="29">
        <f t="shared" si="54"/>
        <v>39.5</v>
      </c>
      <c r="U518" s="26"/>
      <c r="V518" s="26"/>
      <c r="W518" s="8"/>
      <c r="X518" s="6"/>
    </row>
    <row r="519" spans="1:24">
      <c r="A519" s="1">
        <v>45383</v>
      </c>
      <c r="B519" s="1" t="str">
        <f t="shared" si="49"/>
        <v>abril</v>
      </c>
      <c r="C519" t="s">
        <v>66</v>
      </c>
      <c r="D519" t="s">
        <v>67</v>
      </c>
      <c r="E519" t="str">
        <f>+VLOOKUP(F519,'[2]DIVIPOLA MPIO'!$A$5:$B$1125,2,0)</f>
        <v>Antioquia</v>
      </c>
      <c r="F519" t="s">
        <v>68</v>
      </c>
      <c r="G519" t="s">
        <v>257</v>
      </c>
      <c r="H519" t="s">
        <v>73</v>
      </c>
      <c r="I519" t="s">
        <v>43</v>
      </c>
      <c r="J519" t="s">
        <v>27</v>
      </c>
      <c r="K519" s="2">
        <v>80</v>
      </c>
      <c r="L519" s="2">
        <v>4623.7</v>
      </c>
      <c r="M519" s="2">
        <v>3542</v>
      </c>
      <c r="N519" s="27">
        <f t="shared" si="50"/>
        <v>4</v>
      </c>
      <c r="O519" s="28" t="str">
        <f t="shared" si="51"/>
        <v>35</v>
      </c>
      <c r="P519" s="28" t="str">
        <f t="shared" si="52"/>
        <v>42</v>
      </c>
      <c r="Q519" s="29">
        <f t="shared" si="53"/>
        <v>2142</v>
      </c>
      <c r="R519" s="29">
        <f t="shared" si="54"/>
        <v>35.700000000000003</v>
      </c>
      <c r="U519" s="26"/>
      <c r="V519" s="26"/>
      <c r="W519" s="8"/>
      <c r="X519" s="6"/>
    </row>
    <row r="520" spans="1:24">
      <c r="A520" s="1">
        <v>45383</v>
      </c>
      <c r="B520" s="1" t="str">
        <f t="shared" si="49"/>
        <v>abril</v>
      </c>
      <c r="C520" t="s">
        <v>66</v>
      </c>
      <c r="D520" t="s">
        <v>67</v>
      </c>
      <c r="E520" t="str">
        <f>+VLOOKUP(F520,'[2]DIVIPOLA MPIO'!$A$5:$B$1125,2,0)</f>
        <v>Antioquia</v>
      </c>
      <c r="F520" t="s">
        <v>68</v>
      </c>
      <c r="G520" t="s">
        <v>257</v>
      </c>
      <c r="H520" t="s">
        <v>74</v>
      </c>
      <c r="I520" t="s">
        <v>43</v>
      </c>
      <c r="J520" t="s">
        <v>27</v>
      </c>
      <c r="K520" s="2">
        <v>93</v>
      </c>
      <c r="L520" s="2">
        <v>5451.91</v>
      </c>
      <c r="M520" s="2">
        <v>3700</v>
      </c>
      <c r="N520" s="27">
        <f t="shared" si="50"/>
        <v>4</v>
      </c>
      <c r="O520" s="28" t="str">
        <f t="shared" si="51"/>
        <v>37</v>
      </c>
      <c r="P520" s="28" t="str">
        <f t="shared" si="52"/>
        <v>00</v>
      </c>
      <c r="Q520" s="29">
        <f t="shared" si="53"/>
        <v>2220</v>
      </c>
      <c r="R520" s="29">
        <f t="shared" si="54"/>
        <v>37</v>
      </c>
      <c r="U520" s="26"/>
      <c r="V520" s="26"/>
      <c r="W520" s="8"/>
      <c r="X520" s="6"/>
    </row>
    <row r="521" spans="1:24">
      <c r="A521" s="1">
        <v>45383</v>
      </c>
      <c r="B521" s="1" t="str">
        <f t="shared" si="49"/>
        <v>abril</v>
      </c>
      <c r="C521" t="s">
        <v>66</v>
      </c>
      <c r="D521" t="s">
        <v>67</v>
      </c>
      <c r="E521" t="str">
        <f>+VLOOKUP(F521,'[2]DIVIPOLA MPIO'!$A$5:$B$1125,2,0)</f>
        <v>Antioquia</v>
      </c>
      <c r="F521" t="s">
        <v>68</v>
      </c>
      <c r="G521" t="s">
        <v>257</v>
      </c>
      <c r="H521" t="s">
        <v>75</v>
      </c>
      <c r="I521" t="s">
        <v>43</v>
      </c>
      <c r="J521" t="s">
        <v>27</v>
      </c>
      <c r="K521" s="2">
        <v>84</v>
      </c>
      <c r="L521" s="2">
        <v>4721.97</v>
      </c>
      <c r="M521" s="2">
        <v>3606</v>
      </c>
      <c r="N521" s="27">
        <f t="shared" si="50"/>
        <v>4</v>
      </c>
      <c r="O521" s="28" t="str">
        <f t="shared" si="51"/>
        <v>36</v>
      </c>
      <c r="P521" s="28" t="str">
        <f t="shared" si="52"/>
        <v>06</v>
      </c>
      <c r="Q521" s="29">
        <f t="shared" si="53"/>
        <v>2166</v>
      </c>
      <c r="R521" s="29">
        <f t="shared" si="54"/>
        <v>36.1</v>
      </c>
      <c r="U521" s="26"/>
      <c r="V521" s="26"/>
      <c r="W521" s="8"/>
      <c r="X521" s="6"/>
    </row>
    <row r="522" spans="1:24">
      <c r="A522" s="1">
        <v>45383</v>
      </c>
      <c r="B522" s="1" t="str">
        <f t="shared" si="49"/>
        <v>abril</v>
      </c>
      <c r="C522" t="s">
        <v>76</v>
      </c>
      <c r="D522" t="s">
        <v>77</v>
      </c>
      <c r="E522" t="str">
        <f>+VLOOKUP(F522,'[2]DIVIPOLA MPIO'!$A$5:$B$1125,2,0)</f>
        <v>Meta</v>
      </c>
      <c r="F522" t="s">
        <v>78</v>
      </c>
      <c r="G522" t="s">
        <v>79</v>
      </c>
      <c r="H522" t="s">
        <v>80</v>
      </c>
      <c r="I522" t="s">
        <v>15</v>
      </c>
      <c r="J522" t="s">
        <v>342</v>
      </c>
      <c r="K522" s="2">
        <v>1</v>
      </c>
      <c r="L522" s="2">
        <v>9</v>
      </c>
      <c r="M522" s="2">
        <v>13</v>
      </c>
      <c r="N522" s="27">
        <f t="shared" si="50"/>
        <v>2</v>
      </c>
      <c r="O522" s="28" t="str">
        <f t="shared" si="51"/>
        <v>13</v>
      </c>
      <c r="P522" s="28">
        <f t="shared" si="52"/>
        <v>0</v>
      </c>
      <c r="Q522" s="29">
        <f t="shared" si="53"/>
        <v>780</v>
      </c>
      <c r="R522" s="29">
        <f t="shared" si="54"/>
        <v>13</v>
      </c>
      <c r="U522" s="26"/>
      <c r="V522" s="26"/>
      <c r="W522" s="8"/>
      <c r="X522" s="6"/>
    </row>
    <row r="523" spans="1:24">
      <c r="A523" s="1">
        <v>45383</v>
      </c>
      <c r="B523" s="1" t="str">
        <f t="shared" si="49"/>
        <v>abril</v>
      </c>
      <c r="C523" t="s">
        <v>76</v>
      </c>
      <c r="D523" t="s">
        <v>77</v>
      </c>
      <c r="E523" t="str">
        <f>+VLOOKUP(F523,'[2]DIVIPOLA MPIO'!$A$5:$B$1125,2,0)</f>
        <v>Meta</v>
      </c>
      <c r="F523" t="s">
        <v>78</v>
      </c>
      <c r="G523" t="s">
        <v>79</v>
      </c>
      <c r="H523" t="s">
        <v>80</v>
      </c>
      <c r="I523" t="s">
        <v>15</v>
      </c>
      <c r="J523" t="s">
        <v>123</v>
      </c>
      <c r="K523" s="2">
        <v>6</v>
      </c>
      <c r="L523" s="2">
        <v>65</v>
      </c>
      <c r="M523" s="2">
        <v>1140</v>
      </c>
      <c r="N523" s="27">
        <f t="shared" si="50"/>
        <v>4</v>
      </c>
      <c r="O523" s="28" t="str">
        <f t="shared" si="51"/>
        <v>11</v>
      </c>
      <c r="P523" s="28" t="str">
        <f t="shared" si="52"/>
        <v>40</v>
      </c>
      <c r="Q523" s="29">
        <f t="shared" si="53"/>
        <v>700</v>
      </c>
      <c r="R523" s="29">
        <f t="shared" si="54"/>
        <v>11.666666666666666</v>
      </c>
      <c r="U523" s="26"/>
      <c r="V523" s="26"/>
      <c r="W523" s="8"/>
      <c r="X523" s="6"/>
    </row>
    <row r="524" spans="1:24">
      <c r="A524" s="1">
        <v>45383</v>
      </c>
      <c r="B524" s="1" t="str">
        <f t="shared" si="49"/>
        <v>abril</v>
      </c>
      <c r="C524" t="s">
        <v>76</v>
      </c>
      <c r="D524" t="s">
        <v>77</v>
      </c>
      <c r="E524" t="str">
        <f>+VLOOKUP(F524,'[2]DIVIPOLA MPIO'!$A$5:$B$1125,2,0)</f>
        <v>Meta</v>
      </c>
      <c r="F524" t="s">
        <v>78</v>
      </c>
      <c r="G524" t="s">
        <v>79</v>
      </c>
      <c r="H524" t="s">
        <v>80</v>
      </c>
      <c r="I524" t="s">
        <v>15</v>
      </c>
      <c r="J524" t="s">
        <v>412</v>
      </c>
      <c r="K524" s="2">
        <v>53</v>
      </c>
      <c r="L524" s="2">
        <v>582</v>
      </c>
      <c r="M524" s="2">
        <v>1904</v>
      </c>
      <c r="N524" s="27">
        <f t="shared" si="50"/>
        <v>4</v>
      </c>
      <c r="O524" s="28" t="str">
        <f t="shared" si="51"/>
        <v>19</v>
      </c>
      <c r="P524" s="28" t="str">
        <f t="shared" si="52"/>
        <v>04</v>
      </c>
      <c r="Q524" s="29">
        <f t="shared" si="53"/>
        <v>1144</v>
      </c>
      <c r="R524" s="29">
        <f t="shared" si="54"/>
        <v>19.066666666666666</v>
      </c>
      <c r="U524" s="26"/>
      <c r="V524" s="26"/>
      <c r="W524" s="8"/>
      <c r="X524" s="6"/>
    </row>
    <row r="525" spans="1:24">
      <c r="A525" s="1">
        <v>45383</v>
      </c>
      <c r="B525" s="1" t="str">
        <f t="shared" si="49"/>
        <v>abril</v>
      </c>
      <c r="C525" t="s">
        <v>76</v>
      </c>
      <c r="D525" t="s">
        <v>77</v>
      </c>
      <c r="E525" t="str">
        <f>+VLOOKUP(F525,'[2]DIVIPOLA MPIO'!$A$5:$B$1125,2,0)</f>
        <v>Meta</v>
      </c>
      <c r="F525" t="s">
        <v>78</v>
      </c>
      <c r="G525" t="s">
        <v>79</v>
      </c>
      <c r="H525" t="s">
        <v>80</v>
      </c>
      <c r="I525" t="s">
        <v>15</v>
      </c>
      <c r="J525" t="s">
        <v>81</v>
      </c>
      <c r="K525" s="2">
        <v>14</v>
      </c>
      <c r="L525" s="2">
        <v>163</v>
      </c>
      <c r="M525" s="2">
        <v>304</v>
      </c>
      <c r="N525" s="27">
        <f t="shared" si="50"/>
        <v>3</v>
      </c>
      <c r="O525" s="28" t="str">
        <f t="shared" si="51"/>
        <v>30</v>
      </c>
      <c r="P525" s="28" t="str">
        <f t="shared" si="52"/>
        <v>4</v>
      </c>
      <c r="Q525" s="29">
        <f t="shared" si="53"/>
        <v>1804</v>
      </c>
      <c r="R525" s="29">
        <f t="shared" si="54"/>
        <v>30.066666666666666</v>
      </c>
      <c r="U525" s="26"/>
      <c r="V525" s="26"/>
      <c r="W525" s="8"/>
      <c r="X525" s="6"/>
    </row>
    <row r="526" spans="1:24">
      <c r="A526" s="1">
        <v>45383</v>
      </c>
      <c r="B526" s="1" t="str">
        <f t="shared" si="49"/>
        <v>abril</v>
      </c>
      <c r="C526" t="s">
        <v>82</v>
      </c>
      <c r="D526" t="s">
        <v>83</v>
      </c>
      <c r="E526" t="str">
        <f>+VLOOKUP(F526,'[2]DIVIPOLA MPIO'!$A$5:$B$1125,2,0)</f>
        <v>Meta</v>
      </c>
      <c r="F526" t="s">
        <v>456</v>
      </c>
      <c r="G526" t="s">
        <v>85</v>
      </c>
      <c r="H526" t="s">
        <v>258</v>
      </c>
      <c r="I526" t="s">
        <v>15</v>
      </c>
      <c r="J526" t="s">
        <v>16</v>
      </c>
      <c r="K526" s="2">
        <v>5</v>
      </c>
      <c r="L526" s="2">
        <v>380</v>
      </c>
      <c r="M526" s="2">
        <v>1240</v>
      </c>
      <c r="N526" s="27">
        <f t="shared" si="50"/>
        <v>4</v>
      </c>
      <c r="O526" s="28" t="str">
        <f t="shared" si="51"/>
        <v>12</v>
      </c>
      <c r="P526" s="28" t="str">
        <f t="shared" si="52"/>
        <v>40</v>
      </c>
      <c r="Q526" s="29">
        <f t="shared" si="53"/>
        <v>760</v>
      </c>
      <c r="R526" s="29">
        <f t="shared" si="54"/>
        <v>12.666666666666666</v>
      </c>
      <c r="U526" s="26"/>
      <c r="V526" s="26"/>
      <c r="W526" s="8"/>
      <c r="X526" s="6"/>
    </row>
    <row r="527" spans="1:24">
      <c r="A527" s="1">
        <v>45383</v>
      </c>
      <c r="B527" s="1" t="str">
        <f t="shared" si="49"/>
        <v>abril</v>
      </c>
      <c r="C527" t="s">
        <v>82</v>
      </c>
      <c r="D527" t="s">
        <v>83</v>
      </c>
      <c r="E527" t="str">
        <f>+VLOOKUP(F527,'[2]DIVIPOLA MPIO'!$A$5:$B$1125,2,0)</f>
        <v>Meta</v>
      </c>
      <c r="F527" t="s">
        <v>456</v>
      </c>
      <c r="G527" t="s">
        <v>85</v>
      </c>
      <c r="H527" t="s">
        <v>343</v>
      </c>
      <c r="I527" t="s">
        <v>15</v>
      </c>
      <c r="J527" t="s">
        <v>16</v>
      </c>
      <c r="K527" s="2">
        <v>3</v>
      </c>
      <c r="L527" s="2">
        <v>235</v>
      </c>
      <c r="M527" s="2">
        <v>750</v>
      </c>
      <c r="N527" s="27">
        <f t="shared" si="50"/>
        <v>3</v>
      </c>
      <c r="O527" s="28" t="str">
        <f t="shared" si="51"/>
        <v>75</v>
      </c>
      <c r="P527" s="28" t="str">
        <f t="shared" si="52"/>
        <v>0</v>
      </c>
      <c r="Q527" s="29">
        <f t="shared" si="53"/>
        <v>4500</v>
      </c>
      <c r="R527" s="29">
        <f t="shared" si="54"/>
        <v>75</v>
      </c>
      <c r="U527" s="26"/>
      <c r="V527" s="26"/>
      <c r="W527" s="8"/>
      <c r="X527" s="6"/>
    </row>
    <row r="528" spans="1:24">
      <c r="A528" s="1">
        <v>45383</v>
      </c>
      <c r="B528" s="1" t="str">
        <f t="shared" si="49"/>
        <v>abril</v>
      </c>
      <c r="C528" t="s">
        <v>82</v>
      </c>
      <c r="D528" t="s">
        <v>83</v>
      </c>
      <c r="E528" t="str">
        <f>+VLOOKUP(F528,'[2]DIVIPOLA MPIO'!$A$5:$B$1125,2,0)</f>
        <v>Meta</v>
      </c>
      <c r="F528" t="s">
        <v>456</v>
      </c>
      <c r="G528" t="s">
        <v>85</v>
      </c>
      <c r="H528" t="s">
        <v>344</v>
      </c>
      <c r="I528" t="s">
        <v>15</v>
      </c>
      <c r="J528" t="s">
        <v>16</v>
      </c>
      <c r="K528" s="2">
        <v>1</v>
      </c>
      <c r="L528" s="2">
        <v>150</v>
      </c>
      <c r="M528" s="2">
        <v>5</v>
      </c>
      <c r="N528" s="27">
        <f t="shared" si="50"/>
        <v>1</v>
      </c>
      <c r="O528" s="28" t="str">
        <f t="shared" si="51"/>
        <v>5</v>
      </c>
      <c r="P528" s="28">
        <f t="shared" si="52"/>
        <v>0</v>
      </c>
      <c r="Q528" s="29">
        <f t="shared" si="53"/>
        <v>300</v>
      </c>
      <c r="R528" s="29">
        <f t="shared" si="54"/>
        <v>5</v>
      </c>
      <c r="U528" s="26"/>
      <c r="V528" s="26"/>
      <c r="W528" s="8"/>
      <c r="X528" s="6"/>
    </row>
    <row r="529" spans="1:24">
      <c r="A529" s="1">
        <v>45383</v>
      </c>
      <c r="B529" s="1" t="str">
        <f t="shared" si="49"/>
        <v>abril</v>
      </c>
      <c r="C529" t="s">
        <v>82</v>
      </c>
      <c r="D529" t="s">
        <v>83</v>
      </c>
      <c r="E529" t="str">
        <f>+VLOOKUP(F529,'[2]DIVIPOLA MPIO'!$A$5:$B$1125,2,0)</f>
        <v>Meta</v>
      </c>
      <c r="F529" t="s">
        <v>456</v>
      </c>
      <c r="G529" t="s">
        <v>85</v>
      </c>
      <c r="H529" t="s">
        <v>86</v>
      </c>
      <c r="I529" t="s">
        <v>15</v>
      </c>
      <c r="J529" t="s">
        <v>16</v>
      </c>
      <c r="K529" s="2">
        <v>6</v>
      </c>
      <c r="L529" s="2">
        <v>607</v>
      </c>
      <c r="M529" s="2">
        <v>2015</v>
      </c>
      <c r="N529" s="27">
        <f t="shared" si="50"/>
        <v>4</v>
      </c>
      <c r="O529" s="28" t="str">
        <f t="shared" si="51"/>
        <v>20</v>
      </c>
      <c r="P529" s="28" t="str">
        <f t="shared" si="52"/>
        <v>15</v>
      </c>
      <c r="Q529" s="29">
        <f t="shared" si="53"/>
        <v>1215</v>
      </c>
      <c r="R529" s="29">
        <f t="shared" si="54"/>
        <v>20.25</v>
      </c>
      <c r="U529" s="26"/>
      <c r="V529" s="26"/>
      <c r="W529" s="8"/>
      <c r="X529" s="6"/>
    </row>
    <row r="530" spans="1:24">
      <c r="A530" s="1">
        <v>45383</v>
      </c>
      <c r="B530" s="1" t="str">
        <f t="shared" si="49"/>
        <v>abril</v>
      </c>
      <c r="C530" t="s">
        <v>87</v>
      </c>
      <c r="D530" t="s">
        <v>88</v>
      </c>
      <c r="E530" t="str">
        <f>+VLOOKUP(F530,'[2]DIVIPOLA MPIO'!$A$5:$B$1125,2,0)</f>
        <v>Tolima</v>
      </c>
      <c r="F530" t="s">
        <v>460</v>
      </c>
      <c r="G530" t="s">
        <v>323</v>
      </c>
      <c r="H530" t="s">
        <v>91</v>
      </c>
      <c r="I530" t="s">
        <v>92</v>
      </c>
      <c r="J530" t="s">
        <v>16</v>
      </c>
      <c r="K530" s="2">
        <v>30</v>
      </c>
      <c r="L530" s="2">
        <v>457</v>
      </c>
      <c r="M530" s="2">
        <v>830</v>
      </c>
      <c r="N530" s="27">
        <f t="shared" si="50"/>
        <v>3</v>
      </c>
      <c r="O530" s="28" t="str">
        <f t="shared" si="51"/>
        <v>83</v>
      </c>
      <c r="P530" s="28" t="str">
        <f t="shared" si="52"/>
        <v>0</v>
      </c>
      <c r="Q530" s="29">
        <f t="shared" si="53"/>
        <v>4980</v>
      </c>
      <c r="R530" s="29">
        <f t="shared" si="54"/>
        <v>83</v>
      </c>
      <c r="U530" s="26"/>
      <c r="V530" s="26"/>
      <c r="W530" s="8"/>
      <c r="X530" s="6"/>
    </row>
    <row r="531" spans="1:24">
      <c r="A531" s="1">
        <v>45383</v>
      </c>
      <c r="B531" s="1" t="str">
        <f t="shared" si="49"/>
        <v>abril</v>
      </c>
      <c r="C531" t="s">
        <v>260</v>
      </c>
      <c r="D531" t="s">
        <v>261</v>
      </c>
      <c r="E531" t="str">
        <f>+VLOOKUP(F531,'[2]DIVIPOLA MPIO'!$A$5:$B$1125,2,0)</f>
        <v>Magdalena</v>
      </c>
      <c r="F531" t="s">
        <v>466</v>
      </c>
      <c r="G531" t="s">
        <v>262</v>
      </c>
      <c r="H531" t="s">
        <v>263</v>
      </c>
      <c r="I531" t="s">
        <v>264</v>
      </c>
      <c r="J531" t="s">
        <v>27</v>
      </c>
      <c r="K531" s="2">
        <v>29</v>
      </c>
      <c r="L531" s="2">
        <v>3446.63</v>
      </c>
      <c r="M531" s="2">
        <v>3233</v>
      </c>
      <c r="N531" s="27">
        <f t="shared" si="50"/>
        <v>4</v>
      </c>
      <c r="O531" s="28" t="str">
        <f t="shared" si="51"/>
        <v>32</v>
      </c>
      <c r="P531" s="28" t="str">
        <f t="shared" si="52"/>
        <v>33</v>
      </c>
      <c r="Q531" s="29">
        <f t="shared" si="53"/>
        <v>1953</v>
      </c>
      <c r="R531" s="29">
        <f t="shared" si="54"/>
        <v>32.549999999999997</v>
      </c>
      <c r="U531" s="26"/>
      <c r="V531" s="26"/>
      <c r="W531" s="8"/>
      <c r="X531" s="6"/>
    </row>
    <row r="532" spans="1:24">
      <c r="A532" s="1">
        <v>45383</v>
      </c>
      <c r="B532" s="1" t="str">
        <f t="shared" si="49"/>
        <v>abril</v>
      </c>
      <c r="C532" t="s">
        <v>260</v>
      </c>
      <c r="D532" t="s">
        <v>261</v>
      </c>
      <c r="E532" t="str">
        <f>+VLOOKUP(F532,'[2]DIVIPOLA MPIO'!$A$5:$B$1125,2,0)</f>
        <v>Magdalena</v>
      </c>
      <c r="F532" t="s">
        <v>466</v>
      </c>
      <c r="G532" t="s">
        <v>262</v>
      </c>
      <c r="H532" t="s">
        <v>268</v>
      </c>
      <c r="I532" t="s">
        <v>264</v>
      </c>
      <c r="J532" t="s">
        <v>27</v>
      </c>
      <c r="K532" s="2">
        <v>45</v>
      </c>
      <c r="L532" s="2">
        <v>3100.47</v>
      </c>
      <c r="M532" s="2">
        <v>4942</v>
      </c>
      <c r="N532" s="27">
        <f t="shared" si="50"/>
        <v>4</v>
      </c>
      <c r="O532" s="28" t="str">
        <f t="shared" si="51"/>
        <v>49</v>
      </c>
      <c r="P532" s="28" t="str">
        <f t="shared" si="52"/>
        <v>42</v>
      </c>
      <c r="Q532" s="29">
        <f t="shared" si="53"/>
        <v>2982</v>
      </c>
      <c r="R532" s="29">
        <f t="shared" si="54"/>
        <v>49.7</v>
      </c>
      <c r="U532" s="26"/>
      <c r="V532" s="26"/>
      <c r="W532" s="8"/>
      <c r="X532" s="6"/>
    </row>
    <row r="533" spans="1:24">
      <c r="A533" s="1">
        <v>45383</v>
      </c>
      <c r="B533" s="1" t="str">
        <f t="shared" si="49"/>
        <v>abril</v>
      </c>
      <c r="C533" t="s">
        <v>260</v>
      </c>
      <c r="D533" t="s">
        <v>261</v>
      </c>
      <c r="E533" t="str">
        <f>+VLOOKUP(F533,'[2]DIVIPOLA MPIO'!$A$5:$B$1125,2,0)</f>
        <v>Magdalena</v>
      </c>
      <c r="F533" t="s">
        <v>466</v>
      </c>
      <c r="G533" t="s">
        <v>262</v>
      </c>
      <c r="H533" t="s">
        <v>271</v>
      </c>
      <c r="I533" t="s">
        <v>264</v>
      </c>
      <c r="J533" t="s">
        <v>27</v>
      </c>
      <c r="K533" s="2">
        <v>55</v>
      </c>
      <c r="L533" s="2">
        <v>3786.14</v>
      </c>
      <c r="M533" s="2">
        <v>6325</v>
      </c>
      <c r="N533" s="27">
        <f t="shared" si="50"/>
        <v>4</v>
      </c>
      <c r="O533" s="28" t="str">
        <f t="shared" si="51"/>
        <v>63</v>
      </c>
      <c r="P533" s="28" t="str">
        <f t="shared" si="52"/>
        <v>25</v>
      </c>
      <c r="Q533" s="29">
        <f t="shared" si="53"/>
        <v>3805</v>
      </c>
      <c r="R533" s="29">
        <f t="shared" si="54"/>
        <v>63.416666666666664</v>
      </c>
      <c r="U533" s="26"/>
      <c r="V533" s="26"/>
      <c r="W533" s="8"/>
      <c r="X533" s="6"/>
    </row>
    <row r="534" spans="1:24">
      <c r="A534" s="1">
        <v>45383</v>
      </c>
      <c r="B534" s="1" t="str">
        <f t="shared" si="49"/>
        <v>abril</v>
      </c>
      <c r="C534" t="s">
        <v>260</v>
      </c>
      <c r="D534" t="s">
        <v>261</v>
      </c>
      <c r="E534" t="str">
        <f>+VLOOKUP(F534,'[2]DIVIPOLA MPIO'!$A$5:$B$1125,2,0)</f>
        <v>Magdalena</v>
      </c>
      <c r="F534" t="s">
        <v>466</v>
      </c>
      <c r="G534" t="s">
        <v>262</v>
      </c>
      <c r="H534" t="s">
        <v>273</v>
      </c>
      <c r="I534" t="s">
        <v>264</v>
      </c>
      <c r="J534" t="s">
        <v>27</v>
      </c>
      <c r="K534" s="2">
        <v>10</v>
      </c>
      <c r="L534" s="2">
        <v>630.59</v>
      </c>
      <c r="M534" s="2">
        <v>742</v>
      </c>
      <c r="N534" s="27">
        <f t="shared" si="50"/>
        <v>3</v>
      </c>
      <c r="O534" s="28" t="str">
        <f t="shared" si="51"/>
        <v>74</v>
      </c>
      <c r="P534" s="28" t="str">
        <f t="shared" si="52"/>
        <v>2</v>
      </c>
      <c r="Q534" s="29">
        <f t="shared" si="53"/>
        <v>4442</v>
      </c>
      <c r="R534" s="29">
        <f t="shared" si="54"/>
        <v>74.033333333333331</v>
      </c>
      <c r="U534" s="26"/>
      <c r="V534" s="26"/>
      <c r="W534" s="8"/>
      <c r="X534" s="6"/>
    </row>
    <row r="535" spans="1:24">
      <c r="A535" s="1">
        <v>45383</v>
      </c>
      <c r="B535" s="1" t="str">
        <f t="shared" si="49"/>
        <v>abril</v>
      </c>
      <c r="C535" t="s">
        <v>93</v>
      </c>
      <c r="D535" t="s">
        <v>94</v>
      </c>
      <c r="E535" t="str">
        <f>+VLOOKUP(F535,'[2]DIVIPOLA MPIO'!$A$5:$B$1125,2,0)</f>
        <v>Valle del Cauca</v>
      </c>
      <c r="F535" t="s">
        <v>95</v>
      </c>
      <c r="G535" t="s">
        <v>96</v>
      </c>
      <c r="H535" t="s">
        <v>97</v>
      </c>
      <c r="I535" t="s">
        <v>92</v>
      </c>
      <c r="J535" t="s">
        <v>98</v>
      </c>
      <c r="K535" s="2">
        <v>18</v>
      </c>
      <c r="L535" s="2">
        <v>145</v>
      </c>
      <c r="M535" s="2">
        <v>528</v>
      </c>
      <c r="N535" s="27">
        <f t="shared" si="50"/>
        <v>3</v>
      </c>
      <c r="O535" s="28" t="str">
        <f t="shared" si="51"/>
        <v>52</v>
      </c>
      <c r="P535" s="28" t="str">
        <f t="shared" si="52"/>
        <v>8</v>
      </c>
      <c r="Q535" s="29">
        <f t="shared" si="53"/>
        <v>3128</v>
      </c>
      <c r="R535" s="29">
        <f t="shared" si="54"/>
        <v>52.133333333333333</v>
      </c>
      <c r="U535" s="26"/>
      <c r="V535" s="26"/>
      <c r="W535" s="8"/>
      <c r="X535" s="6"/>
    </row>
    <row r="536" spans="1:24">
      <c r="A536" s="1">
        <v>45383</v>
      </c>
      <c r="B536" s="1" t="str">
        <f t="shared" si="49"/>
        <v>abril</v>
      </c>
      <c r="C536" t="s">
        <v>105</v>
      </c>
      <c r="D536" t="s">
        <v>106</v>
      </c>
      <c r="E536" t="str">
        <f>+VLOOKUP(F536,'[2]DIVIPOLA MPIO'!$A$5:$B$1125,2,0)</f>
        <v>Tolima</v>
      </c>
      <c r="F536" t="s">
        <v>113</v>
      </c>
      <c r="G536" t="s">
        <v>114</v>
      </c>
      <c r="H536" t="s">
        <v>111</v>
      </c>
      <c r="I536" t="s">
        <v>92</v>
      </c>
      <c r="J536" t="s">
        <v>16</v>
      </c>
      <c r="K536" s="2">
        <v>4</v>
      </c>
      <c r="L536" s="2">
        <v>25</v>
      </c>
      <c r="M536" s="2">
        <v>1</v>
      </c>
      <c r="N536" s="27">
        <f t="shared" si="50"/>
        <v>1</v>
      </c>
      <c r="O536" s="28" t="str">
        <f t="shared" si="51"/>
        <v>1</v>
      </c>
      <c r="P536" s="28">
        <f t="shared" si="52"/>
        <v>0</v>
      </c>
      <c r="Q536" s="29">
        <f t="shared" si="53"/>
        <v>60</v>
      </c>
      <c r="R536" s="29">
        <f t="shared" si="54"/>
        <v>1</v>
      </c>
      <c r="U536" s="26"/>
      <c r="V536" s="26"/>
      <c r="W536" s="8"/>
      <c r="X536" s="6"/>
    </row>
    <row r="537" spans="1:24">
      <c r="A537" s="1">
        <v>45383</v>
      </c>
      <c r="B537" s="1" t="str">
        <f t="shared" si="49"/>
        <v>abril</v>
      </c>
      <c r="C537" t="s">
        <v>105</v>
      </c>
      <c r="D537" t="s">
        <v>106</v>
      </c>
      <c r="E537" t="str">
        <f>+VLOOKUP(F537,'[2]DIVIPOLA MPIO'!$A$5:$B$1125,2,0)</f>
        <v>Huila</v>
      </c>
      <c r="F537" t="s">
        <v>115</v>
      </c>
      <c r="G537" t="s">
        <v>116</v>
      </c>
      <c r="H537" t="s">
        <v>117</v>
      </c>
      <c r="I537" t="s">
        <v>92</v>
      </c>
      <c r="J537" t="s">
        <v>16</v>
      </c>
      <c r="K537" s="2">
        <v>30</v>
      </c>
      <c r="L537" s="2">
        <v>187.5</v>
      </c>
      <c r="M537" s="2">
        <v>730</v>
      </c>
      <c r="N537" s="27">
        <f t="shared" si="50"/>
        <v>3</v>
      </c>
      <c r="O537" s="28" t="str">
        <f t="shared" si="51"/>
        <v>73</v>
      </c>
      <c r="P537" s="28" t="str">
        <f t="shared" si="52"/>
        <v>0</v>
      </c>
      <c r="Q537" s="29">
        <f t="shared" si="53"/>
        <v>4380</v>
      </c>
      <c r="R537" s="29">
        <f t="shared" si="54"/>
        <v>73</v>
      </c>
      <c r="U537" s="26"/>
      <c r="V537" s="26"/>
      <c r="W537" s="8"/>
      <c r="X537" s="6"/>
    </row>
    <row r="538" spans="1:24">
      <c r="A538" s="1">
        <v>45383</v>
      </c>
      <c r="B538" s="1" t="str">
        <f t="shared" si="49"/>
        <v>abril</v>
      </c>
      <c r="C538" t="s">
        <v>105</v>
      </c>
      <c r="D538" t="s">
        <v>106</v>
      </c>
      <c r="E538" t="str">
        <f>+VLOOKUP(F538,'[2]DIVIPOLA MPIO'!$A$5:$B$1125,2,0)</f>
        <v>Huila</v>
      </c>
      <c r="F538" t="s">
        <v>115</v>
      </c>
      <c r="G538" t="s">
        <v>119</v>
      </c>
      <c r="H538" t="s">
        <v>117</v>
      </c>
      <c r="I538" t="s">
        <v>92</v>
      </c>
      <c r="J538" t="s">
        <v>16</v>
      </c>
      <c r="K538" s="2">
        <v>16</v>
      </c>
      <c r="L538" s="2">
        <v>100</v>
      </c>
      <c r="M538" s="2">
        <v>4</v>
      </c>
      <c r="N538" s="27">
        <f t="shared" si="50"/>
        <v>1</v>
      </c>
      <c r="O538" s="28" t="str">
        <f t="shared" si="51"/>
        <v>4</v>
      </c>
      <c r="P538" s="28">
        <f t="shared" si="52"/>
        <v>0</v>
      </c>
      <c r="Q538" s="29">
        <f t="shared" si="53"/>
        <v>240</v>
      </c>
      <c r="R538" s="29">
        <f t="shared" si="54"/>
        <v>4</v>
      </c>
      <c r="U538" s="26"/>
      <c r="V538" s="26"/>
      <c r="W538" s="8"/>
      <c r="X538" s="6"/>
    </row>
    <row r="539" spans="1:24">
      <c r="A539" s="1">
        <v>45383</v>
      </c>
      <c r="B539" s="1" t="str">
        <f t="shared" si="49"/>
        <v>abril</v>
      </c>
      <c r="C539" t="s">
        <v>105</v>
      </c>
      <c r="D539" t="s">
        <v>106</v>
      </c>
      <c r="E539" t="str">
        <f>+VLOOKUP(F539,'[2]DIVIPOLA MPIO'!$A$5:$B$1125,2,0)</f>
        <v>Tolima</v>
      </c>
      <c r="F539" t="s">
        <v>455</v>
      </c>
      <c r="G539" t="s">
        <v>121</v>
      </c>
      <c r="H539" t="s">
        <v>109</v>
      </c>
      <c r="I539" t="s">
        <v>92</v>
      </c>
      <c r="J539" t="s">
        <v>16</v>
      </c>
      <c r="K539" s="2">
        <v>16</v>
      </c>
      <c r="L539" s="2">
        <v>100</v>
      </c>
      <c r="M539" s="2">
        <v>4</v>
      </c>
      <c r="N539" s="27">
        <f t="shared" si="50"/>
        <v>1</v>
      </c>
      <c r="O539" s="28" t="str">
        <f t="shared" si="51"/>
        <v>4</v>
      </c>
      <c r="P539" s="28">
        <f t="shared" si="52"/>
        <v>0</v>
      </c>
      <c r="Q539" s="29">
        <f t="shared" si="53"/>
        <v>240</v>
      </c>
      <c r="R539" s="29">
        <f t="shared" si="54"/>
        <v>4</v>
      </c>
      <c r="U539" s="26"/>
      <c r="V539" s="26"/>
      <c r="W539" s="8"/>
      <c r="X539" s="6"/>
    </row>
    <row r="540" spans="1:24">
      <c r="A540" s="1">
        <v>45383</v>
      </c>
      <c r="B540" s="1" t="str">
        <f t="shared" si="49"/>
        <v>abril</v>
      </c>
      <c r="C540" t="s">
        <v>105</v>
      </c>
      <c r="D540" t="s">
        <v>106</v>
      </c>
      <c r="E540" t="str">
        <f>+VLOOKUP(F540,'[2]DIVIPOLA MPIO'!$A$5:$B$1125,2,0)</f>
        <v>Tolima</v>
      </c>
      <c r="F540" t="s">
        <v>455</v>
      </c>
      <c r="G540" t="s">
        <v>121</v>
      </c>
      <c r="H540" t="s">
        <v>110</v>
      </c>
      <c r="I540" t="s">
        <v>92</v>
      </c>
      <c r="J540" t="s">
        <v>16</v>
      </c>
      <c r="K540" s="2">
        <v>16</v>
      </c>
      <c r="L540" s="2">
        <v>100</v>
      </c>
      <c r="M540" s="2">
        <v>4</v>
      </c>
      <c r="N540" s="27">
        <f t="shared" si="50"/>
        <v>1</v>
      </c>
      <c r="O540" s="28" t="str">
        <f t="shared" si="51"/>
        <v>4</v>
      </c>
      <c r="P540" s="28">
        <f t="shared" si="52"/>
        <v>0</v>
      </c>
      <c r="Q540" s="29">
        <f t="shared" si="53"/>
        <v>240</v>
      </c>
      <c r="R540" s="29">
        <f t="shared" si="54"/>
        <v>4</v>
      </c>
      <c r="U540" s="26"/>
      <c r="V540" s="26"/>
      <c r="W540" s="8"/>
      <c r="X540" s="6"/>
    </row>
    <row r="541" spans="1:24">
      <c r="A541" s="1">
        <v>45383</v>
      </c>
      <c r="B541" s="1" t="str">
        <f t="shared" si="49"/>
        <v>abril</v>
      </c>
      <c r="C541" t="s">
        <v>105</v>
      </c>
      <c r="D541" t="s">
        <v>106</v>
      </c>
      <c r="E541" t="str">
        <f>+VLOOKUP(F541,'[2]DIVIPOLA MPIO'!$A$5:$B$1125,2,0)</f>
        <v>Tolima</v>
      </c>
      <c r="F541" t="s">
        <v>455</v>
      </c>
      <c r="G541" t="s">
        <v>108</v>
      </c>
      <c r="H541" t="s">
        <v>345</v>
      </c>
      <c r="I541" t="s">
        <v>92</v>
      </c>
      <c r="J541" t="s">
        <v>16</v>
      </c>
      <c r="K541" s="2">
        <v>44</v>
      </c>
      <c r="L541" s="2">
        <v>275</v>
      </c>
      <c r="M541" s="2">
        <v>11</v>
      </c>
      <c r="N541" s="27">
        <f t="shared" si="50"/>
        <v>2</v>
      </c>
      <c r="O541" s="28" t="str">
        <f t="shared" si="51"/>
        <v>11</v>
      </c>
      <c r="P541" s="28">
        <f t="shared" si="52"/>
        <v>0</v>
      </c>
      <c r="Q541" s="29">
        <f t="shared" si="53"/>
        <v>660</v>
      </c>
      <c r="R541" s="29">
        <f t="shared" si="54"/>
        <v>11</v>
      </c>
      <c r="U541" s="26"/>
      <c r="V541" s="26"/>
      <c r="W541" s="8"/>
      <c r="X541" s="6"/>
    </row>
    <row r="542" spans="1:24">
      <c r="A542" s="1">
        <v>45383</v>
      </c>
      <c r="B542" s="1" t="str">
        <f t="shared" si="49"/>
        <v>abril</v>
      </c>
      <c r="C542" t="s">
        <v>105</v>
      </c>
      <c r="D542" t="s">
        <v>106</v>
      </c>
      <c r="E542" t="str">
        <f>+VLOOKUP(F542,'[2]DIVIPOLA MPIO'!$A$5:$B$1125,2,0)</f>
        <v>Tolima</v>
      </c>
      <c r="F542" t="s">
        <v>455</v>
      </c>
      <c r="G542" t="s">
        <v>108</v>
      </c>
      <c r="H542" t="s">
        <v>122</v>
      </c>
      <c r="I542" t="s">
        <v>92</v>
      </c>
      <c r="J542" t="s">
        <v>16</v>
      </c>
      <c r="K542" s="2">
        <v>32</v>
      </c>
      <c r="L542" s="2">
        <v>200</v>
      </c>
      <c r="M542" s="2">
        <v>8</v>
      </c>
      <c r="N542" s="27">
        <f t="shared" si="50"/>
        <v>1</v>
      </c>
      <c r="O542" s="28" t="str">
        <f t="shared" si="51"/>
        <v>8</v>
      </c>
      <c r="P542" s="28">
        <f t="shared" si="52"/>
        <v>0</v>
      </c>
      <c r="Q542" s="29">
        <f t="shared" si="53"/>
        <v>480</v>
      </c>
      <c r="R542" s="29">
        <f t="shared" si="54"/>
        <v>8</v>
      </c>
      <c r="U542" s="26"/>
      <c r="V542" s="26"/>
      <c r="W542" s="8"/>
      <c r="X542" s="6"/>
    </row>
    <row r="543" spans="1:24">
      <c r="A543" s="1">
        <v>45383</v>
      </c>
      <c r="B543" s="1" t="str">
        <f t="shared" si="49"/>
        <v>abril</v>
      </c>
      <c r="C543" t="s">
        <v>105</v>
      </c>
      <c r="D543" t="s">
        <v>106</v>
      </c>
      <c r="E543" t="str">
        <f>+VLOOKUP(F543,'[2]DIVIPOLA MPIO'!$A$5:$B$1125,2,0)</f>
        <v>Tolima</v>
      </c>
      <c r="F543" t="s">
        <v>455</v>
      </c>
      <c r="G543" t="s">
        <v>108</v>
      </c>
      <c r="H543" t="s">
        <v>125</v>
      </c>
      <c r="I543" t="s">
        <v>92</v>
      </c>
      <c r="J543" t="s">
        <v>16</v>
      </c>
      <c r="K543" s="2">
        <v>40</v>
      </c>
      <c r="L543" s="2">
        <v>250</v>
      </c>
      <c r="M543" s="2">
        <v>10</v>
      </c>
      <c r="N543" s="27">
        <f t="shared" si="50"/>
        <v>2</v>
      </c>
      <c r="O543" s="28" t="str">
        <f t="shared" si="51"/>
        <v>10</v>
      </c>
      <c r="P543" s="28">
        <f t="shared" si="52"/>
        <v>0</v>
      </c>
      <c r="Q543" s="29">
        <f t="shared" si="53"/>
        <v>600</v>
      </c>
      <c r="R543" s="29">
        <f t="shared" si="54"/>
        <v>10</v>
      </c>
      <c r="U543" s="26"/>
      <c r="V543" s="26"/>
      <c r="W543" s="8"/>
      <c r="X543" s="6"/>
    </row>
    <row r="544" spans="1:24">
      <c r="A544" s="1">
        <v>45383</v>
      </c>
      <c r="B544" s="1" t="str">
        <f t="shared" si="49"/>
        <v>abril</v>
      </c>
      <c r="C544" t="s">
        <v>105</v>
      </c>
      <c r="D544" t="s">
        <v>106</v>
      </c>
      <c r="E544" t="str">
        <f>+VLOOKUP(F544,'[2]DIVIPOLA MPIO'!$A$5:$B$1125,2,0)</f>
        <v>Tolima</v>
      </c>
      <c r="F544" t="s">
        <v>455</v>
      </c>
      <c r="G544" t="s">
        <v>126</v>
      </c>
      <c r="H544" t="s">
        <v>122</v>
      </c>
      <c r="I544" t="s">
        <v>92</v>
      </c>
      <c r="J544" t="s">
        <v>16</v>
      </c>
      <c r="K544" s="2">
        <v>24</v>
      </c>
      <c r="L544" s="2">
        <v>150</v>
      </c>
      <c r="M544" s="2">
        <v>6</v>
      </c>
      <c r="N544" s="27">
        <f t="shared" si="50"/>
        <v>1</v>
      </c>
      <c r="O544" s="28" t="str">
        <f t="shared" si="51"/>
        <v>6</v>
      </c>
      <c r="P544" s="28">
        <f t="shared" si="52"/>
        <v>0</v>
      </c>
      <c r="Q544" s="29">
        <f t="shared" si="53"/>
        <v>360</v>
      </c>
      <c r="R544" s="29">
        <f t="shared" si="54"/>
        <v>6</v>
      </c>
      <c r="U544" s="26"/>
      <c r="V544" s="26"/>
      <c r="W544" s="8"/>
      <c r="X544" s="6"/>
    </row>
    <row r="545" spans="1:24">
      <c r="A545" s="1">
        <v>45383</v>
      </c>
      <c r="B545" s="1" t="str">
        <f t="shared" si="49"/>
        <v>abril</v>
      </c>
      <c r="C545" t="s">
        <v>105</v>
      </c>
      <c r="D545" t="s">
        <v>106</v>
      </c>
      <c r="E545" t="str">
        <f>+VLOOKUP(F545,'[2]DIVIPOLA MPIO'!$A$5:$B$1125,2,0)</f>
        <v>Tolima</v>
      </c>
      <c r="F545" t="s">
        <v>128</v>
      </c>
      <c r="G545" t="s">
        <v>129</v>
      </c>
      <c r="H545" t="s">
        <v>122</v>
      </c>
      <c r="I545" t="s">
        <v>92</v>
      </c>
      <c r="J545" t="s">
        <v>16</v>
      </c>
      <c r="K545" s="2">
        <v>32</v>
      </c>
      <c r="L545" s="2">
        <v>200</v>
      </c>
      <c r="M545" s="2">
        <v>8</v>
      </c>
      <c r="N545" s="27">
        <f t="shared" si="50"/>
        <v>1</v>
      </c>
      <c r="O545" s="28" t="str">
        <f t="shared" si="51"/>
        <v>8</v>
      </c>
      <c r="P545" s="28">
        <f t="shared" si="52"/>
        <v>0</v>
      </c>
      <c r="Q545" s="29">
        <f t="shared" si="53"/>
        <v>480</v>
      </c>
      <c r="R545" s="29">
        <f t="shared" si="54"/>
        <v>8</v>
      </c>
      <c r="U545" s="26"/>
      <c r="V545" s="26"/>
      <c r="W545" s="8"/>
      <c r="X545" s="6"/>
    </row>
    <row r="546" spans="1:24">
      <c r="A546" s="1">
        <v>45383</v>
      </c>
      <c r="B546" s="1" t="str">
        <f t="shared" si="49"/>
        <v>abril</v>
      </c>
      <c r="C546" t="s">
        <v>105</v>
      </c>
      <c r="D546" t="s">
        <v>106</v>
      </c>
      <c r="E546" t="str">
        <f>+VLOOKUP(F546,'[2]DIVIPOLA MPIO'!$A$5:$B$1125,2,0)</f>
        <v>Tolima</v>
      </c>
      <c r="F546" t="s">
        <v>128</v>
      </c>
      <c r="G546" t="s">
        <v>129</v>
      </c>
      <c r="H546" t="s">
        <v>125</v>
      </c>
      <c r="I546" t="s">
        <v>92</v>
      </c>
      <c r="J546" t="s">
        <v>16</v>
      </c>
      <c r="K546" s="2">
        <v>28</v>
      </c>
      <c r="L546" s="2">
        <v>175</v>
      </c>
      <c r="M546" s="2">
        <v>7</v>
      </c>
      <c r="N546" s="27">
        <f t="shared" si="50"/>
        <v>1</v>
      </c>
      <c r="O546" s="28" t="str">
        <f t="shared" si="51"/>
        <v>7</v>
      </c>
      <c r="P546" s="28">
        <f t="shared" si="52"/>
        <v>0</v>
      </c>
      <c r="Q546" s="29">
        <f t="shared" si="53"/>
        <v>420</v>
      </c>
      <c r="R546" s="29">
        <f t="shared" si="54"/>
        <v>7</v>
      </c>
      <c r="U546" s="26"/>
      <c r="V546" s="26"/>
      <c r="W546" s="8"/>
      <c r="X546" s="6"/>
    </row>
    <row r="547" spans="1:24">
      <c r="A547" s="1">
        <v>45383</v>
      </c>
      <c r="B547" s="1" t="str">
        <f t="shared" si="49"/>
        <v>abril</v>
      </c>
      <c r="C547" t="s">
        <v>105</v>
      </c>
      <c r="D547" t="s">
        <v>106</v>
      </c>
      <c r="E547" t="str">
        <f>+VLOOKUP(F547,'[2]DIVIPOLA MPIO'!$A$5:$B$1125,2,0)</f>
        <v>Tolima</v>
      </c>
      <c r="F547" t="s">
        <v>454</v>
      </c>
      <c r="G547" t="s">
        <v>133</v>
      </c>
      <c r="H547" t="s">
        <v>109</v>
      </c>
      <c r="I547" t="s">
        <v>92</v>
      </c>
      <c r="J547" t="s">
        <v>16</v>
      </c>
      <c r="K547" s="2">
        <v>16</v>
      </c>
      <c r="L547" s="2">
        <v>100</v>
      </c>
      <c r="M547" s="2">
        <v>4</v>
      </c>
      <c r="N547" s="27">
        <f t="shared" si="50"/>
        <v>1</v>
      </c>
      <c r="O547" s="28" t="str">
        <f t="shared" si="51"/>
        <v>4</v>
      </c>
      <c r="P547" s="28">
        <f t="shared" si="52"/>
        <v>0</v>
      </c>
      <c r="Q547" s="29">
        <f t="shared" si="53"/>
        <v>240</v>
      </c>
      <c r="R547" s="29">
        <f t="shared" si="54"/>
        <v>4</v>
      </c>
      <c r="U547" s="26"/>
      <c r="V547" s="26"/>
      <c r="W547" s="8"/>
      <c r="X547" s="6"/>
    </row>
    <row r="548" spans="1:24">
      <c r="A548" s="1">
        <v>45383</v>
      </c>
      <c r="B548" s="1" t="str">
        <f t="shared" si="49"/>
        <v>abril</v>
      </c>
      <c r="C548" t="s">
        <v>105</v>
      </c>
      <c r="D548" t="s">
        <v>106</v>
      </c>
      <c r="E548" t="str">
        <f>+VLOOKUP(F548,'[2]DIVIPOLA MPIO'!$A$5:$B$1125,2,0)</f>
        <v>Tolima</v>
      </c>
      <c r="F548" t="s">
        <v>454</v>
      </c>
      <c r="G548" t="s">
        <v>133</v>
      </c>
      <c r="H548" t="s">
        <v>110</v>
      </c>
      <c r="I548" t="s">
        <v>92</v>
      </c>
      <c r="J548" t="s">
        <v>16</v>
      </c>
      <c r="K548" s="2">
        <v>4</v>
      </c>
      <c r="L548" s="2">
        <v>25</v>
      </c>
      <c r="M548" s="2">
        <v>1</v>
      </c>
      <c r="N548" s="27">
        <f t="shared" si="50"/>
        <v>1</v>
      </c>
      <c r="O548" s="28" t="str">
        <f t="shared" si="51"/>
        <v>1</v>
      </c>
      <c r="P548" s="28">
        <f t="shared" si="52"/>
        <v>0</v>
      </c>
      <c r="Q548" s="29">
        <f t="shared" si="53"/>
        <v>60</v>
      </c>
      <c r="R548" s="29">
        <f t="shared" si="54"/>
        <v>1</v>
      </c>
      <c r="U548" s="26"/>
      <c r="V548" s="26"/>
      <c r="W548" s="8"/>
      <c r="X548" s="6"/>
    </row>
    <row r="549" spans="1:24">
      <c r="A549" s="1">
        <v>45383</v>
      </c>
      <c r="B549" s="1" t="str">
        <f t="shared" si="49"/>
        <v>abril</v>
      </c>
      <c r="C549" t="s">
        <v>105</v>
      </c>
      <c r="D549" t="s">
        <v>106</v>
      </c>
      <c r="E549" t="str">
        <f>+VLOOKUP(F549,'[2]DIVIPOLA MPIO'!$A$5:$B$1125,2,0)</f>
        <v>Tolima</v>
      </c>
      <c r="F549" t="s">
        <v>454</v>
      </c>
      <c r="G549" t="s">
        <v>135</v>
      </c>
      <c r="H549" t="s">
        <v>110</v>
      </c>
      <c r="I549" t="s">
        <v>92</v>
      </c>
      <c r="J549" t="s">
        <v>16</v>
      </c>
      <c r="K549" s="2">
        <v>4</v>
      </c>
      <c r="L549" s="2">
        <v>25</v>
      </c>
      <c r="M549" s="2">
        <v>1</v>
      </c>
      <c r="N549" s="27">
        <f t="shared" si="50"/>
        <v>1</v>
      </c>
      <c r="O549" s="28" t="str">
        <f t="shared" si="51"/>
        <v>1</v>
      </c>
      <c r="P549" s="28">
        <f t="shared" si="52"/>
        <v>0</v>
      </c>
      <c r="Q549" s="29">
        <f t="shared" si="53"/>
        <v>60</v>
      </c>
      <c r="R549" s="29">
        <f t="shared" si="54"/>
        <v>1</v>
      </c>
      <c r="U549" s="26"/>
      <c r="V549" s="26"/>
      <c r="W549" s="8"/>
      <c r="X549" s="6"/>
    </row>
    <row r="550" spans="1:24">
      <c r="A550" s="1">
        <v>45383</v>
      </c>
      <c r="B550" s="1" t="str">
        <f t="shared" si="49"/>
        <v>abril</v>
      </c>
      <c r="C550" t="s">
        <v>105</v>
      </c>
      <c r="D550" t="s">
        <v>106</v>
      </c>
      <c r="E550" t="str">
        <f>+VLOOKUP(F550,'[2]DIVIPOLA MPIO'!$A$5:$B$1125,2,0)</f>
        <v>Tolima</v>
      </c>
      <c r="F550" t="s">
        <v>454</v>
      </c>
      <c r="G550" t="s">
        <v>136</v>
      </c>
      <c r="H550" t="s">
        <v>110</v>
      </c>
      <c r="I550" t="s">
        <v>92</v>
      </c>
      <c r="J550" t="s">
        <v>16</v>
      </c>
      <c r="K550" s="2">
        <v>12</v>
      </c>
      <c r="L550" s="2">
        <v>75</v>
      </c>
      <c r="M550" s="2">
        <v>3</v>
      </c>
      <c r="N550" s="27">
        <f t="shared" si="50"/>
        <v>1</v>
      </c>
      <c r="O550" s="28" t="str">
        <f t="shared" si="51"/>
        <v>3</v>
      </c>
      <c r="P550" s="28">
        <f t="shared" si="52"/>
        <v>0</v>
      </c>
      <c r="Q550" s="29">
        <f t="shared" si="53"/>
        <v>180</v>
      </c>
      <c r="R550" s="29">
        <f t="shared" si="54"/>
        <v>3</v>
      </c>
      <c r="U550" s="26"/>
      <c r="V550" s="26"/>
      <c r="W550" s="8"/>
      <c r="X550" s="6"/>
    </row>
    <row r="551" spans="1:24">
      <c r="A551" s="1">
        <v>45383</v>
      </c>
      <c r="B551" s="1" t="str">
        <f t="shared" si="49"/>
        <v>abril</v>
      </c>
      <c r="C551" t="s">
        <v>105</v>
      </c>
      <c r="D551" t="s">
        <v>106</v>
      </c>
      <c r="E551" t="str">
        <f>+VLOOKUP(F551,'[2]DIVIPOLA MPIO'!$A$5:$B$1125,2,0)</f>
        <v>Tolima</v>
      </c>
      <c r="F551" t="s">
        <v>454</v>
      </c>
      <c r="G551" t="s">
        <v>137</v>
      </c>
      <c r="H551" t="s">
        <v>110</v>
      </c>
      <c r="I551" t="s">
        <v>92</v>
      </c>
      <c r="J551" t="s">
        <v>16</v>
      </c>
      <c r="K551" s="2">
        <v>8</v>
      </c>
      <c r="L551" s="2">
        <v>50</v>
      </c>
      <c r="M551" s="2">
        <v>2</v>
      </c>
      <c r="N551" s="27">
        <f t="shared" si="50"/>
        <v>1</v>
      </c>
      <c r="O551" s="28" t="str">
        <f t="shared" si="51"/>
        <v>2</v>
      </c>
      <c r="P551" s="28">
        <f t="shared" si="52"/>
        <v>0</v>
      </c>
      <c r="Q551" s="29">
        <f t="shared" si="53"/>
        <v>120</v>
      </c>
      <c r="R551" s="29">
        <f t="shared" si="54"/>
        <v>2</v>
      </c>
      <c r="U551" s="26"/>
      <c r="V551" s="26"/>
      <c r="W551" s="8"/>
      <c r="X551" s="6"/>
    </row>
    <row r="552" spans="1:24">
      <c r="A552" s="1">
        <v>45383</v>
      </c>
      <c r="B552" s="1" t="str">
        <f t="shared" si="49"/>
        <v>abril</v>
      </c>
      <c r="C552" t="s">
        <v>105</v>
      </c>
      <c r="D552" t="s">
        <v>106</v>
      </c>
      <c r="E552" t="str">
        <f>+VLOOKUP(F552,'[2]DIVIPOLA MPIO'!$A$5:$B$1125,2,0)</f>
        <v>Tolima</v>
      </c>
      <c r="F552" t="s">
        <v>454</v>
      </c>
      <c r="G552" t="s">
        <v>137</v>
      </c>
      <c r="H552" t="s">
        <v>111</v>
      </c>
      <c r="I552" t="s">
        <v>92</v>
      </c>
      <c r="J552" t="s">
        <v>16</v>
      </c>
      <c r="K552" s="2">
        <v>16</v>
      </c>
      <c r="L552" s="2">
        <v>100</v>
      </c>
      <c r="M552" s="2">
        <v>4</v>
      </c>
      <c r="N552" s="27">
        <f t="shared" si="50"/>
        <v>1</v>
      </c>
      <c r="O552" s="28" t="str">
        <f t="shared" si="51"/>
        <v>4</v>
      </c>
      <c r="P552" s="28">
        <f t="shared" si="52"/>
        <v>0</v>
      </c>
      <c r="Q552" s="29">
        <f t="shared" si="53"/>
        <v>240</v>
      </c>
      <c r="R552" s="29">
        <f t="shared" si="54"/>
        <v>4</v>
      </c>
      <c r="U552" s="26"/>
      <c r="V552" s="26"/>
      <c r="W552" s="8"/>
      <c r="X552" s="6"/>
    </row>
    <row r="553" spans="1:24">
      <c r="A553" s="1">
        <v>45383</v>
      </c>
      <c r="B553" s="1" t="str">
        <f t="shared" si="49"/>
        <v>abril</v>
      </c>
      <c r="C553" t="s">
        <v>105</v>
      </c>
      <c r="D553" t="s">
        <v>106</v>
      </c>
      <c r="E553" t="str">
        <f>+VLOOKUP(F553,'[2]DIVIPOLA MPIO'!$A$5:$B$1125,2,0)</f>
        <v>Huila</v>
      </c>
      <c r="F553" t="s">
        <v>138</v>
      </c>
      <c r="G553" t="s">
        <v>139</v>
      </c>
      <c r="H553" t="s">
        <v>117</v>
      </c>
      <c r="I553" t="s">
        <v>92</v>
      </c>
      <c r="J553" t="s">
        <v>16</v>
      </c>
      <c r="K553" s="2">
        <v>2</v>
      </c>
      <c r="L553" s="2">
        <v>12.5</v>
      </c>
      <c r="M553" s="2">
        <v>30</v>
      </c>
      <c r="N553" s="27">
        <f t="shared" si="50"/>
        <v>2</v>
      </c>
      <c r="O553" s="28" t="str">
        <f t="shared" si="51"/>
        <v>30</v>
      </c>
      <c r="P553" s="28">
        <f t="shared" si="52"/>
        <v>0</v>
      </c>
      <c r="Q553" s="29">
        <f t="shared" si="53"/>
        <v>1800</v>
      </c>
      <c r="R553" s="29">
        <f t="shared" si="54"/>
        <v>30</v>
      </c>
      <c r="U553" s="26"/>
      <c r="V553" s="26"/>
      <c r="W553" s="8"/>
      <c r="X553" s="6"/>
    </row>
    <row r="554" spans="1:24">
      <c r="A554" s="1">
        <v>45383</v>
      </c>
      <c r="B554" s="1" t="str">
        <f t="shared" si="49"/>
        <v>abril</v>
      </c>
      <c r="C554" t="s">
        <v>105</v>
      </c>
      <c r="D554" t="s">
        <v>106</v>
      </c>
      <c r="E554" t="str">
        <f>+VLOOKUP(F554,'[2]DIVIPOLA MPIO'!$A$5:$B$1125,2,0)</f>
        <v>Huila</v>
      </c>
      <c r="F554" t="s">
        <v>138</v>
      </c>
      <c r="G554" t="s">
        <v>140</v>
      </c>
      <c r="H554" t="s">
        <v>117</v>
      </c>
      <c r="I554" t="s">
        <v>92</v>
      </c>
      <c r="J554" t="s">
        <v>16</v>
      </c>
      <c r="K554" s="2">
        <v>2</v>
      </c>
      <c r="L554" s="2">
        <v>12.5</v>
      </c>
      <c r="M554" s="2">
        <v>30</v>
      </c>
      <c r="N554" s="27">
        <f t="shared" si="50"/>
        <v>2</v>
      </c>
      <c r="O554" s="28" t="str">
        <f t="shared" si="51"/>
        <v>30</v>
      </c>
      <c r="P554" s="28">
        <f t="shared" si="52"/>
        <v>0</v>
      </c>
      <c r="Q554" s="29">
        <f t="shared" si="53"/>
        <v>1800</v>
      </c>
      <c r="R554" s="29">
        <f t="shared" si="54"/>
        <v>30</v>
      </c>
      <c r="U554" s="26"/>
      <c r="V554" s="26"/>
      <c r="W554" s="8"/>
      <c r="X554" s="6"/>
    </row>
    <row r="555" spans="1:24">
      <c r="A555" s="1">
        <v>45383</v>
      </c>
      <c r="B555" s="1" t="str">
        <f t="shared" si="49"/>
        <v>abril</v>
      </c>
      <c r="C555" t="s">
        <v>105</v>
      </c>
      <c r="D555" t="s">
        <v>106</v>
      </c>
      <c r="E555" t="str">
        <f>+VLOOKUP(F555,'[2]DIVIPOLA MPIO'!$A$5:$B$1125,2,0)</f>
        <v>Tolima</v>
      </c>
      <c r="F555" t="s">
        <v>141</v>
      </c>
      <c r="G555" t="s">
        <v>142</v>
      </c>
      <c r="H555" t="s">
        <v>110</v>
      </c>
      <c r="I555" t="s">
        <v>92</v>
      </c>
      <c r="J555" t="s">
        <v>16</v>
      </c>
      <c r="K555" s="2">
        <v>12</v>
      </c>
      <c r="L555" s="2">
        <v>75</v>
      </c>
      <c r="M555" s="2">
        <v>3</v>
      </c>
      <c r="N555" s="27">
        <f t="shared" si="50"/>
        <v>1</v>
      </c>
      <c r="O555" s="28" t="str">
        <f t="shared" si="51"/>
        <v>3</v>
      </c>
      <c r="P555" s="28">
        <f t="shared" si="52"/>
        <v>0</v>
      </c>
      <c r="Q555" s="29">
        <f t="shared" si="53"/>
        <v>180</v>
      </c>
      <c r="R555" s="29">
        <f t="shared" si="54"/>
        <v>3</v>
      </c>
      <c r="U555" s="26"/>
      <c r="V555" s="26"/>
      <c r="W555" s="8"/>
      <c r="X555" s="6"/>
    </row>
    <row r="556" spans="1:24">
      <c r="A556" s="1">
        <v>45383</v>
      </c>
      <c r="B556" s="1" t="str">
        <f t="shared" si="49"/>
        <v>abril</v>
      </c>
      <c r="C556" t="s">
        <v>105</v>
      </c>
      <c r="D556" t="s">
        <v>106</v>
      </c>
      <c r="E556" t="str">
        <f>+VLOOKUP(F556,'[2]DIVIPOLA MPIO'!$A$5:$B$1125,2,0)</f>
        <v>Tolima</v>
      </c>
      <c r="F556" t="s">
        <v>141</v>
      </c>
      <c r="G556" t="s">
        <v>143</v>
      </c>
      <c r="H556" t="s">
        <v>109</v>
      </c>
      <c r="I556" t="s">
        <v>92</v>
      </c>
      <c r="J556" t="s">
        <v>16</v>
      </c>
      <c r="K556" s="2">
        <v>32</v>
      </c>
      <c r="L556" s="2">
        <v>200</v>
      </c>
      <c r="M556" s="2">
        <v>8</v>
      </c>
      <c r="N556" s="27">
        <f t="shared" si="50"/>
        <v>1</v>
      </c>
      <c r="O556" s="28" t="str">
        <f t="shared" si="51"/>
        <v>8</v>
      </c>
      <c r="P556" s="28">
        <f t="shared" si="52"/>
        <v>0</v>
      </c>
      <c r="Q556" s="29">
        <f t="shared" si="53"/>
        <v>480</v>
      </c>
      <c r="R556" s="29">
        <f t="shared" si="54"/>
        <v>8</v>
      </c>
      <c r="U556" s="26"/>
      <c r="V556" s="26"/>
      <c r="W556" s="8"/>
      <c r="X556" s="6"/>
    </row>
    <row r="557" spans="1:24">
      <c r="A557" s="1">
        <v>45383</v>
      </c>
      <c r="B557" s="1" t="str">
        <f t="shared" si="49"/>
        <v>abril</v>
      </c>
      <c r="C557" t="s">
        <v>105</v>
      </c>
      <c r="D557" t="s">
        <v>106</v>
      </c>
      <c r="E557" t="str">
        <f>+VLOOKUP(F557,'[2]DIVIPOLA MPIO'!$A$5:$B$1125,2,0)</f>
        <v>Tolima</v>
      </c>
      <c r="F557" t="s">
        <v>141</v>
      </c>
      <c r="G557" t="s">
        <v>143</v>
      </c>
      <c r="H557" t="s">
        <v>110</v>
      </c>
      <c r="I557" t="s">
        <v>92</v>
      </c>
      <c r="J557" t="s">
        <v>16</v>
      </c>
      <c r="K557" s="2">
        <v>32</v>
      </c>
      <c r="L557" s="2">
        <v>200</v>
      </c>
      <c r="M557" s="2">
        <v>8</v>
      </c>
      <c r="N557" s="27">
        <f t="shared" si="50"/>
        <v>1</v>
      </c>
      <c r="O557" s="28" t="str">
        <f t="shared" si="51"/>
        <v>8</v>
      </c>
      <c r="P557" s="28">
        <f t="shared" si="52"/>
        <v>0</v>
      </c>
      <c r="Q557" s="29">
        <f t="shared" si="53"/>
        <v>480</v>
      </c>
      <c r="R557" s="29">
        <f t="shared" si="54"/>
        <v>8</v>
      </c>
      <c r="U557" s="26"/>
      <c r="V557" s="26"/>
      <c r="W557" s="8"/>
      <c r="X557" s="6"/>
    </row>
    <row r="558" spans="1:24">
      <c r="A558" s="1">
        <v>45383</v>
      </c>
      <c r="B558" s="1" t="str">
        <f t="shared" si="49"/>
        <v>abril</v>
      </c>
      <c r="C558" t="s">
        <v>105</v>
      </c>
      <c r="D558" t="s">
        <v>106</v>
      </c>
      <c r="E558" t="str">
        <f>+VLOOKUP(F558,'[2]DIVIPOLA MPIO'!$A$5:$B$1125,2,0)</f>
        <v>Huila</v>
      </c>
      <c r="F558" t="s">
        <v>145</v>
      </c>
      <c r="G558" t="s">
        <v>146</v>
      </c>
      <c r="H558" t="s">
        <v>117</v>
      </c>
      <c r="I558" t="s">
        <v>92</v>
      </c>
      <c r="J558" t="s">
        <v>16</v>
      </c>
      <c r="K558" s="2">
        <v>14</v>
      </c>
      <c r="L558" s="2">
        <v>87.5</v>
      </c>
      <c r="M558" s="2">
        <v>330</v>
      </c>
      <c r="N558" s="27">
        <f t="shared" si="50"/>
        <v>3</v>
      </c>
      <c r="O558" s="28" t="str">
        <f t="shared" si="51"/>
        <v>33</v>
      </c>
      <c r="P558" s="28" t="str">
        <f t="shared" si="52"/>
        <v>0</v>
      </c>
      <c r="Q558" s="29">
        <f t="shared" si="53"/>
        <v>1980</v>
      </c>
      <c r="R558" s="29">
        <f t="shared" si="54"/>
        <v>33</v>
      </c>
      <c r="U558" s="26"/>
      <c r="V558" s="26"/>
      <c r="W558" s="8"/>
      <c r="X558" s="6"/>
    </row>
    <row r="559" spans="1:24">
      <c r="A559" s="1">
        <v>45383</v>
      </c>
      <c r="B559" s="1" t="str">
        <f t="shared" si="49"/>
        <v>abril</v>
      </c>
      <c r="C559" t="s">
        <v>105</v>
      </c>
      <c r="D559" t="s">
        <v>106</v>
      </c>
      <c r="E559" t="str">
        <f>+VLOOKUP(F559,'[2]DIVIPOLA MPIO'!$A$5:$B$1125,2,0)</f>
        <v>Tolima</v>
      </c>
      <c r="F559" t="s">
        <v>149</v>
      </c>
      <c r="G559" t="s">
        <v>150</v>
      </c>
      <c r="H559" t="s">
        <v>109</v>
      </c>
      <c r="I559" t="s">
        <v>92</v>
      </c>
      <c r="J559" t="s">
        <v>16</v>
      </c>
      <c r="K559" s="2">
        <v>8</v>
      </c>
      <c r="L559" s="2">
        <v>50</v>
      </c>
      <c r="M559" s="2">
        <v>2</v>
      </c>
      <c r="N559" s="27">
        <f t="shared" si="50"/>
        <v>1</v>
      </c>
      <c r="O559" s="28" t="str">
        <f t="shared" si="51"/>
        <v>2</v>
      </c>
      <c r="P559" s="28">
        <f t="shared" si="52"/>
        <v>0</v>
      </c>
      <c r="Q559" s="29">
        <f t="shared" si="53"/>
        <v>120</v>
      </c>
      <c r="R559" s="29">
        <f t="shared" si="54"/>
        <v>2</v>
      </c>
      <c r="U559" s="26"/>
      <c r="V559" s="26"/>
      <c r="W559" s="8"/>
      <c r="X559" s="6"/>
    </row>
    <row r="560" spans="1:24">
      <c r="A560" s="1">
        <v>45383</v>
      </c>
      <c r="B560" s="1" t="str">
        <f t="shared" si="49"/>
        <v>abril</v>
      </c>
      <c r="C560" t="s">
        <v>346</v>
      </c>
      <c r="D560" t="s">
        <v>347</v>
      </c>
      <c r="E560" t="str">
        <f>+VLOOKUP(F560,'[2]DIVIPOLA MPIO'!$A$5:$B$1125,2,0)</f>
        <v>Casanare</v>
      </c>
      <c r="F560" t="s">
        <v>463</v>
      </c>
      <c r="G560" t="s">
        <v>348</v>
      </c>
      <c r="H560" t="s">
        <v>349</v>
      </c>
      <c r="I560" t="s">
        <v>15</v>
      </c>
      <c r="J560" t="s">
        <v>16</v>
      </c>
      <c r="K560" s="2">
        <v>3</v>
      </c>
      <c r="L560" s="2">
        <v>300</v>
      </c>
      <c r="M560" s="2">
        <v>5</v>
      </c>
      <c r="N560" s="27">
        <f t="shared" si="50"/>
        <v>1</v>
      </c>
      <c r="O560" s="28" t="str">
        <f t="shared" si="51"/>
        <v>5</v>
      </c>
      <c r="P560" s="28">
        <f t="shared" si="52"/>
        <v>0</v>
      </c>
      <c r="Q560" s="29">
        <f t="shared" si="53"/>
        <v>300</v>
      </c>
      <c r="R560" s="29">
        <f t="shared" si="54"/>
        <v>5</v>
      </c>
      <c r="U560" s="26"/>
      <c r="V560" s="26"/>
      <c r="W560" s="8"/>
      <c r="X560" s="6"/>
    </row>
    <row r="561" spans="1:24">
      <c r="A561" s="1">
        <v>45383</v>
      </c>
      <c r="B561" s="1" t="str">
        <f t="shared" si="49"/>
        <v>abril</v>
      </c>
      <c r="C561" t="s">
        <v>151</v>
      </c>
      <c r="D561" t="s">
        <v>152</v>
      </c>
      <c r="E561" t="str">
        <f>+VLOOKUP(F561,'[2]DIVIPOLA MPIO'!$A$5:$B$1125,2,0)</f>
        <v>Casanare</v>
      </c>
      <c r="F561" t="s">
        <v>458</v>
      </c>
      <c r="G561" t="s">
        <v>154</v>
      </c>
      <c r="H561" t="s">
        <v>350</v>
      </c>
      <c r="I561" t="s">
        <v>15</v>
      </c>
      <c r="J561" t="s">
        <v>16</v>
      </c>
      <c r="K561" s="2">
        <v>3</v>
      </c>
      <c r="L561" s="2">
        <v>690</v>
      </c>
      <c r="M561" s="2">
        <v>1130</v>
      </c>
      <c r="N561" s="27">
        <f t="shared" si="50"/>
        <v>4</v>
      </c>
      <c r="O561" s="28" t="str">
        <f t="shared" si="51"/>
        <v>11</v>
      </c>
      <c r="P561" s="28" t="str">
        <f t="shared" si="52"/>
        <v>30</v>
      </c>
      <c r="Q561" s="29">
        <f t="shared" si="53"/>
        <v>690</v>
      </c>
      <c r="R561" s="29">
        <f t="shared" si="54"/>
        <v>11.5</v>
      </c>
      <c r="U561" s="26"/>
      <c r="V561" s="26"/>
      <c r="W561" s="8"/>
      <c r="X561" s="6"/>
    </row>
    <row r="562" spans="1:24">
      <c r="A562" s="1">
        <v>45383</v>
      </c>
      <c r="B562" s="1" t="str">
        <f t="shared" si="49"/>
        <v>abril</v>
      </c>
      <c r="C562" t="s">
        <v>151</v>
      </c>
      <c r="D562" t="s">
        <v>152</v>
      </c>
      <c r="E562" t="str">
        <f>+VLOOKUP(F562,'[2]DIVIPOLA MPIO'!$A$5:$B$1125,2,0)</f>
        <v>Casanare</v>
      </c>
      <c r="F562" t="s">
        <v>458</v>
      </c>
      <c r="G562" t="s">
        <v>154</v>
      </c>
      <c r="H562" t="s">
        <v>155</v>
      </c>
      <c r="I562" t="s">
        <v>15</v>
      </c>
      <c r="J562" t="s">
        <v>16</v>
      </c>
      <c r="K562" s="2">
        <v>11</v>
      </c>
      <c r="L562" s="2">
        <v>690</v>
      </c>
      <c r="M562" s="2">
        <v>2830</v>
      </c>
      <c r="N562" s="27">
        <f t="shared" si="50"/>
        <v>4</v>
      </c>
      <c r="O562" s="28" t="str">
        <f t="shared" si="51"/>
        <v>28</v>
      </c>
      <c r="P562" s="28" t="str">
        <f t="shared" si="52"/>
        <v>30</v>
      </c>
      <c r="Q562" s="29">
        <f t="shared" si="53"/>
        <v>1710</v>
      </c>
      <c r="R562" s="29">
        <f t="shared" si="54"/>
        <v>28.5</v>
      </c>
      <c r="U562" s="26"/>
      <c r="V562" s="26"/>
      <c r="W562" s="8"/>
      <c r="X562" s="6"/>
    </row>
    <row r="563" spans="1:24">
      <c r="A563" s="1">
        <v>45383</v>
      </c>
      <c r="B563" s="1" t="str">
        <f t="shared" si="49"/>
        <v>abril</v>
      </c>
      <c r="C563" t="s">
        <v>151</v>
      </c>
      <c r="D563" t="s">
        <v>152</v>
      </c>
      <c r="E563" t="str">
        <f>+VLOOKUP(F563,'[2]DIVIPOLA MPIO'!$A$5:$B$1125,2,0)</f>
        <v>Casanare</v>
      </c>
      <c r="F563" t="s">
        <v>458</v>
      </c>
      <c r="G563" t="s">
        <v>154</v>
      </c>
      <c r="H563" t="s">
        <v>351</v>
      </c>
      <c r="I563" t="s">
        <v>157</v>
      </c>
      <c r="J563" t="s">
        <v>16</v>
      </c>
      <c r="K563" s="2">
        <v>3</v>
      </c>
      <c r="L563" s="2">
        <v>360</v>
      </c>
      <c r="M563" s="2">
        <v>6</v>
      </c>
      <c r="N563" s="27">
        <f t="shared" si="50"/>
        <v>1</v>
      </c>
      <c r="O563" s="28" t="str">
        <f t="shared" si="51"/>
        <v>6</v>
      </c>
      <c r="P563" s="28">
        <f t="shared" si="52"/>
        <v>0</v>
      </c>
      <c r="Q563" s="29">
        <f t="shared" si="53"/>
        <v>360</v>
      </c>
      <c r="R563" s="29">
        <f t="shared" si="54"/>
        <v>6</v>
      </c>
      <c r="U563" s="26"/>
      <c r="V563" s="26"/>
      <c r="W563" s="8"/>
      <c r="X563" s="6"/>
    </row>
    <row r="564" spans="1:24">
      <c r="A564" s="1">
        <v>45383</v>
      </c>
      <c r="B564" s="1" t="str">
        <f t="shared" si="49"/>
        <v>abril</v>
      </c>
      <c r="C564" t="s">
        <v>151</v>
      </c>
      <c r="D564" t="s">
        <v>152</v>
      </c>
      <c r="E564" t="str">
        <f>+VLOOKUP(F564,'[2]DIVIPOLA MPIO'!$A$5:$B$1125,2,0)</f>
        <v>Casanare</v>
      </c>
      <c r="F564" t="s">
        <v>458</v>
      </c>
      <c r="G564" t="s">
        <v>154</v>
      </c>
      <c r="H564" t="s">
        <v>156</v>
      </c>
      <c r="I564" t="s">
        <v>157</v>
      </c>
      <c r="J564" t="s">
        <v>16</v>
      </c>
      <c r="K564" s="2">
        <v>10</v>
      </c>
      <c r="L564" s="2">
        <v>2340</v>
      </c>
      <c r="M564" s="2">
        <v>39</v>
      </c>
      <c r="N564" s="27">
        <f t="shared" si="50"/>
        <v>2</v>
      </c>
      <c r="O564" s="28" t="str">
        <f t="shared" si="51"/>
        <v>39</v>
      </c>
      <c r="P564" s="28">
        <f t="shared" si="52"/>
        <v>0</v>
      </c>
      <c r="Q564" s="29">
        <f t="shared" si="53"/>
        <v>2340</v>
      </c>
      <c r="R564" s="29">
        <f t="shared" si="54"/>
        <v>39</v>
      </c>
      <c r="U564" s="26"/>
      <c r="V564" s="26"/>
      <c r="W564" s="8"/>
      <c r="X564" s="6"/>
    </row>
    <row r="565" spans="1:24">
      <c r="A565" s="1">
        <v>45383</v>
      </c>
      <c r="B565" s="1" t="str">
        <f t="shared" si="49"/>
        <v>abril</v>
      </c>
      <c r="C565" t="s">
        <v>151</v>
      </c>
      <c r="D565" t="s">
        <v>152</v>
      </c>
      <c r="E565" t="str">
        <f>+VLOOKUP(F565,'[2]DIVIPOLA MPIO'!$A$5:$B$1125,2,0)</f>
        <v>Meta</v>
      </c>
      <c r="F565" t="s">
        <v>456</v>
      </c>
      <c r="G565" t="s">
        <v>154</v>
      </c>
      <c r="H565" t="s">
        <v>352</v>
      </c>
      <c r="I565" t="s">
        <v>15</v>
      </c>
      <c r="J565" t="s">
        <v>16</v>
      </c>
      <c r="K565" s="2">
        <v>4</v>
      </c>
      <c r="L565" s="2">
        <v>270</v>
      </c>
      <c r="M565" s="2">
        <v>430</v>
      </c>
      <c r="N565" s="27">
        <f t="shared" si="50"/>
        <v>3</v>
      </c>
      <c r="O565" s="28" t="str">
        <f t="shared" si="51"/>
        <v>43</v>
      </c>
      <c r="P565" s="28" t="str">
        <f t="shared" si="52"/>
        <v>0</v>
      </c>
      <c r="Q565" s="29">
        <f t="shared" si="53"/>
        <v>2580</v>
      </c>
      <c r="R565" s="29">
        <f t="shared" si="54"/>
        <v>43</v>
      </c>
      <c r="U565" s="26"/>
      <c r="V565" s="26"/>
      <c r="W565" s="8"/>
      <c r="X565" s="6"/>
    </row>
    <row r="566" spans="1:24">
      <c r="A566" s="1">
        <v>45383</v>
      </c>
      <c r="B566" s="1" t="str">
        <f t="shared" si="49"/>
        <v>abril</v>
      </c>
      <c r="C566" t="s">
        <v>151</v>
      </c>
      <c r="D566" t="s">
        <v>152</v>
      </c>
      <c r="E566" t="str">
        <f>+VLOOKUP(F566,'[2]DIVIPOLA MPIO'!$A$5:$B$1125,2,0)</f>
        <v>Meta</v>
      </c>
      <c r="F566" t="s">
        <v>456</v>
      </c>
      <c r="G566" t="s">
        <v>159</v>
      </c>
      <c r="H566" t="s">
        <v>160</v>
      </c>
      <c r="I566" t="s">
        <v>15</v>
      </c>
      <c r="J566" t="s">
        <v>16</v>
      </c>
      <c r="K566" s="2">
        <v>25</v>
      </c>
      <c r="L566" s="2">
        <v>4230</v>
      </c>
      <c r="M566" s="2">
        <v>7030</v>
      </c>
      <c r="N566" s="27">
        <f t="shared" si="50"/>
        <v>4</v>
      </c>
      <c r="O566" s="28" t="str">
        <f t="shared" si="51"/>
        <v>70</v>
      </c>
      <c r="P566" s="28" t="str">
        <f t="shared" si="52"/>
        <v>30</v>
      </c>
      <c r="Q566" s="29">
        <f t="shared" si="53"/>
        <v>4230</v>
      </c>
      <c r="R566" s="29">
        <f t="shared" si="54"/>
        <v>70.5</v>
      </c>
      <c r="U566" s="26"/>
      <c r="V566" s="26"/>
      <c r="W566" s="8"/>
      <c r="X566" s="6"/>
    </row>
    <row r="567" spans="1:24">
      <c r="A567" s="1">
        <v>45383</v>
      </c>
      <c r="B567" s="1" t="str">
        <f t="shared" si="49"/>
        <v>abril</v>
      </c>
      <c r="C567" t="s">
        <v>151</v>
      </c>
      <c r="D567" t="s">
        <v>152</v>
      </c>
      <c r="E567" t="str">
        <f>+VLOOKUP(F567,'[2]DIVIPOLA MPIO'!$A$5:$B$1125,2,0)</f>
        <v>Meta</v>
      </c>
      <c r="F567" t="s">
        <v>456</v>
      </c>
      <c r="G567" t="s">
        <v>159</v>
      </c>
      <c r="H567" t="s">
        <v>161</v>
      </c>
      <c r="I567" t="s">
        <v>15</v>
      </c>
      <c r="J567" t="s">
        <v>16</v>
      </c>
      <c r="K567" s="2">
        <v>15</v>
      </c>
      <c r="L567" s="2">
        <v>3090</v>
      </c>
      <c r="M567" s="2">
        <v>5130</v>
      </c>
      <c r="N567" s="27">
        <f t="shared" si="50"/>
        <v>4</v>
      </c>
      <c r="O567" s="28" t="str">
        <f t="shared" si="51"/>
        <v>51</v>
      </c>
      <c r="P567" s="28" t="str">
        <f t="shared" si="52"/>
        <v>30</v>
      </c>
      <c r="Q567" s="29">
        <f t="shared" si="53"/>
        <v>3090</v>
      </c>
      <c r="R567" s="29">
        <f t="shared" si="54"/>
        <v>51.5</v>
      </c>
      <c r="U567" s="26"/>
      <c r="V567" s="26"/>
      <c r="W567" s="8"/>
      <c r="X567" s="6"/>
    </row>
    <row r="568" spans="1:24">
      <c r="A568" s="1">
        <v>45383</v>
      </c>
      <c r="B568" s="1" t="str">
        <f t="shared" si="49"/>
        <v>abril</v>
      </c>
      <c r="C568" t="s">
        <v>167</v>
      </c>
      <c r="D568" t="s">
        <v>168</v>
      </c>
      <c r="E568" t="str">
        <f>+VLOOKUP(F568,'[2]DIVIPOLA MPIO'!$A$5:$B$1125,2,0)</f>
        <v>Casanare</v>
      </c>
      <c r="F568" t="s">
        <v>338</v>
      </c>
      <c r="G568" t="s">
        <v>353</v>
      </c>
      <c r="H568" t="s">
        <v>354</v>
      </c>
      <c r="I568" t="s">
        <v>15</v>
      </c>
      <c r="J568" t="s">
        <v>16</v>
      </c>
      <c r="K568" s="2">
        <v>142</v>
      </c>
      <c r="L568" s="2">
        <v>1979</v>
      </c>
      <c r="M568" s="2">
        <v>36</v>
      </c>
      <c r="N568" s="27">
        <f t="shared" si="50"/>
        <v>2</v>
      </c>
      <c r="O568" s="28" t="str">
        <f t="shared" si="51"/>
        <v>36</v>
      </c>
      <c r="P568" s="28">
        <f t="shared" si="52"/>
        <v>0</v>
      </c>
      <c r="Q568" s="29">
        <f t="shared" si="53"/>
        <v>2160</v>
      </c>
      <c r="R568" s="29">
        <f t="shared" si="54"/>
        <v>36</v>
      </c>
      <c r="U568" s="26"/>
      <c r="V568" s="26"/>
      <c r="W568" s="8"/>
      <c r="X568" s="6"/>
    </row>
    <row r="569" spans="1:24">
      <c r="A569" s="1">
        <v>45383</v>
      </c>
      <c r="B569" s="1" t="str">
        <f t="shared" si="49"/>
        <v>abril</v>
      </c>
      <c r="C569" t="s">
        <v>167</v>
      </c>
      <c r="D569" t="s">
        <v>168</v>
      </c>
      <c r="E569" t="str">
        <f>+VLOOKUP(F569,'[2]DIVIPOLA MPIO'!$A$5:$B$1125,2,0)</f>
        <v>Casanare</v>
      </c>
      <c r="F569" t="s">
        <v>338</v>
      </c>
      <c r="G569" t="s">
        <v>353</v>
      </c>
      <c r="H569" t="s">
        <v>171</v>
      </c>
      <c r="I569" t="s">
        <v>92</v>
      </c>
      <c r="J569" t="s">
        <v>16</v>
      </c>
      <c r="K569" s="2">
        <v>298</v>
      </c>
      <c r="L569" s="2">
        <v>4163</v>
      </c>
      <c r="M569" s="2">
        <v>74</v>
      </c>
      <c r="N569" s="27">
        <f t="shared" si="50"/>
        <v>2</v>
      </c>
      <c r="O569" s="28" t="str">
        <f t="shared" si="51"/>
        <v>74</v>
      </c>
      <c r="P569" s="28">
        <f t="shared" si="52"/>
        <v>0</v>
      </c>
      <c r="Q569" s="29">
        <f t="shared" si="53"/>
        <v>4440</v>
      </c>
      <c r="R569" s="29">
        <f t="shared" si="54"/>
        <v>74</v>
      </c>
      <c r="U569" s="26"/>
      <c r="V569" s="26"/>
      <c r="W569" s="8"/>
      <c r="X569" s="6"/>
    </row>
    <row r="570" spans="1:24">
      <c r="A570" s="1">
        <v>45383</v>
      </c>
      <c r="B570" s="1" t="str">
        <f t="shared" si="49"/>
        <v>abril</v>
      </c>
      <c r="C570" t="s">
        <v>167</v>
      </c>
      <c r="D570" t="s">
        <v>168</v>
      </c>
      <c r="E570" t="str">
        <f>+VLOOKUP(F570,'[2]DIVIPOLA MPIO'!$A$5:$B$1125,2,0)</f>
        <v>Casanare</v>
      </c>
      <c r="F570" t="s">
        <v>338</v>
      </c>
      <c r="G570" t="s">
        <v>170</v>
      </c>
      <c r="H570" t="s">
        <v>354</v>
      </c>
      <c r="I570" t="s">
        <v>15</v>
      </c>
      <c r="J570" t="s">
        <v>16</v>
      </c>
      <c r="K570" s="2">
        <v>8</v>
      </c>
      <c r="L570" s="2">
        <v>122</v>
      </c>
      <c r="M570" s="2">
        <v>230</v>
      </c>
      <c r="N570" s="27">
        <f t="shared" si="50"/>
        <v>3</v>
      </c>
      <c r="O570" s="28" t="str">
        <f t="shared" si="51"/>
        <v>23</v>
      </c>
      <c r="P570" s="28" t="str">
        <f t="shared" si="52"/>
        <v>0</v>
      </c>
      <c r="Q570" s="29">
        <f t="shared" si="53"/>
        <v>1380</v>
      </c>
      <c r="R570" s="29">
        <f t="shared" si="54"/>
        <v>23</v>
      </c>
      <c r="U570" s="26"/>
      <c r="V570" s="26"/>
      <c r="W570" s="8"/>
      <c r="X570" s="6"/>
    </row>
    <row r="571" spans="1:24">
      <c r="A571" s="1">
        <v>45383</v>
      </c>
      <c r="B571" s="1" t="str">
        <f t="shared" si="49"/>
        <v>abril</v>
      </c>
      <c r="C571" t="s">
        <v>167</v>
      </c>
      <c r="D571" t="s">
        <v>168</v>
      </c>
      <c r="E571" t="str">
        <f>+VLOOKUP(F571,'[2]DIVIPOLA MPIO'!$A$5:$B$1125,2,0)</f>
        <v>Meta</v>
      </c>
      <c r="F571" t="s">
        <v>169</v>
      </c>
      <c r="G571" t="s">
        <v>170</v>
      </c>
      <c r="H571" t="s">
        <v>355</v>
      </c>
      <c r="I571" t="s">
        <v>92</v>
      </c>
      <c r="J571" t="s">
        <v>16</v>
      </c>
      <c r="K571" s="2">
        <v>48</v>
      </c>
      <c r="L571" s="2">
        <v>671</v>
      </c>
      <c r="M571" s="2">
        <v>1230</v>
      </c>
      <c r="N571" s="27">
        <f t="shared" si="50"/>
        <v>4</v>
      </c>
      <c r="O571" s="28" t="str">
        <f t="shared" si="51"/>
        <v>12</v>
      </c>
      <c r="P571" s="28" t="str">
        <f t="shared" si="52"/>
        <v>30</v>
      </c>
      <c r="Q571" s="29">
        <f t="shared" si="53"/>
        <v>750</v>
      </c>
      <c r="R571" s="29">
        <f t="shared" si="54"/>
        <v>12.5</v>
      </c>
      <c r="U571" s="26"/>
      <c r="V571" s="26"/>
      <c r="W571" s="8"/>
      <c r="X571" s="6"/>
    </row>
    <row r="572" spans="1:24">
      <c r="A572" s="1">
        <v>45383</v>
      </c>
      <c r="B572" s="1" t="str">
        <f t="shared" si="49"/>
        <v>abril</v>
      </c>
      <c r="C572" t="s">
        <v>167</v>
      </c>
      <c r="D572" t="s">
        <v>168</v>
      </c>
      <c r="E572" t="str">
        <f>+VLOOKUP(F572,'[2]DIVIPOLA MPIO'!$A$5:$B$1125,2,0)</f>
        <v>Meta</v>
      </c>
      <c r="F572" t="s">
        <v>169</v>
      </c>
      <c r="G572" t="s">
        <v>170</v>
      </c>
      <c r="H572" t="s">
        <v>171</v>
      </c>
      <c r="I572" t="s">
        <v>92</v>
      </c>
      <c r="J572" t="s">
        <v>16</v>
      </c>
      <c r="K572" s="2">
        <v>11</v>
      </c>
      <c r="L572" s="2">
        <v>142</v>
      </c>
      <c r="M572" s="2">
        <v>3</v>
      </c>
      <c r="N572" s="27">
        <f t="shared" si="50"/>
        <v>1</v>
      </c>
      <c r="O572" s="28" t="str">
        <f t="shared" si="51"/>
        <v>3</v>
      </c>
      <c r="P572" s="28">
        <f t="shared" si="52"/>
        <v>0</v>
      </c>
      <c r="Q572" s="29">
        <f t="shared" si="53"/>
        <v>180</v>
      </c>
      <c r="R572" s="29">
        <f t="shared" si="54"/>
        <v>3</v>
      </c>
      <c r="U572" s="26"/>
      <c r="V572" s="26"/>
      <c r="W572" s="8"/>
      <c r="X572" s="6"/>
    </row>
    <row r="573" spans="1:24">
      <c r="A573" s="1">
        <v>45383</v>
      </c>
      <c r="B573" s="1" t="str">
        <f t="shared" si="49"/>
        <v>abril</v>
      </c>
      <c r="C573" t="s">
        <v>356</v>
      </c>
      <c r="D573" t="s">
        <v>357</v>
      </c>
      <c r="E573" t="str">
        <f>+VLOOKUP(F573,'[2]DIVIPOLA MPIO'!$A$5:$B$1125,2,0)</f>
        <v>Meta</v>
      </c>
      <c r="F573" t="s">
        <v>358</v>
      </c>
      <c r="G573" t="s">
        <v>359</v>
      </c>
      <c r="H573" t="s">
        <v>360</v>
      </c>
      <c r="I573" t="s">
        <v>15</v>
      </c>
      <c r="J573" t="s">
        <v>16</v>
      </c>
      <c r="K573" s="2">
        <v>4</v>
      </c>
      <c r="L573" s="2">
        <v>144</v>
      </c>
      <c r="M573" s="2">
        <v>2</v>
      </c>
      <c r="N573" s="27">
        <f t="shared" si="50"/>
        <v>1</v>
      </c>
      <c r="O573" s="28" t="str">
        <f t="shared" si="51"/>
        <v>2</v>
      </c>
      <c r="P573" s="28">
        <f t="shared" si="52"/>
        <v>0</v>
      </c>
      <c r="Q573" s="29">
        <f t="shared" si="53"/>
        <v>120</v>
      </c>
      <c r="R573" s="29">
        <f t="shared" si="54"/>
        <v>2</v>
      </c>
      <c r="U573" s="26"/>
      <c r="V573" s="26"/>
      <c r="W573" s="8"/>
      <c r="X573" s="6"/>
    </row>
    <row r="574" spans="1:24">
      <c r="A574" s="1">
        <v>45383</v>
      </c>
      <c r="B574" s="1" t="str">
        <f t="shared" si="49"/>
        <v>abril</v>
      </c>
      <c r="C574" t="s">
        <v>356</v>
      </c>
      <c r="D574" t="s">
        <v>357</v>
      </c>
      <c r="E574" t="str">
        <f>+VLOOKUP(F574,'[2]DIVIPOLA MPIO'!$A$5:$B$1125,2,0)</f>
        <v>Meta</v>
      </c>
      <c r="F574" t="s">
        <v>456</v>
      </c>
      <c r="G574" t="s">
        <v>361</v>
      </c>
      <c r="H574" t="s">
        <v>360</v>
      </c>
      <c r="I574" t="s">
        <v>15</v>
      </c>
      <c r="J574" t="s">
        <v>16</v>
      </c>
      <c r="K574" s="2">
        <v>100</v>
      </c>
      <c r="L574" s="2">
        <v>2678</v>
      </c>
      <c r="M574" s="2">
        <v>42</v>
      </c>
      <c r="N574" s="27">
        <f t="shared" si="50"/>
        <v>2</v>
      </c>
      <c r="O574" s="28" t="str">
        <f t="shared" si="51"/>
        <v>42</v>
      </c>
      <c r="P574" s="28">
        <f t="shared" si="52"/>
        <v>0</v>
      </c>
      <c r="Q574" s="29">
        <f t="shared" si="53"/>
        <v>2520</v>
      </c>
      <c r="R574" s="29">
        <f t="shared" si="54"/>
        <v>42</v>
      </c>
      <c r="U574" s="26"/>
      <c r="V574" s="26"/>
      <c r="W574" s="8"/>
      <c r="X574" s="6"/>
    </row>
    <row r="575" spans="1:24">
      <c r="A575" s="1">
        <v>45383</v>
      </c>
      <c r="B575" s="1" t="str">
        <f t="shared" si="49"/>
        <v>abril</v>
      </c>
      <c r="C575" t="s">
        <v>281</v>
      </c>
      <c r="D575" t="s">
        <v>282</v>
      </c>
      <c r="E575" t="str">
        <f>+VLOOKUP(F575,'[2]DIVIPOLA MPIO'!$A$5:$B$1125,2,0)</f>
        <v>Meta</v>
      </c>
      <c r="F575" t="s">
        <v>358</v>
      </c>
      <c r="G575" t="s">
        <v>362</v>
      </c>
      <c r="H575" t="s">
        <v>363</v>
      </c>
      <c r="I575" t="s">
        <v>15</v>
      </c>
      <c r="J575" t="s">
        <v>16</v>
      </c>
      <c r="K575" s="2">
        <v>11</v>
      </c>
      <c r="L575" s="2">
        <v>320</v>
      </c>
      <c r="M575" s="2">
        <v>8</v>
      </c>
      <c r="N575" s="27">
        <f t="shared" si="50"/>
        <v>1</v>
      </c>
      <c r="O575" s="28" t="str">
        <f t="shared" si="51"/>
        <v>8</v>
      </c>
      <c r="P575" s="28">
        <f t="shared" si="52"/>
        <v>0</v>
      </c>
      <c r="Q575" s="29">
        <f t="shared" si="53"/>
        <v>480</v>
      </c>
      <c r="R575" s="29">
        <f t="shared" si="54"/>
        <v>8</v>
      </c>
      <c r="U575" s="26"/>
      <c r="V575" s="26"/>
      <c r="W575" s="8"/>
      <c r="X575" s="6"/>
    </row>
    <row r="576" spans="1:24">
      <c r="A576" s="1">
        <v>45383</v>
      </c>
      <c r="B576" s="1" t="str">
        <f t="shared" si="49"/>
        <v>abril</v>
      </c>
      <c r="C576" t="s">
        <v>172</v>
      </c>
      <c r="D576" t="s">
        <v>173</v>
      </c>
      <c r="E576" t="str">
        <f>+VLOOKUP(F576,'[2]DIVIPOLA MPIO'!$A$5:$B$1125,2,0)</f>
        <v>Casanare</v>
      </c>
      <c r="F576" t="s">
        <v>458</v>
      </c>
      <c r="G576" t="s">
        <v>364</v>
      </c>
      <c r="H576" t="s">
        <v>176</v>
      </c>
      <c r="I576" t="s">
        <v>15</v>
      </c>
      <c r="J576" t="s">
        <v>16</v>
      </c>
      <c r="K576" s="2">
        <v>110</v>
      </c>
      <c r="L576" s="2">
        <v>2034</v>
      </c>
      <c r="M576" s="2">
        <v>35</v>
      </c>
      <c r="N576" s="27">
        <f t="shared" si="50"/>
        <v>2</v>
      </c>
      <c r="O576" s="28" t="str">
        <f t="shared" si="51"/>
        <v>35</v>
      </c>
      <c r="P576" s="28">
        <f t="shared" si="52"/>
        <v>0</v>
      </c>
      <c r="Q576" s="29">
        <f t="shared" si="53"/>
        <v>2100</v>
      </c>
      <c r="R576" s="29">
        <f t="shared" si="54"/>
        <v>35</v>
      </c>
      <c r="U576" s="26"/>
      <c r="V576" s="26"/>
      <c r="W576" s="8"/>
      <c r="X576" s="6"/>
    </row>
    <row r="577" spans="1:24">
      <c r="A577" s="1">
        <v>45383</v>
      </c>
      <c r="B577" s="1" t="str">
        <f t="shared" si="49"/>
        <v>abril</v>
      </c>
      <c r="C577" t="s">
        <v>172</v>
      </c>
      <c r="D577" t="s">
        <v>173</v>
      </c>
      <c r="E577" t="str">
        <f>+VLOOKUP(F577,'[2]DIVIPOLA MPIO'!$A$5:$B$1125,2,0)</f>
        <v>Meta</v>
      </c>
      <c r="F577" t="s">
        <v>169</v>
      </c>
      <c r="G577" t="s">
        <v>174</v>
      </c>
      <c r="H577" t="s">
        <v>175</v>
      </c>
      <c r="I577" t="s">
        <v>15</v>
      </c>
      <c r="J577" t="s">
        <v>16</v>
      </c>
      <c r="K577" s="2">
        <v>76</v>
      </c>
      <c r="L577" s="2">
        <v>810</v>
      </c>
      <c r="M577" s="2">
        <v>25</v>
      </c>
      <c r="N577" s="27">
        <f t="shared" si="50"/>
        <v>2</v>
      </c>
      <c r="O577" s="28" t="str">
        <f t="shared" si="51"/>
        <v>25</v>
      </c>
      <c r="P577" s="28">
        <f t="shared" si="52"/>
        <v>0</v>
      </c>
      <c r="Q577" s="29">
        <f t="shared" si="53"/>
        <v>1500</v>
      </c>
      <c r="R577" s="29">
        <f t="shared" si="54"/>
        <v>25</v>
      </c>
      <c r="U577" s="26"/>
      <c r="V577" s="26"/>
      <c r="W577" s="8"/>
      <c r="X577" s="6"/>
    </row>
    <row r="578" spans="1:24">
      <c r="A578" s="1">
        <v>45383</v>
      </c>
      <c r="B578" s="1" t="str">
        <f t="shared" si="49"/>
        <v>abril</v>
      </c>
      <c r="C578" t="s">
        <v>172</v>
      </c>
      <c r="D578" t="s">
        <v>173</v>
      </c>
      <c r="E578" t="str">
        <f>+VLOOKUP(F578,'[2]DIVIPOLA MPIO'!$A$5:$B$1125,2,0)</f>
        <v>Meta</v>
      </c>
      <c r="F578" t="s">
        <v>169</v>
      </c>
      <c r="G578" t="s">
        <v>174</v>
      </c>
      <c r="H578" t="s">
        <v>177</v>
      </c>
      <c r="I578" t="s">
        <v>15</v>
      </c>
      <c r="J578" t="s">
        <v>16</v>
      </c>
      <c r="K578" s="2">
        <v>107</v>
      </c>
      <c r="L578" s="2">
        <v>1302</v>
      </c>
      <c r="M578" s="2">
        <v>37</v>
      </c>
      <c r="N578" s="27">
        <f t="shared" si="50"/>
        <v>2</v>
      </c>
      <c r="O578" s="28" t="str">
        <f t="shared" si="51"/>
        <v>37</v>
      </c>
      <c r="P578" s="28">
        <f t="shared" si="52"/>
        <v>0</v>
      </c>
      <c r="Q578" s="29">
        <f t="shared" si="53"/>
        <v>2220</v>
      </c>
      <c r="R578" s="29">
        <f t="shared" si="54"/>
        <v>37</v>
      </c>
      <c r="U578" s="26"/>
      <c r="V578" s="26"/>
      <c r="W578" s="8"/>
      <c r="X578" s="6"/>
    </row>
    <row r="579" spans="1:24">
      <c r="A579" s="1">
        <v>45383</v>
      </c>
      <c r="B579" s="1" t="str">
        <f t="shared" ref="B579:B642" si="55">TEXT(A579,"mmmm")</f>
        <v>abril</v>
      </c>
      <c r="C579" t="s">
        <v>180</v>
      </c>
      <c r="D579" t="s">
        <v>181</v>
      </c>
      <c r="E579" t="str">
        <f>+VLOOKUP(F579,'[2]DIVIPOLA MPIO'!$A$5:$B$1125,2,0)</f>
        <v>Casanare</v>
      </c>
      <c r="F579" t="s">
        <v>463</v>
      </c>
      <c r="G579" t="s">
        <v>182</v>
      </c>
      <c r="H579" t="s">
        <v>365</v>
      </c>
      <c r="I579" t="s">
        <v>92</v>
      </c>
      <c r="J579" t="s">
        <v>16</v>
      </c>
      <c r="K579" s="2">
        <v>50</v>
      </c>
      <c r="L579" s="2">
        <v>760</v>
      </c>
      <c r="M579" s="2">
        <v>19</v>
      </c>
      <c r="N579" s="27">
        <f t="shared" ref="N579:N642" si="56">LEN($M579)</f>
        <v>2</v>
      </c>
      <c r="O579" s="28" t="str">
        <f t="shared" ref="O579:O642" si="57">IF(N579="1",$M579,IF(N579=2,LEFT($M579,2),LEFT($M579,2)))</f>
        <v>19</v>
      </c>
      <c r="P579" s="28">
        <f t="shared" ref="P579:P642" si="58">IF(N579&lt;=2,0,MID($M579,3,3))</f>
        <v>0</v>
      </c>
      <c r="Q579" s="29">
        <f t="shared" ref="Q579:Q642" si="59">+(O579*60)+P579</f>
        <v>1140</v>
      </c>
      <c r="R579" s="29">
        <f t="shared" ref="R579:R642" si="60">+Q579/60</f>
        <v>19</v>
      </c>
      <c r="U579" s="26"/>
      <c r="V579" s="26"/>
      <c r="W579" s="8"/>
      <c r="X579" s="6"/>
    </row>
    <row r="580" spans="1:24">
      <c r="A580" s="1">
        <v>45383</v>
      </c>
      <c r="B580" s="1" t="str">
        <f t="shared" si="55"/>
        <v>abril</v>
      </c>
      <c r="C580" t="s">
        <v>180</v>
      </c>
      <c r="D580" t="s">
        <v>181</v>
      </c>
      <c r="E580" t="str">
        <f>+VLOOKUP(F580,'[2]DIVIPOLA MPIO'!$A$5:$B$1125,2,0)</f>
        <v>Casanare</v>
      </c>
      <c r="F580" t="s">
        <v>463</v>
      </c>
      <c r="G580" t="s">
        <v>182</v>
      </c>
      <c r="H580" t="s">
        <v>183</v>
      </c>
      <c r="I580" t="s">
        <v>92</v>
      </c>
      <c r="J580" t="s">
        <v>16</v>
      </c>
      <c r="K580" s="2">
        <v>64</v>
      </c>
      <c r="L580" s="2">
        <v>960</v>
      </c>
      <c r="M580" s="2">
        <v>24</v>
      </c>
      <c r="N580" s="27">
        <f t="shared" si="56"/>
        <v>2</v>
      </c>
      <c r="O580" s="28" t="str">
        <f t="shared" si="57"/>
        <v>24</v>
      </c>
      <c r="P580" s="28">
        <f t="shared" si="58"/>
        <v>0</v>
      </c>
      <c r="Q580" s="29">
        <f t="shared" si="59"/>
        <v>1440</v>
      </c>
      <c r="R580" s="29">
        <f t="shared" si="60"/>
        <v>24</v>
      </c>
      <c r="U580" s="26"/>
      <c r="V580" s="26"/>
      <c r="W580" s="8"/>
      <c r="X580" s="6"/>
    </row>
    <row r="581" spans="1:24">
      <c r="A581" s="1">
        <v>45383</v>
      </c>
      <c r="B581" s="1" t="str">
        <f t="shared" si="55"/>
        <v>abril</v>
      </c>
      <c r="C581" t="s">
        <v>180</v>
      </c>
      <c r="D581" t="s">
        <v>181</v>
      </c>
      <c r="E581" t="str">
        <f>+VLOOKUP(F581,'[2]DIVIPOLA MPIO'!$A$5:$B$1125,2,0)</f>
        <v>Casanare</v>
      </c>
      <c r="F581" t="s">
        <v>463</v>
      </c>
      <c r="G581" t="s">
        <v>182</v>
      </c>
      <c r="H581" t="s">
        <v>184</v>
      </c>
      <c r="I581" t="s">
        <v>92</v>
      </c>
      <c r="J581" t="s">
        <v>16</v>
      </c>
      <c r="K581" s="2">
        <v>97</v>
      </c>
      <c r="L581" s="2">
        <v>1452</v>
      </c>
      <c r="M581" s="2">
        <v>3630</v>
      </c>
      <c r="N581" s="27">
        <f t="shared" si="56"/>
        <v>4</v>
      </c>
      <c r="O581" s="28" t="str">
        <f t="shared" si="57"/>
        <v>36</v>
      </c>
      <c r="P581" s="28" t="str">
        <f t="shared" si="58"/>
        <v>30</v>
      </c>
      <c r="Q581" s="29">
        <f t="shared" si="59"/>
        <v>2190</v>
      </c>
      <c r="R581" s="29">
        <f t="shared" si="60"/>
        <v>36.5</v>
      </c>
      <c r="U581" s="26"/>
      <c r="V581" s="26"/>
      <c r="W581" s="8"/>
      <c r="X581" s="6"/>
    </row>
    <row r="582" spans="1:24">
      <c r="A582" s="1">
        <v>45383</v>
      </c>
      <c r="B582" s="1" t="str">
        <f t="shared" si="55"/>
        <v>abril</v>
      </c>
      <c r="C582" t="s">
        <v>180</v>
      </c>
      <c r="D582" t="s">
        <v>181</v>
      </c>
      <c r="E582" t="s">
        <v>528</v>
      </c>
      <c r="F582" t="s">
        <v>536</v>
      </c>
      <c r="G582" t="s">
        <v>186</v>
      </c>
      <c r="H582" t="s">
        <v>187</v>
      </c>
      <c r="I582" t="s">
        <v>92</v>
      </c>
      <c r="J582" t="s">
        <v>16</v>
      </c>
      <c r="K582" s="2">
        <v>57</v>
      </c>
      <c r="L582" s="2">
        <v>852</v>
      </c>
      <c r="M582" s="2">
        <v>2130</v>
      </c>
      <c r="N582" s="27">
        <f t="shared" si="56"/>
        <v>4</v>
      </c>
      <c r="O582" s="28" t="str">
        <f t="shared" si="57"/>
        <v>21</v>
      </c>
      <c r="P582" s="28" t="str">
        <f t="shared" si="58"/>
        <v>30</v>
      </c>
      <c r="Q582" s="29">
        <f t="shared" si="59"/>
        <v>1290</v>
      </c>
      <c r="R582" s="29">
        <f t="shared" si="60"/>
        <v>21.5</v>
      </c>
      <c r="U582" s="26"/>
      <c r="V582" s="26"/>
      <c r="W582" s="8"/>
      <c r="X582" s="6"/>
    </row>
    <row r="583" spans="1:24">
      <c r="A583" s="1">
        <v>45383</v>
      </c>
      <c r="B583" s="1" t="str">
        <f t="shared" si="55"/>
        <v>abril</v>
      </c>
      <c r="C583" t="s">
        <v>180</v>
      </c>
      <c r="D583" t="s">
        <v>181</v>
      </c>
      <c r="E583" t="s">
        <v>528</v>
      </c>
      <c r="F583" t="s">
        <v>536</v>
      </c>
      <c r="G583" t="s">
        <v>186</v>
      </c>
      <c r="H583" t="s">
        <v>366</v>
      </c>
      <c r="I583" t="s">
        <v>92</v>
      </c>
      <c r="J583" t="s">
        <v>16</v>
      </c>
      <c r="K583" s="2">
        <v>69</v>
      </c>
      <c r="L583" s="2">
        <v>1040</v>
      </c>
      <c r="M583" s="2">
        <v>26</v>
      </c>
      <c r="N583" s="27">
        <f t="shared" si="56"/>
        <v>2</v>
      </c>
      <c r="O583" s="28" t="str">
        <f t="shared" si="57"/>
        <v>26</v>
      </c>
      <c r="P583" s="28">
        <f t="shared" si="58"/>
        <v>0</v>
      </c>
      <c r="Q583" s="29">
        <f t="shared" si="59"/>
        <v>1560</v>
      </c>
      <c r="R583" s="29">
        <f t="shared" si="60"/>
        <v>26</v>
      </c>
      <c r="U583" s="26"/>
      <c r="V583" s="26"/>
      <c r="W583" s="8"/>
      <c r="X583" s="6"/>
    </row>
    <row r="584" spans="1:24">
      <c r="A584" s="1">
        <v>45383</v>
      </c>
      <c r="B584" s="1" t="str">
        <f t="shared" si="55"/>
        <v>abril</v>
      </c>
      <c r="C584" t="s">
        <v>180</v>
      </c>
      <c r="D584" t="s">
        <v>181</v>
      </c>
      <c r="E584" t="s">
        <v>528</v>
      </c>
      <c r="F584" t="s">
        <v>536</v>
      </c>
      <c r="G584" t="s">
        <v>186</v>
      </c>
      <c r="H584" t="s">
        <v>188</v>
      </c>
      <c r="I584" t="s">
        <v>92</v>
      </c>
      <c r="J584" t="s">
        <v>16</v>
      </c>
      <c r="K584" s="2">
        <v>120</v>
      </c>
      <c r="L584" s="2">
        <v>1800</v>
      </c>
      <c r="M584" s="2">
        <v>45</v>
      </c>
      <c r="N584" s="27">
        <f t="shared" si="56"/>
        <v>2</v>
      </c>
      <c r="O584" s="28" t="str">
        <f t="shared" si="57"/>
        <v>45</v>
      </c>
      <c r="P584" s="28">
        <f t="shared" si="58"/>
        <v>0</v>
      </c>
      <c r="Q584" s="29">
        <f t="shared" si="59"/>
        <v>2700</v>
      </c>
      <c r="R584" s="29">
        <f t="shared" si="60"/>
        <v>45</v>
      </c>
      <c r="U584" s="26"/>
      <c r="V584" s="26"/>
      <c r="W584" s="8"/>
      <c r="X584" s="6"/>
    </row>
    <row r="585" spans="1:24">
      <c r="A585" s="1">
        <v>45383</v>
      </c>
      <c r="B585" s="1" t="str">
        <f t="shared" si="55"/>
        <v>abril</v>
      </c>
      <c r="C585" t="s">
        <v>180</v>
      </c>
      <c r="D585" t="s">
        <v>181</v>
      </c>
      <c r="E585" t="s">
        <v>528</v>
      </c>
      <c r="F585" t="s">
        <v>536</v>
      </c>
      <c r="G585" t="s">
        <v>186</v>
      </c>
      <c r="H585" t="s">
        <v>189</v>
      </c>
      <c r="I585" t="s">
        <v>92</v>
      </c>
      <c r="J585" t="s">
        <v>16</v>
      </c>
      <c r="K585" s="2">
        <v>48</v>
      </c>
      <c r="L585" s="2">
        <v>732</v>
      </c>
      <c r="M585" s="2">
        <v>1930</v>
      </c>
      <c r="N585" s="27">
        <f t="shared" si="56"/>
        <v>4</v>
      </c>
      <c r="O585" s="28" t="str">
        <f t="shared" si="57"/>
        <v>19</v>
      </c>
      <c r="P585" s="28" t="str">
        <f t="shared" si="58"/>
        <v>30</v>
      </c>
      <c r="Q585" s="29">
        <f t="shared" si="59"/>
        <v>1170</v>
      </c>
      <c r="R585" s="29">
        <f t="shared" si="60"/>
        <v>19.5</v>
      </c>
      <c r="U585" s="26"/>
      <c r="V585" s="26"/>
      <c r="W585" s="8"/>
      <c r="X585" s="6"/>
    </row>
    <row r="586" spans="1:24">
      <c r="A586" s="1">
        <v>45383</v>
      </c>
      <c r="B586" s="1" t="str">
        <f t="shared" si="55"/>
        <v>abril</v>
      </c>
      <c r="C586" t="s">
        <v>180</v>
      </c>
      <c r="D586" t="s">
        <v>181</v>
      </c>
      <c r="E586" t="str">
        <f>+VLOOKUP(F586,'[2]DIVIPOLA MPIO'!$A$5:$B$1125,2,0)</f>
        <v>Casanare</v>
      </c>
      <c r="F586" t="s">
        <v>201</v>
      </c>
      <c r="G586" t="s">
        <v>285</v>
      </c>
      <c r="H586" t="s">
        <v>325</v>
      </c>
      <c r="I586" t="s">
        <v>92</v>
      </c>
      <c r="J586" t="s">
        <v>16</v>
      </c>
      <c r="K586" s="2">
        <v>64</v>
      </c>
      <c r="L586" s="2">
        <v>960</v>
      </c>
      <c r="M586" s="2">
        <v>24</v>
      </c>
      <c r="N586" s="27">
        <f t="shared" si="56"/>
        <v>2</v>
      </c>
      <c r="O586" s="28" t="str">
        <f t="shared" si="57"/>
        <v>24</v>
      </c>
      <c r="P586" s="28">
        <f t="shared" si="58"/>
        <v>0</v>
      </c>
      <c r="Q586" s="29">
        <f t="shared" si="59"/>
        <v>1440</v>
      </c>
      <c r="R586" s="29">
        <f t="shared" si="60"/>
        <v>24</v>
      </c>
      <c r="U586" s="26"/>
      <c r="V586" s="26"/>
      <c r="W586" s="8"/>
      <c r="X586" s="6"/>
    </row>
    <row r="587" spans="1:24">
      <c r="A587" s="1">
        <v>45383</v>
      </c>
      <c r="B587" s="1" t="str">
        <f t="shared" si="55"/>
        <v>abril</v>
      </c>
      <c r="C587" t="s">
        <v>180</v>
      </c>
      <c r="D587" t="s">
        <v>181</v>
      </c>
      <c r="E587" t="str">
        <f>+VLOOKUP(F587,'[2]DIVIPOLA MPIO'!$A$5:$B$1125,2,0)</f>
        <v>Casanare</v>
      </c>
      <c r="F587" t="s">
        <v>201</v>
      </c>
      <c r="G587" t="s">
        <v>285</v>
      </c>
      <c r="H587" t="s">
        <v>286</v>
      </c>
      <c r="I587" t="s">
        <v>92</v>
      </c>
      <c r="J587" t="s">
        <v>16</v>
      </c>
      <c r="K587" s="2">
        <v>42</v>
      </c>
      <c r="L587" s="2">
        <v>640</v>
      </c>
      <c r="M587" s="2">
        <v>16</v>
      </c>
      <c r="N587" s="27">
        <f t="shared" si="56"/>
        <v>2</v>
      </c>
      <c r="O587" s="28" t="str">
        <f t="shared" si="57"/>
        <v>16</v>
      </c>
      <c r="P587" s="28">
        <f t="shared" si="58"/>
        <v>0</v>
      </c>
      <c r="Q587" s="29">
        <f t="shared" si="59"/>
        <v>960</v>
      </c>
      <c r="R587" s="29">
        <f t="shared" si="60"/>
        <v>16</v>
      </c>
      <c r="U587" s="26"/>
      <c r="V587" s="26"/>
      <c r="W587" s="8"/>
      <c r="X587" s="6"/>
    </row>
    <row r="588" spans="1:24">
      <c r="A588" s="1">
        <v>45383</v>
      </c>
      <c r="B588" s="1" t="str">
        <f t="shared" si="55"/>
        <v>abril</v>
      </c>
      <c r="C588" t="s">
        <v>190</v>
      </c>
      <c r="D588" t="s">
        <v>498</v>
      </c>
      <c r="E588" t="str">
        <f>+VLOOKUP(F588,'[2]DIVIPOLA MPIO'!$A$5:$B$1125,2,0)</f>
        <v>Tolima</v>
      </c>
      <c r="F588" t="s">
        <v>465</v>
      </c>
      <c r="G588" t="s">
        <v>193</v>
      </c>
      <c r="H588" t="s">
        <v>194</v>
      </c>
      <c r="I588" t="s">
        <v>92</v>
      </c>
      <c r="J588" t="s">
        <v>16</v>
      </c>
      <c r="K588" s="2">
        <v>51</v>
      </c>
      <c r="L588" s="2">
        <v>21.04</v>
      </c>
      <c r="M588" s="2">
        <v>2020</v>
      </c>
      <c r="N588" s="27">
        <f t="shared" si="56"/>
        <v>4</v>
      </c>
      <c r="O588" s="28" t="str">
        <f t="shared" si="57"/>
        <v>20</v>
      </c>
      <c r="P588" s="28" t="str">
        <f t="shared" si="58"/>
        <v>20</v>
      </c>
      <c r="Q588" s="29">
        <f t="shared" si="59"/>
        <v>1220</v>
      </c>
      <c r="R588" s="29">
        <f t="shared" si="60"/>
        <v>20.333333333333332</v>
      </c>
      <c r="U588" s="26"/>
      <c r="V588" s="26"/>
      <c r="W588" s="8"/>
      <c r="X588" s="6"/>
    </row>
    <row r="589" spans="1:24">
      <c r="A589" s="1">
        <v>45383</v>
      </c>
      <c r="B589" s="1" t="str">
        <f t="shared" si="55"/>
        <v>abril</v>
      </c>
      <c r="C589" t="s">
        <v>195</v>
      </c>
      <c r="D589" t="s">
        <v>499</v>
      </c>
      <c r="E589" t="str">
        <f>+VLOOKUP(F589,'[2]DIVIPOLA MPIO'!$A$5:$B$1125,2,0)</f>
        <v>Casanare</v>
      </c>
      <c r="F589" t="s">
        <v>196</v>
      </c>
      <c r="G589" t="s">
        <v>197</v>
      </c>
      <c r="H589" t="s">
        <v>198</v>
      </c>
      <c r="I589" t="s">
        <v>15</v>
      </c>
      <c r="J589" t="s">
        <v>16</v>
      </c>
      <c r="K589" s="2">
        <v>14</v>
      </c>
      <c r="L589" s="2">
        <v>521</v>
      </c>
      <c r="M589" s="2">
        <v>20</v>
      </c>
      <c r="N589" s="27">
        <f t="shared" si="56"/>
        <v>2</v>
      </c>
      <c r="O589" s="28" t="str">
        <f t="shared" si="57"/>
        <v>20</v>
      </c>
      <c r="P589" s="28">
        <f t="shared" si="58"/>
        <v>0</v>
      </c>
      <c r="Q589" s="29">
        <f t="shared" si="59"/>
        <v>1200</v>
      </c>
      <c r="R589" s="29">
        <f t="shared" si="60"/>
        <v>20</v>
      </c>
      <c r="U589" s="26"/>
      <c r="V589" s="26"/>
      <c r="W589" s="8"/>
      <c r="X589" s="6"/>
    </row>
    <row r="590" spans="1:24">
      <c r="A590" s="1">
        <v>45383</v>
      </c>
      <c r="B590" s="1" t="str">
        <f t="shared" si="55"/>
        <v>abril</v>
      </c>
      <c r="C590" t="s">
        <v>199</v>
      </c>
      <c r="D590" t="s">
        <v>200</v>
      </c>
      <c r="E590" t="str">
        <f>+VLOOKUP(F590,'[2]DIVIPOLA MPIO'!$A$5:$B$1125,2,0)</f>
        <v>Casanare</v>
      </c>
      <c r="F590" t="s">
        <v>463</v>
      </c>
      <c r="G590" t="s">
        <v>202</v>
      </c>
      <c r="H590" t="s">
        <v>203</v>
      </c>
      <c r="I590" t="s">
        <v>15</v>
      </c>
      <c r="J590" t="s">
        <v>16</v>
      </c>
      <c r="K590" s="2">
        <v>26</v>
      </c>
      <c r="L590" s="2">
        <v>1457</v>
      </c>
      <c r="M590" s="2">
        <v>19</v>
      </c>
      <c r="N590" s="27">
        <f t="shared" si="56"/>
        <v>2</v>
      </c>
      <c r="O590" s="28" t="str">
        <f t="shared" si="57"/>
        <v>19</v>
      </c>
      <c r="P590" s="28">
        <f t="shared" si="58"/>
        <v>0</v>
      </c>
      <c r="Q590" s="29">
        <f t="shared" si="59"/>
        <v>1140</v>
      </c>
      <c r="R590" s="29">
        <f t="shared" si="60"/>
        <v>19</v>
      </c>
      <c r="U590" s="26"/>
      <c r="V590" s="26"/>
      <c r="W590" s="8"/>
      <c r="X590" s="6"/>
    </row>
    <row r="591" spans="1:24">
      <c r="A591" s="1">
        <v>45383</v>
      </c>
      <c r="B591" s="1" t="str">
        <f t="shared" si="55"/>
        <v>abril</v>
      </c>
      <c r="C591" t="s">
        <v>199</v>
      </c>
      <c r="D591" t="s">
        <v>200</v>
      </c>
      <c r="E591" t="str">
        <f>+VLOOKUP(F591,'[2]DIVIPOLA MPIO'!$A$5:$B$1125,2,0)</f>
        <v>Casanare</v>
      </c>
      <c r="F591" t="s">
        <v>463</v>
      </c>
      <c r="G591" t="s">
        <v>202</v>
      </c>
      <c r="H591" t="s">
        <v>204</v>
      </c>
      <c r="I591" t="s">
        <v>15</v>
      </c>
      <c r="J591" t="s">
        <v>16</v>
      </c>
      <c r="K591" s="2">
        <v>40</v>
      </c>
      <c r="L591" s="2">
        <v>1836</v>
      </c>
      <c r="M591" s="2">
        <v>26</v>
      </c>
      <c r="N591" s="27">
        <f t="shared" si="56"/>
        <v>2</v>
      </c>
      <c r="O591" s="28" t="str">
        <f t="shared" si="57"/>
        <v>26</v>
      </c>
      <c r="P591" s="28">
        <f t="shared" si="58"/>
        <v>0</v>
      </c>
      <c r="Q591" s="29">
        <f t="shared" si="59"/>
        <v>1560</v>
      </c>
      <c r="R591" s="29">
        <f t="shared" si="60"/>
        <v>26</v>
      </c>
      <c r="U591" s="26"/>
      <c r="V591" s="26"/>
      <c r="W591" s="8"/>
      <c r="X591" s="6"/>
    </row>
    <row r="592" spans="1:24">
      <c r="A592" s="1">
        <v>45383</v>
      </c>
      <c r="B592" s="1" t="str">
        <f t="shared" si="55"/>
        <v>abril</v>
      </c>
      <c r="C592" t="s">
        <v>199</v>
      </c>
      <c r="D592" t="s">
        <v>200</v>
      </c>
      <c r="E592" t="str">
        <f>+VLOOKUP(F592,'[2]DIVIPOLA MPIO'!$A$5:$B$1125,2,0)</f>
        <v>Casanare</v>
      </c>
      <c r="F592" t="s">
        <v>463</v>
      </c>
      <c r="G592" t="s">
        <v>202</v>
      </c>
      <c r="H592" t="s">
        <v>205</v>
      </c>
      <c r="I592" t="s">
        <v>15</v>
      </c>
      <c r="J592" t="s">
        <v>16</v>
      </c>
      <c r="K592" s="2">
        <v>20</v>
      </c>
      <c r="L592" s="2">
        <v>1162</v>
      </c>
      <c r="M592" s="2">
        <v>16</v>
      </c>
      <c r="N592" s="27">
        <f t="shared" si="56"/>
        <v>2</v>
      </c>
      <c r="O592" s="28" t="str">
        <f t="shared" si="57"/>
        <v>16</v>
      </c>
      <c r="P592" s="28">
        <f t="shared" si="58"/>
        <v>0</v>
      </c>
      <c r="Q592" s="29">
        <f t="shared" si="59"/>
        <v>960</v>
      </c>
      <c r="R592" s="29">
        <f t="shared" si="60"/>
        <v>16</v>
      </c>
      <c r="U592" s="26"/>
      <c r="V592" s="26"/>
      <c r="W592" s="8"/>
      <c r="X592" s="6"/>
    </row>
    <row r="593" spans="1:24">
      <c r="A593" s="1">
        <v>45383</v>
      </c>
      <c r="B593" s="1" t="str">
        <f t="shared" si="55"/>
        <v>abril</v>
      </c>
      <c r="C593" t="s">
        <v>206</v>
      </c>
      <c r="D593" t="s">
        <v>207</v>
      </c>
      <c r="E593" t="str">
        <f>+VLOOKUP(F593,'[2]DIVIPOLA MPIO'!$A$5:$B$1125,2,0)</f>
        <v>Atlántico</v>
      </c>
      <c r="F593" t="s">
        <v>208</v>
      </c>
      <c r="G593" t="s">
        <v>209</v>
      </c>
      <c r="H593" t="s">
        <v>210</v>
      </c>
      <c r="I593" t="s">
        <v>211</v>
      </c>
      <c r="J593" t="s">
        <v>411</v>
      </c>
      <c r="K593" s="2">
        <v>53</v>
      </c>
      <c r="L593" s="2">
        <v>1072.43</v>
      </c>
      <c r="M593" s="2">
        <v>3512</v>
      </c>
      <c r="N593" s="27">
        <f t="shared" si="56"/>
        <v>4</v>
      </c>
      <c r="O593" s="28" t="str">
        <f t="shared" si="57"/>
        <v>35</v>
      </c>
      <c r="P593" s="28" t="str">
        <f t="shared" si="58"/>
        <v>12</v>
      </c>
      <c r="Q593" s="29">
        <f t="shared" si="59"/>
        <v>2112</v>
      </c>
      <c r="R593" s="29">
        <f t="shared" si="60"/>
        <v>35.200000000000003</v>
      </c>
      <c r="U593" s="26"/>
      <c r="V593" s="26"/>
      <c r="W593" s="8"/>
      <c r="X593" s="6"/>
    </row>
    <row r="594" spans="1:24">
      <c r="A594" s="1">
        <v>45383</v>
      </c>
      <c r="B594" s="1" t="str">
        <f t="shared" si="55"/>
        <v>abril</v>
      </c>
      <c r="C594" t="s">
        <v>206</v>
      </c>
      <c r="D594" t="s">
        <v>207</v>
      </c>
      <c r="E594" t="str">
        <f>+VLOOKUP(F594,'[2]DIVIPOLA MPIO'!$A$5:$B$1125,2,0)</f>
        <v>Atlántico</v>
      </c>
      <c r="F594" t="s">
        <v>208</v>
      </c>
      <c r="G594" t="s">
        <v>209</v>
      </c>
      <c r="H594" t="s">
        <v>212</v>
      </c>
      <c r="I594" t="s">
        <v>211</v>
      </c>
      <c r="J594" t="s">
        <v>411</v>
      </c>
      <c r="K594" s="2">
        <v>30</v>
      </c>
      <c r="L594" s="2">
        <v>874.4</v>
      </c>
      <c r="M594" s="2">
        <v>2842</v>
      </c>
      <c r="N594" s="27">
        <f t="shared" si="56"/>
        <v>4</v>
      </c>
      <c r="O594" s="28" t="str">
        <f t="shared" si="57"/>
        <v>28</v>
      </c>
      <c r="P594" s="28" t="str">
        <f t="shared" si="58"/>
        <v>42</v>
      </c>
      <c r="Q594" s="29">
        <f t="shared" si="59"/>
        <v>1722</v>
      </c>
      <c r="R594" s="29">
        <f t="shared" si="60"/>
        <v>28.7</v>
      </c>
      <c r="U594" s="26"/>
      <c r="V594" s="26"/>
      <c r="W594" s="8"/>
      <c r="X594" s="6"/>
    </row>
    <row r="595" spans="1:24">
      <c r="A595" s="1">
        <v>45383</v>
      </c>
      <c r="B595" s="1" t="str">
        <f t="shared" si="55"/>
        <v>abril</v>
      </c>
      <c r="C595" t="s">
        <v>213</v>
      </c>
      <c r="D595" t="s">
        <v>214</v>
      </c>
      <c r="E595" t="str">
        <f>+VLOOKUP(F595,'[2]DIVIPOLA MPIO'!$A$5:$B$1125,2,0)</f>
        <v>Antioquia</v>
      </c>
      <c r="F595" t="s">
        <v>453</v>
      </c>
      <c r="G595" t="s">
        <v>215</v>
      </c>
      <c r="H595" t="s">
        <v>287</v>
      </c>
      <c r="I595" t="s">
        <v>217</v>
      </c>
      <c r="J595" t="s">
        <v>27</v>
      </c>
      <c r="K595" s="2">
        <v>45</v>
      </c>
      <c r="L595" s="2">
        <v>3444</v>
      </c>
      <c r="M595" s="2">
        <v>22</v>
      </c>
      <c r="N595" s="27">
        <f t="shared" si="56"/>
        <v>2</v>
      </c>
      <c r="O595" s="28" t="str">
        <f t="shared" si="57"/>
        <v>22</v>
      </c>
      <c r="P595" s="28">
        <f t="shared" si="58"/>
        <v>0</v>
      </c>
      <c r="Q595" s="29">
        <f t="shared" si="59"/>
        <v>1320</v>
      </c>
      <c r="R595" s="29">
        <f t="shared" si="60"/>
        <v>22</v>
      </c>
      <c r="U595" s="26"/>
      <c r="V595" s="26"/>
      <c r="W595" s="8"/>
      <c r="X595" s="6"/>
    </row>
    <row r="596" spans="1:24">
      <c r="A596" s="1">
        <v>45383</v>
      </c>
      <c r="B596" s="1" t="str">
        <f t="shared" si="55"/>
        <v>abril</v>
      </c>
      <c r="C596" t="s">
        <v>213</v>
      </c>
      <c r="D596" t="s">
        <v>214</v>
      </c>
      <c r="E596" t="str">
        <f>+VLOOKUP(F596,'[2]DIVIPOLA MPIO'!$A$5:$B$1125,2,0)</f>
        <v>Antioquia</v>
      </c>
      <c r="F596" t="s">
        <v>453</v>
      </c>
      <c r="G596" t="s">
        <v>215</v>
      </c>
      <c r="H596" t="s">
        <v>288</v>
      </c>
      <c r="I596" t="s">
        <v>217</v>
      </c>
      <c r="J596" t="s">
        <v>27</v>
      </c>
      <c r="K596" s="2">
        <v>96</v>
      </c>
      <c r="L596" s="2">
        <v>6536</v>
      </c>
      <c r="M596" s="2">
        <v>46.2</v>
      </c>
      <c r="N596" s="27">
        <f t="shared" si="56"/>
        <v>4</v>
      </c>
      <c r="O596" s="28" t="str">
        <f t="shared" si="57"/>
        <v>46</v>
      </c>
      <c r="P596" s="28" t="str">
        <f t="shared" si="58"/>
        <v>,2</v>
      </c>
      <c r="Q596" s="29">
        <f t="shared" si="59"/>
        <v>2760.2</v>
      </c>
      <c r="R596" s="29">
        <f t="shared" si="60"/>
        <v>46.00333333333333</v>
      </c>
      <c r="U596" s="26"/>
      <c r="V596" s="26"/>
      <c r="W596" s="8"/>
      <c r="X596" s="6"/>
    </row>
    <row r="597" spans="1:24">
      <c r="A597" s="1">
        <v>45383</v>
      </c>
      <c r="B597" s="1" t="str">
        <f t="shared" si="55"/>
        <v>abril</v>
      </c>
      <c r="C597" t="s">
        <v>213</v>
      </c>
      <c r="D597" t="s">
        <v>214</v>
      </c>
      <c r="E597" t="str">
        <f>+VLOOKUP(F597,'[2]DIVIPOLA MPIO'!$A$5:$B$1125,2,0)</f>
        <v>Antioquia</v>
      </c>
      <c r="F597" t="s">
        <v>453</v>
      </c>
      <c r="G597" t="s">
        <v>215</v>
      </c>
      <c r="H597" t="s">
        <v>216</v>
      </c>
      <c r="I597" t="s">
        <v>217</v>
      </c>
      <c r="J597" t="s">
        <v>27</v>
      </c>
      <c r="K597" s="2">
        <v>103</v>
      </c>
      <c r="L597" s="2">
        <v>7303</v>
      </c>
      <c r="M597" s="2">
        <v>49.6</v>
      </c>
      <c r="N597" s="27">
        <f t="shared" si="56"/>
        <v>4</v>
      </c>
      <c r="O597" s="28" t="str">
        <f t="shared" si="57"/>
        <v>49</v>
      </c>
      <c r="P597" s="28" t="str">
        <f t="shared" si="58"/>
        <v>,6</v>
      </c>
      <c r="Q597" s="29">
        <f t="shared" si="59"/>
        <v>2940.6</v>
      </c>
      <c r="R597" s="29">
        <f t="shared" si="60"/>
        <v>49.01</v>
      </c>
      <c r="U597" s="26"/>
      <c r="V597" s="26"/>
      <c r="W597" s="8"/>
      <c r="X597" s="6"/>
    </row>
    <row r="598" spans="1:24">
      <c r="A598" s="1">
        <v>45383</v>
      </c>
      <c r="B598" s="1" t="str">
        <f t="shared" si="55"/>
        <v>abril</v>
      </c>
      <c r="C598" t="s">
        <v>213</v>
      </c>
      <c r="D598" t="s">
        <v>214</v>
      </c>
      <c r="E598" t="str">
        <f>+VLOOKUP(F598,'[2]DIVIPOLA MPIO'!$A$5:$B$1125,2,0)</f>
        <v>Antioquia</v>
      </c>
      <c r="F598" t="s">
        <v>453</v>
      </c>
      <c r="G598" t="s">
        <v>215</v>
      </c>
      <c r="H598" t="s">
        <v>218</v>
      </c>
      <c r="I598" t="s">
        <v>217</v>
      </c>
      <c r="J598" t="s">
        <v>27</v>
      </c>
      <c r="K598" s="2">
        <v>91</v>
      </c>
      <c r="L598" s="2">
        <v>7160</v>
      </c>
      <c r="M598" s="2">
        <v>49.4</v>
      </c>
      <c r="N598" s="27">
        <f t="shared" si="56"/>
        <v>4</v>
      </c>
      <c r="O598" s="28" t="str">
        <f t="shared" si="57"/>
        <v>49</v>
      </c>
      <c r="P598" s="28" t="str">
        <f t="shared" si="58"/>
        <v>,4</v>
      </c>
      <c r="Q598" s="29">
        <f t="shared" si="59"/>
        <v>2940.4</v>
      </c>
      <c r="R598" s="29">
        <f t="shared" si="60"/>
        <v>49.006666666666668</v>
      </c>
      <c r="U598" s="26"/>
      <c r="V598" s="26"/>
      <c r="W598" s="8"/>
      <c r="X598" s="6"/>
    </row>
    <row r="599" spans="1:24">
      <c r="A599" s="1">
        <v>45383</v>
      </c>
      <c r="B599" s="1" t="str">
        <f t="shared" si="55"/>
        <v>abril</v>
      </c>
      <c r="C599" t="s">
        <v>213</v>
      </c>
      <c r="D599" t="s">
        <v>214</v>
      </c>
      <c r="E599" t="str">
        <f>+VLOOKUP(F599,'[2]DIVIPOLA MPIO'!$A$5:$B$1125,2,0)</f>
        <v>Antioquia</v>
      </c>
      <c r="F599" t="s">
        <v>453</v>
      </c>
      <c r="G599" t="s">
        <v>215</v>
      </c>
      <c r="H599" t="s">
        <v>219</v>
      </c>
      <c r="I599" t="s">
        <v>217</v>
      </c>
      <c r="J599" t="s">
        <v>27</v>
      </c>
      <c r="K599" s="2">
        <v>106</v>
      </c>
      <c r="L599" s="2">
        <v>7925</v>
      </c>
      <c r="M599" s="2">
        <v>55.1</v>
      </c>
      <c r="N599" s="27">
        <f t="shared" si="56"/>
        <v>4</v>
      </c>
      <c r="O599" s="28" t="str">
        <f t="shared" si="57"/>
        <v>55</v>
      </c>
      <c r="P599" s="28" t="str">
        <f t="shared" si="58"/>
        <v>,1</v>
      </c>
      <c r="Q599" s="29">
        <f t="shared" si="59"/>
        <v>3300.1</v>
      </c>
      <c r="R599" s="29">
        <f t="shared" si="60"/>
        <v>55.001666666666665</v>
      </c>
      <c r="U599" s="26"/>
      <c r="V599" s="26"/>
      <c r="W599" s="8"/>
      <c r="X599" s="6"/>
    </row>
    <row r="600" spans="1:24">
      <c r="A600" s="1">
        <v>45383</v>
      </c>
      <c r="B600" s="1" t="str">
        <f t="shared" si="55"/>
        <v>abril</v>
      </c>
      <c r="C600" t="s">
        <v>290</v>
      </c>
      <c r="D600" t="s">
        <v>291</v>
      </c>
      <c r="E600" t="str">
        <f>+VLOOKUP(F600,'[2]DIVIPOLA MPIO'!$A$5:$B$1125,2,0)</f>
        <v>Valle del Cauca</v>
      </c>
      <c r="F600" t="s">
        <v>292</v>
      </c>
      <c r="G600" t="s">
        <v>297</v>
      </c>
      <c r="H600" t="s">
        <v>294</v>
      </c>
      <c r="I600" t="s">
        <v>295</v>
      </c>
      <c r="J600" t="s">
        <v>411</v>
      </c>
      <c r="K600" s="2">
        <v>4</v>
      </c>
      <c r="L600" s="2">
        <v>65.8</v>
      </c>
      <c r="M600" s="2">
        <v>2.48</v>
      </c>
      <c r="N600" s="27">
        <f t="shared" si="56"/>
        <v>4</v>
      </c>
      <c r="O600" s="28" t="str">
        <f t="shared" si="57"/>
        <v>2,</v>
      </c>
      <c r="P600" s="28" t="str">
        <f t="shared" si="58"/>
        <v>48</v>
      </c>
      <c r="Q600" s="29">
        <f t="shared" si="59"/>
        <v>168</v>
      </c>
      <c r="R600" s="29">
        <f t="shared" si="60"/>
        <v>2.8</v>
      </c>
      <c r="U600" s="26"/>
      <c r="V600" s="26"/>
      <c r="W600" s="8"/>
      <c r="X600" s="6"/>
    </row>
    <row r="601" spans="1:24">
      <c r="A601" s="1">
        <v>45383</v>
      </c>
      <c r="B601" s="1" t="str">
        <f t="shared" si="55"/>
        <v>abril</v>
      </c>
      <c r="C601" t="s">
        <v>290</v>
      </c>
      <c r="D601" t="s">
        <v>291</v>
      </c>
      <c r="E601" t="str">
        <f>+VLOOKUP(F601,'[2]DIVIPOLA MPIO'!$A$5:$B$1125,2,0)</f>
        <v>Valle del Cauca</v>
      </c>
      <c r="F601" t="s">
        <v>300</v>
      </c>
      <c r="G601" t="s">
        <v>297</v>
      </c>
      <c r="H601" t="s">
        <v>294</v>
      </c>
      <c r="I601" t="s">
        <v>295</v>
      </c>
      <c r="J601" t="s">
        <v>411</v>
      </c>
      <c r="K601" s="2">
        <v>4</v>
      </c>
      <c r="L601" s="2">
        <v>78</v>
      </c>
      <c r="M601" s="2">
        <v>4.28</v>
      </c>
      <c r="N601" s="27">
        <f t="shared" si="56"/>
        <v>4</v>
      </c>
      <c r="O601" s="28" t="str">
        <f t="shared" si="57"/>
        <v>4,</v>
      </c>
      <c r="P601" s="28" t="str">
        <f t="shared" si="58"/>
        <v>28</v>
      </c>
      <c r="Q601" s="29">
        <f t="shared" si="59"/>
        <v>268</v>
      </c>
      <c r="R601" s="29">
        <f t="shared" si="60"/>
        <v>4.4666666666666668</v>
      </c>
      <c r="U601" s="26"/>
      <c r="V601" s="26"/>
      <c r="W601" s="8"/>
      <c r="X601" s="6"/>
    </row>
    <row r="602" spans="1:24">
      <c r="A602" s="1">
        <v>45383</v>
      </c>
      <c r="B602" s="1" t="str">
        <f t="shared" si="55"/>
        <v>abril</v>
      </c>
      <c r="C602" t="s">
        <v>290</v>
      </c>
      <c r="D602" t="s">
        <v>291</v>
      </c>
      <c r="E602" t="str">
        <f>+VLOOKUP(F602,'[2]DIVIPOLA MPIO'!$A$5:$B$1125,2,0)</f>
        <v>Valle del Cauca</v>
      </c>
      <c r="F602" t="s">
        <v>390</v>
      </c>
      <c r="G602" t="s">
        <v>297</v>
      </c>
      <c r="H602" t="s">
        <v>294</v>
      </c>
      <c r="I602" t="s">
        <v>295</v>
      </c>
      <c r="J602" t="s">
        <v>123</v>
      </c>
      <c r="K602" s="2">
        <v>5</v>
      </c>
      <c r="L602" s="2">
        <v>84</v>
      </c>
      <c r="M602" s="2">
        <v>4.55</v>
      </c>
      <c r="N602" s="27">
        <f t="shared" si="56"/>
        <v>4</v>
      </c>
      <c r="O602" s="28" t="str">
        <f t="shared" si="57"/>
        <v>4,</v>
      </c>
      <c r="P602" s="28" t="str">
        <f t="shared" si="58"/>
        <v>55</v>
      </c>
      <c r="Q602" s="29">
        <f t="shared" si="59"/>
        <v>295</v>
      </c>
      <c r="R602" s="29">
        <f t="shared" si="60"/>
        <v>4.916666666666667</v>
      </c>
      <c r="U602" s="26"/>
      <c r="V602" s="26"/>
      <c r="W602" s="8"/>
      <c r="X602" s="6"/>
    </row>
    <row r="603" spans="1:24">
      <c r="A603" s="1">
        <v>45383</v>
      </c>
      <c r="B603" s="1" t="str">
        <f t="shared" si="55"/>
        <v>abril</v>
      </c>
      <c r="C603" t="s">
        <v>290</v>
      </c>
      <c r="D603" t="s">
        <v>291</v>
      </c>
      <c r="E603" t="str">
        <f>+VLOOKUP(F603,'[2]DIVIPOLA MPIO'!$A$5:$B$1125,2,0)</f>
        <v>Valle del Cauca</v>
      </c>
      <c r="F603" t="s">
        <v>95</v>
      </c>
      <c r="G603" t="s">
        <v>293</v>
      </c>
      <c r="H603" t="s">
        <v>294</v>
      </c>
      <c r="I603" t="s">
        <v>295</v>
      </c>
      <c r="J603" t="s">
        <v>411</v>
      </c>
      <c r="K603" s="2">
        <v>2</v>
      </c>
      <c r="L603" s="2">
        <v>62</v>
      </c>
      <c r="M603" s="2">
        <v>1.5</v>
      </c>
      <c r="N603" s="27">
        <f t="shared" si="56"/>
        <v>3</v>
      </c>
      <c r="O603" s="28" t="str">
        <f t="shared" si="57"/>
        <v>1,</v>
      </c>
      <c r="P603" s="28" t="str">
        <f t="shared" si="58"/>
        <v>5</v>
      </c>
      <c r="Q603" s="29">
        <f t="shared" si="59"/>
        <v>65</v>
      </c>
      <c r="R603" s="29">
        <f t="shared" si="60"/>
        <v>1.0833333333333333</v>
      </c>
      <c r="U603" s="26"/>
      <c r="V603" s="26"/>
      <c r="W603" s="8"/>
      <c r="X603" s="6"/>
    </row>
    <row r="604" spans="1:24">
      <c r="A604" s="1">
        <v>45383</v>
      </c>
      <c r="B604" s="1" t="str">
        <f t="shared" si="55"/>
        <v>abril</v>
      </c>
      <c r="C604" t="s">
        <v>290</v>
      </c>
      <c r="D604" t="s">
        <v>291</v>
      </c>
      <c r="E604" t="str">
        <f>+VLOOKUP(F604,'[2]DIVIPOLA MPIO'!$A$5:$B$1125,2,0)</f>
        <v>Valle del Cauca</v>
      </c>
      <c r="F604" t="s">
        <v>95</v>
      </c>
      <c r="G604" t="s">
        <v>293</v>
      </c>
      <c r="H604" t="s">
        <v>296</v>
      </c>
      <c r="I604" t="s">
        <v>295</v>
      </c>
      <c r="J604" t="s">
        <v>411</v>
      </c>
      <c r="K604" s="2">
        <v>2</v>
      </c>
      <c r="L604" s="2">
        <v>60</v>
      </c>
      <c r="M604" s="2">
        <v>1.1599999999999999</v>
      </c>
      <c r="N604" s="27">
        <f t="shared" si="56"/>
        <v>4</v>
      </c>
      <c r="O604" s="28" t="str">
        <f t="shared" si="57"/>
        <v>1,</v>
      </c>
      <c r="P604" s="28" t="str">
        <f t="shared" si="58"/>
        <v>16</v>
      </c>
      <c r="Q604" s="29">
        <f t="shared" si="59"/>
        <v>76</v>
      </c>
      <c r="R604" s="29">
        <f t="shared" si="60"/>
        <v>1.2666666666666666</v>
      </c>
      <c r="U604" s="26"/>
      <c r="V604" s="26"/>
      <c r="W604" s="8"/>
      <c r="X604" s="6"/>
    </row>
    <row r="605" spans="1:24">
      <c r="A605" s="1">
        <v>45383</v>
      </c>
      <c r="B605" s="1" t="str">
        <f t="shared" si="55"/>
        <v>abril</v>
      </c>
      <c r="C605" t="s">
        <v>290</v>
      </c>
      <c r="D605" t="s">
        <v>291</v>
      </c>
      <c r="E605" t="str">
        <f>+VLOOKUP(F605,'[2]DIVIPOLA MPIO'!$A$5:$B$1125,2,0)</f>
        <v>Valle del Cauca</v>
      </c>
      <c r="F605" t="s">
        <v>95</v>
      </c>
      <c r="G605" t="s">
        <v>297</v>
      </c>
      <c r="H605" t="s">
        <v>294</v>
      </c>
      <c r="I605" t="s">
        <v>295</v>
      </c>
      <c r="J605" t="s">
        <v>411</v>
      </c>
      <c r="K605" s="2">
        <v>7</v>
      </c>
      <c r="L605" s="2">
        <v>117.38</v>
      </c>
      <c r="M605" s="2">
        <v>3.51</v>
      </c>
      <c r="N605" s="27">
        <f t="shared" si="56"/>
        <v>4</v>
      </c>
      <c r="O605" s="28" t="str">
        <f t="shared" si="57"/>
        <v>3,</v>
      </c>
      <c r="P605" s="28" t="str">
        <f t="shared" si="58"/>
        <v>51</v>
      </c>
      <c r="Q605" s="29">
        <f t="shared" si="59"/>
        <v>231</v>
      </c>
      <c r="R605" s="29">
        <f t="shared" si="60"/>
        <v>3.85</v>
      </c>
      <c r="U605" s="26"/>
      <c r="V605" s="26"/>
      <c r="W605" s="8"/>
      <c r="X605" s="6"/>
    </row>
    <row r="606" spans="1:24">
      <c r="A606" s="1">
        <v>45383</v>
      </c>
      <c r="B606" s="1" t="str">
        <f t="shared" si="55"/>
        <v>abril</v>
      </c>
      <c r="C606" t="s">
        <v>290</v>
      </c>
      <c r="D606" t="s">
        <v>291</v>
      </c>
      <c r="E606" t="str">
        <f>+VLOOKUP(F606,'[2]DIVIPOLA MPIO'!$A$5:$B$1125,2,0)</f>
        <v>Valle del Cauca</v>
      </c>
      <c r="F606" t="s">
        <v>95</v>
      </c>
      <c r="G606" t="s">
        <v>297</v>
      </c>
      <c r="H606" t="s">
        <v>296</v>
      </c>
      <c r="I606" t="s">
        <v>295</v>
      </c>
      <c r="J606" t="s">
        <v>411</v>
      </c>
      <c r="K606" s="2">
        <v>6</v>
      </c>
      <c r="L606" s="2">
        <v>148.74</v>
      </c>
      <c r="M606" s="2">
        <v>4.7300000000000004</v>
      </c>
      <c r="N606" s="27">
        <f t="shared" si="56"/>
        <v>4</v>
      </c>
      <c r="O606" s="28" t="str">
        <f t="shared" si="57"/>
        <v>4,</v>
      </c>
      <c r="P606" s="28" t="str">
        <f t="shared" si="58"/>
        <v>73</v>
      </c>
      <c r="Q606" s="29">
        <f t="shared" si="59"/>
        <v>313</v>
      </c>
      <c r="R606" s="29">
        <f t="shared" si="60"/>
        <v>5.2166666666666668</v>
      </c>
      <c r="U606" s="26"/>
      <c r="V606" s="26"/>
      <c r="W606" s="8"/>
      <c r="X606" s="6"/>
    </row>
    <row r="607" spans="1:24">
      <c r="A607" s="1">
        <v>45383</v>
      </c>
      <c r="B607" s="1" t="str">
        <f t="shared" si="55"/>
        <v>abril</v>
      </c>
      <c r="C607" t="s">
        <v>290</v>
      </c>
      <c r="D607" t="s">
        <v>291</v>
      </c>
      <c r="E607" t="str">
        <f>+VLOOKUP(F607,'[2]DIVIPOLA MPIO'!$A$5:$B$1125,2,0)</f>
        <v>Quindio</v>
      </c>
      <c r="F607" t="s">
        <v>391</v>
      </c>
      <c r="G607" t="s">
        <v>297</v>
      </c>
      <c r="H607" t="s">
        <v>294</v>
      </c>
      <c r="I607" t="s">
        <v>295</v>
      </c>
      <c r="J607" t="s">
        <v>123</v>
      </c>
      <c r="K607" s="2">
        <v>3</v>
      </c>
      <c r="L607" s="2">
        <v>55</v>
      </c>
      <c r="M607" s="2">
        <v>3.42</v>
      </c>
      <c r="N607" s="27">
        <f t="shared" si="56"/>
        <v>4</v>
      </c>
      <c r="O607" s="28" t="str">
        <f t="shared" si="57"/>
        <v>3,</v>
      </c>
      <c r="P607" s="28" t="str">
        <f t="shared" si="58"/>
        <v>42</v>
      </c>
      <c r="Q607" s="29">
        <f t="shared" si="59"/>
        <v>222</v>
      </c>
      <c r="R607" s="29">
        <f t="shared" si="60"/>
        <v>3.7</v>
      </c>
      <c r="U607" s="26"/>
      <c r="V607" s="26"/>
      <c r="W607" s="8"/>
      <c r="X607" s="6"/>
    </row>
    <row r="608" spans="1:24">
      <c r="A608" s="1">
        <v>45383</v>
      </c>
      <c r="B608" s="1" t="str">
        <f t="shared" si="55"/>
        <v>abril</v>
      </c>
      <c r="C608" t="s">
        <v>290</v>
      </c>
      <c r="D608" t="s">
        <v>291</v>
      </c>
      <c r="E608" t="str">
        <f>+VLOOKUP(F608,'[2]DIVIPOLA MPIO'!$A$5:$B$1125,2,0)</f>
        <v>Antioquia</v>
      </c>
      <c r="F608" t="s">
        <v>461</v>
      </c>
      <c r="G608" t="s">
        <v>293</v>
      </c>
      <c r="H608" t="s">
        <v>294</v>
      </c>
      <c r="I608" t="s">
        <v>295</v>
      </c>
      <c r="J608" t="s">
        <v>411</v>
      </c>
      <c r="K608" s="2">
        <v>2</v>
      </c>
      <c r="L608" s="2">
        <v>26.9</v>
      </c>
      <c r="M608" s="2">
        <v>0.5</v>
      </c>
      <c r="N608" s="27">
        <f t="shared" si="56"/>
        <v>3</v>
      </c>
      <c r="O608" s="28" t="str">
        <f t="shared" si="57"/>
        <v>0,</v>
      </c>
      <c r="P608" s="28" t="str">
        <f t="shared" si="58"/>
        <v>5</v>
      </c>
      <c r="Q608" s="29">
        <f t="shared" si="59"/>
        <v>5</v>
      </c>
      <c r="R608" s="29">
        <f t="shared" si="60"/>
        <v>8.3333333333333329E-2</v>
      </c>
      <c r="U608" s="26"/>
      <c r="V608" s="26"/>
      <c r="W608" s="8"/>
      <c r="X608" s="6"/>
    </row>
    <row r="609" spans="1:24">
      <c r="A609" s="1">
        <v>45383</v>
      </c>
      <c r="B609" s="1" t="str">
        <f t="shared" si="55"/>
        <v>abril</v>
      </c>
      <c r="C609" t="s">
        <v>290</v>
      </c>
      <c r="D609" t="s">
        <v>291</v>
      </c>
      <c r="E609" t="str">
        <f>+VLOOKUP(F609,'[2]DIVIPOLA MPIO'!$A$5:$B$1125,2,0)</f>
        <v>Boyacá</v>
      </c>
      <c r="F609" t="s">
        <v>327</v>
      </c>
      <c r="G609" t="s">
        <v>293</v>
      </c>
      <c r="H609" t="s">
        <v>294</v>
      </c>
      <c r="I609" t="s">
        <v>295</v>
      </c>
      <c r="J609" t="s">
        <v>411</v>
      </c>
      <c r="K609" s="2">
        <v>4</v>
      </c>
      <c r="L609" s="2">
        <v>77.92</v>
      </c>
      <c r="M609" s="2">
        <v>2.38</v>
      </c>
      <c r="N609" s="27">
        <f t="shared" si="56"/>
        <v>4</v>
      </c>
      <c r="O609" s="28" t="str">
        <f t="shared" si="57"/>
        <v>2,</v>
      </c>
      <c r="P609" s="28" t="str">
        <f t="shared" si="58"/>
        <v>38</v>
      </c>
      <c r="Q609" s="29">
        <f t="shared" si="59"/>
        <v>158</v>
      </c>
      <c r="R609" s="29">
        <f t="shared" si="60"/>
        <v>2.6333333333333333</v>
      </c>
      <c r="U609" s="26"/>
      <c r="V609" s="26"/>
      <c r="W609" s="8"/>
      <c r="X609" s="6"/>
    </row>
    <row r="610" spans="1:24">
      <c r="A610" s="1">
        <v>45383</v>
      </c>
      <c r="B610" s="1" t="str">
        <f t="shared" si="55"/>
        <v>abril</v>
      </c>
      <c r="C610" t="s">
        <v>290</v>
      </c>
      <c r="D610" t="s">
        <v>291</v>
      </c>
      <c r="E610" t="str">
        <f>+VLOOKUP(F610,'[2]DIVIPOLA MPIO'!$A$5:$B$1125,2,0)</f>
        <v>Boyacá</v>
      </c>
      <c r="F610" t="s">
        <v>327</v>
      </c>
      <c r="G610" t="s">
        <v>297</v>
      </c>
      <c r="H610" t="s">
        <v>294</v>
      </c>
      <c r="I610" t="s">
        <v>295</v>
      </c>
      <c r="J610" t="s">
        <v>411</v>
      </c>
      <c r="K610" s="2">
        <v>3</v>
      </c>
      <c r="L610" s="2">
        <v>40.799999999999997</v>
      </c>
      <c r="M610" s="2">
        <v>1.43</v>
      </c>
      <c r="N610" s="27">
        <f t="shared" si="56"/>
        <v>4</v>
      </c>
      <c r="O610" s="28" t="str">
        <f t="shared" si="57"/>
        <v>1,</v>
      </c>
      <c r="P610" s="28" t="str">
        <f t="shared" si="58"/>
        <v>43</v>
      </c>
      <c r="Q610" s="29">
        <f t="shared" si="59"/>
        <v>103</v>
      </c>
      <c r="R610" s="29">
        <f t="shared" si="60"/>
        <v>1.7166666666666666</v>
      </c>
      <c r="U610" s="26"/>
      <c r="V610" s="26"/>
      <c r="W610" s="8"/>
      <c r="X610" s="6"/>
    </row>
    <row r="611" spans="1:24">
      <c r="A611" s="1">
        <v>45383</v>
      </c>
      <c r="B611" s="1" t="str">
        <f t="shared" si="55"/>
        <v>abril</v>
      </c>
      <c r="C611" t="s">
        <v>290</v>
      </c>
      <c r="D611" t="s">
        <v>291</v>
      </c>
      <c r="E611" t="str">
        <f>+VLOOKUP(F611,'[2]DIVIPOLA MPIO'!$A$5:$B$1125,2,0)</f>
        <v>Risaralda</v>
      </c>
      <c r="F611" t="s">
        <v>301</v>
      </c>
      <c r="G611" t="s">
        <v>293</v>
      </c>
      <c r="H611" t="s">
        <v>296</v>
      </c>
      <c r="I611" t="s">
        <v>295</v>
      </c>
      <c r="J611" t="s">
        <v>411</v>
      </c>
      <c r="K611" s="2">
        <v>3</v>
      </c>
      <c r="L611" s="2">
        <v>78.400000000000006</v>
      </c>
      <c r="M611" s="2">
        <v>0.82</v>
      </c>
      <c r="N611" s="27">
        <f t="shared" si="56"/>
        <v>4</v>
      </c>
      <c r="O611" s="28" t="str">
        <f t="shared" si="57"/>
        <v>0,</v>
      </c>
      <c r="P611" s="28" t="str">
        <f t="shared" si="58"/>
        <v>82</v>
      </c>
      <c r="Q611" s="29">
        <f t="shared" si="59"/>
        <v>82</v>
      </c>
      <c r="R611" s="29">
        <f t="shared" si="60"/>
        <v>1.3666666666666667</v>
      </c>
      <c r="U611" s="26"/>
      <c r="V611" s="26"/>
      <c r="W611" s="8"/>
      <c r="X611" s="6"/>
    </row>
    <row r="612" spans="1:24">
      <c r="A612" s="1">
        <v>45383</v>
      </c>
      <c r="B612" s="1" t="str">
        <f t="shared" si="55"/>
        <v>abril</v>
      </c>
      <c r="C612" t="s">
        <v>290</v>
      </c>
      <c r="D612" t="s">
        <v>291</v>
      </c>
      <c r="E612" t="str">
        <f>+VLOOKUP(F612,'[2]DIVIPOLA MPIO'!$A$5:$B$1125,2,0)</f>
        <v>Valle del Cauca</v>
      </c>
      <c r="F612" t="s">
        <v>467</v>
      </c>
      <c r="G612" t="s">
        <v>293</v>
      </c>
      <c r="H612" t="s">
        <v>294</v>
      </c>
      <c r="I612" t="s">
        <v>295</v>
      </c>
      <c r="J612" t="s">
        <v>411</v>
      </c>
      <c r="K612" s="2">
        <v>1</v>
      </c>
      <c r="L612" s="2">
        <v>13.57</v>
      </c>
      <c r="M612" s="2">
        <v>0.22</v>
      </c>
      <c r="N612" s="27">
        <f t="shared" si="56"/>
        <v>4</v>
      </c>
      <c r="O612" s="28" t="str">
        <f t="shared" si="57"/>
        <v>0,</v>
      </c>
      <c r="P612" s="28" t="str">
        <f t="shared" si="58"/>
        <v>22</v>
      </c>
      <c r="Q612" s="29">
        <f t="shared" si="59"/>
        <v>22</v>
      </c>
      <c r="R612" s="29">
        <f t="shared" si="60"/>
        <v>0.36666666666666664</v>
      </c>
      <c r="U612" s="26"/>
      <c r="V612" s="26"/>
      <c r="W612" s="8"/>
      <c r="X612" s="6"/>
    </row>
    <row r="613" spans="1:24">
      <c r="A613" s="1">
        <v>45383</v>
      </c>
      <c r="B613" s="1" t="str">
        <f t="shared" si="55"/>
        <v>abril</v>
      </c>
      <c r="C613" t="s">
        <v>290</v>
      </c>
      <c r="D613" t="s">
        <v>291</v>
      </c>
      <c r="E613" t="str">
        <f>+VLOOKUP(F613,'[2]DIVIPOLA MPIO'!$A$5:$B$1125,2,0)</f>
        <v>Valle del Cauca</v>
      </c>
      <c r="F613" t="s">
        <v>467</v>
      </c>
      <c r="G613" t="s">
        <v>293</v>
      </c>
      <c r="H613" t="s">
        <v>296</v>
      </c>
      <c r="I613" t="s">
        <v>295</v>
      </c>
      <c r="J613" t="s">
        <v>411</v>
      </c>
      <c r="K613" s="2">
        <v>1</v>
      </c>
      <c r="L613" s="2">
        <v>54.6</v>
      </c>
      <c r="M613" s="2">
        <v>1.1399999999999999</v>
      </c>
      <c r="N613" s="27">
        <f t="shared" si="56"/>
        <v>4</v>
      </c>
      <c r="O613" s="28" t="str">
        <f t="shared" si="57"/>
        <v>1,</v>
      </c>
      <c r="P613" s="28" t="str">
        <f t="shared" si="58"/>
        <v>14</v>
      </c>
      <c r="Q613" s="29">
        <f t="shared" si="59"/>
        <v>74</v>
      </c>
      <c r="R613" s="29">
        <f t="shared" si="60"/>
        <v>1.2333333333333334</v>
      </c>
      <c r="U613" s="26"/>
      <c r="V613" s="26"/>
      <c r="W613" s="8"/>
      <c r="X613" s="6"/>
    </row>
    <row r="614" spans="1:24">
      <c r="A614" s="1">
        <v>45383</v>
      </c>
      <c r="B614" s="1" t="str">
        <f t="shared" si="55"/>
        <v>abril</v>
      </c>
      <c r="C614" t="s">
        <v>290</v>
      </c>
      <c r="D614" t="s">
        <v>291</v>
      </c>
      <c r="E614" t="str">
        <f>+VLOOKUP(F614,'[2]DIVIPOLA MPIO'!$A$5:$B$1125,2,0)</f>
        <v>Valle del Cauca</v>
      </c>
      <c r="F614" t="s">
        <v>467</v>
      </c>
      <c r="G614" t="s">
        <v>297</v>
      </c>
      <c r="H614" t="s">
        <v>294</v>
      </c>
      <c r="I614" t="s">
        <v>295</v>
      </c>
      <c r="J614" t="s">
        <v>411</v>
      </c>
      <c r="K614" s="2">
        <v>26</v>
      </c>
      <c r="L614" s="2">
        <v>458.6</v>
      </c>
      <c r="M614" s="2">
        <v>9.1199999999999992</v>
      </c>
      <c r="N614" s="27">
        <f t="shared" si="56"/>
        <v>4</v>
      </c>
      <c r="O614" s="28" t="str">
        <f t="shared" si="57"/>
        <v>9,</v>
      </c>
      <c r="P614" s="28" t="str">
        <f t="shared" si="58"/>
        <v>12</v>
      </c>
      <c r="Q614" s="29">
        <f t="shared" si="59"/>
        <v>552</v>
      </c>
      <c r="R614" s="29">
        <f t="shared" si="60"/>
        <v>9.1999999999999993</v>
      </c>
      <c r="U614" s="26"/>
      <c r="V614" s="26"/>
      <c r="W614" s="8"/>
      <c r="X614" s="6"/>
    </row>
    <row r="615" spans="1:24">
      <c r="A615" s="1">
        <v>45383</v>
      </c>
      <c r="B615" s="1" t="str">
        <f t="shared" si="55"/>
        <v>abril</v>
      </c>
      <c r="C615" t="s">
        <v>290</v>
      </c>
      <c r="D615" t="s">
        <v>291</v>
      </c>
      <c r="E615" t="str">
        <f>+VLOOKUP(F615,'[2]DIVIPOLA MPIO'!$A$5:$B$1125,2,0)</f>
        <v>Valle del Cauca</v>
      </c>
      <c r="F615" t="s">
        <v>467</v>
      </c>
      <c r="G615" t="s">
        <v>297</v>
      </c>
      <c r="H615" t="s">
        <v>296</v>
      </c>
      <c r="I615" t="s">
        <v>295</v>
      </c>
      <c r="J615" t="s">
        <v>411</v>
      </c>
      <c r="K615" s="2">
        <v>8</v>
      </c>
      <c r="L615" s="2">
        <v>165.7</v>
      </c>
      <c r="M615" s="2">
        <v>2.71</v>
      </c>
      <c r="N615" s="27">
        <f t="shared" si="56"/>
        <v>4</v>
      </c>
      <c r="O615" s="28" t="str">
        <f t="shared" si="57"/>
        <v>2,</v>
      </c>
      <c r="P615" s="28" t="str">
        <f t="shared" si="58"/>
        <v>71</v>
      </c>
      <c r="Q615" s="29">
        <f t="shared" si="59"/>
        <v>191</v>
      </c>
      <c r="R615" s="29">
        <f t="shared" si="60"/>
        <v>3.1833333333333331</v>
      </c>
      <c r="U615" s="26"/>
      <c r="V615" s="26"/>
      <c r="W615" s="8"/>
      <c r="X615" s="6"/>
    </row>
    <row r="616" spans="1:24">
      <c r="A616" s="1">
        <v>45383</v>
      </c>
      <c r="B616" s="1" t="str">
        <f t="shared" si="55"/>
        <v>abril</v>
      </c>
      <c r="C616" t="s">
        <v>290</v>
      </c>
      <c r="D616" t="s">
        <v>291</v>
      </c>
      <c r="E616" t="str">
        <f>+VLOOKUP(F616,'[2]DIVIPOLA MPIO'!$A$5:$B$1125,2,0)</f>
        <v>Valle del Cauca</v>
      </c>
      <c r="F616" t="s">
        <v>306</v>
      </c>
      <c r="G616" t="s">
        <v>293</v>
      </c>
      <c r="H616" t="s">
        <v>294</v>
      </c>
      <c r="I616" t="s">
        <v>295</v>
      </c>
      <c r="J616" t="s">
        <v>411</v>
      </c>
      <c r="K616" s="2">
        <v>1</v>
      </c>
      <c r="L616" s="2">
        <v>28.8</v>
      </c>
      <c r="M616" s="2">
        <v>0.38</v>
      </c>
      <c r="N616" s="27">
        <f t="shared" si="56"/>
        <v>4</v>
      </c>
      <c r="O616" s="28" t="str">
        <f t="shared" si="57"/>
        <v>0,</v>
      </c>
      <c r="P616" s="28" t="str">
        <f t="shared" si="58"/>
        <v>38</v>
      </c>
      <c r="Q616" s="29">
        <f t="shared" si="59"/>
        <v>38</v>
      </c>
      <c r="R616" s="29">
        <f t="shared" si="60"/>
        <v>0.6333333333333333</v>
      </c>
      <c r="U616" s="26"/>
      <c r="V616" s="26"/>
      <c r="W616" s="8"/>
      <c r="X616" s="6"/>
    </row>
    <row r="617" spans="1:24">
      <c r="A617" s="1">
        <v>45383</v>
      </c>
      <c r="B617" s="1" t="str">
        <f t="shared" si="55"/>
        <v>abril</v>
      </c>
      <c r="C617" t="s">
        <v>290</v>
      </c>
      <c r="D617" t="s">
        <v>291</v>
      </c>
      <c r="E617" t="str">
        <f>+VLOOKUP(F617,'[2]DIVIPOLA MPIO'!$A$5:$B$1125,2,0)</f>
        <v>Valle del Cauca</v>
      </c>
      <c r="F617" t="s">
        <v>306</v>
      </c>
      <c r="G617" t="s">
        <v>297</v>
      </c>
      <c r="H617" t="s">
        <v>294</v>
      </c>
      <c r="I617" t="s">
        <v>295</v>
      </c>
      <c r="J617" t="s">
        <v>411</v>
      </c>
      <c r="K617" s="2">
        <v>3</v>
      </c>
      <c r="L617" s="2">
        <v>53.6</v>
      </c>
      <c r="M617" s="2">
        <v>1.03</v>
      </c>
      <c r="N617" s="27">
        <f t="shared" si="56"/>
        <v>4</v>
      </c>
      <c r="O617" s="28" t="str">
        <f t="shared" si="57"/>
        <v>1,</v>
      </c>
      <c r="P617" s="28" t="str">
        <f t="shared" si="58"/>
        <v>03</v>
      </c>
      <c r="Q617" s="29">
        <f t="shared" si="59"/>
        <v>63</v>
      </c>
      <c r="R617" s="29">
        <f t="shared" si="60"/>
        <v>1.05</v>
      </c>
      <c r="U617" s="26"/>
      <c r="V617" s="26"/>
      <c r="W617" s="8"/>
      <c r="X617" s="6"/>
    </row>
    <row r="618" spans="1:24">
      <c r="A618" s="1">
        <v>45383</v>
      </c>
      <c r="B618" s="1" t="str">
        <f t="shared" si="55"/>
        <v>abril</v>
      </c>
      <c r="C618" t="s">
        <v>290</v>
      </c>
      <c r="D618" t="s">
        <v>291</v>
      </c>
      <c r="E618" t="str">
        <f>+VLOOKUP(F618,'[2]DIVIPOLA MPIO'!$A$5:$B$1125,2,0)</f>
        <v>Valle del Cauca</v>
      </c>
      <c r="F618" t="s">
        <v>306</v>
      </c>
      <c r="G618" t="s">
        <v>297</v>
      </c>
      <c r="H618" t="s">
        <v>296</v>
      </c>
      <c r="I618" t="s">
        <v>295</v>
      </c>
      <c r="J618" t="s">
        <v>411</v>
      </c>
      <c r="K618" s="2">
        <v>5</v>
      </c>
      <c r="L618" s="2">
        <v>98.5</v>
      </c>
      <c r="M618" s="2">
        <v>3.2</v>
      </c>
      <c r="N618" s="27">
        <f t="shared" si="56"/>
        <v>3</v>
      </c>
      <c r="O618" s="28" t="str">
        <f t="shared" si="57"/>
        <v>3,</v>
      </c>
      <c r="P618" s="28" t="str">
        <f t="shared" si="58"/>
        <v>2</v>
      </c>
      <c r="Q618" s="29">
        <f t="shared" si="59"/>
        <v>182</v>
      </c>
      <c r="R618" s="29">
        <f t="shared" si="60"/>
        <v>3.0333333333333332</v>
      </c>
      <c r="U618" s="26"/>
      <c r="V618" s="26"/>
      <c r="W618" s="8"/>
      <c r="X618" s="6"/>
    </row>
    <row r="619" spans="1:24">
      <c r="A619" s="1">
        <v>45383</v>
      </c>
      <c r="B619" s="1" t="str">
        <f t="shared" si="55"/>
        <v>abril</v>
      </c>
      <c r="C619" t="s">
        <v>290</v>
      </c>
      <c r="D619" t="s">
        <v>291</v>
      </c>
      <c r="E619" t="str">
        <f>+VLOOKUP(F619,'[2]DIVIPOLA MPIO'!$A$5:$B$1125,2,0)</f>
        <v>Caldas</v>
      </c>
      <c r="F619" t="s">
        <v>307</v>
      </c>
      <c r="G619" t="s">
        <v>293</v>
      </c>
      <c r="H619" t="s">
        <v>299</v>
      </c>
      <c r="I619" t="s">
        <v>295</v>
      </c>
      <c r="J619" t="s">
        <v>411</v>
      </c>
      <c r="K619" s="2">
        <v>2</v>
      </c>
      <c r="L619" s="2">
        <v>62.98</v>
      </c>
      <c r="M619" s="2">
        <v>2.37</v>
      </c>
      <c r="N619" s="27">
        <f t="shared" si="56"/>
        <v>4</v>
      </c>
      <c r="O619" s="28" t="str">
        <f t="shared" si="57"/>
        <v>2,</v>
      </c>
      <c r="P619" s="28" t="str">
        <f t="shared" si="58"/>
        <v>37</v>
      </c>
      <c r="Q619" s="29">
        <f t="shared" si="59"/>
        <v>157</v>
      </c>
      <c r="R619" s="29">
        <f t="shared" si="60"/>
        <v>2.6166666666666667</v>
      </c>
      <c r="U619" s="26"/>
      <c r="V619" s="26"/>
      <c r="W619" s="8"/>
      <c r="X619" s="6"/>
    </row>
    <row r="620" spans="1:24">
      <c r="A620" s="1">
        <v>45383</v>
      </c>
      <c r="B620" s="1" t="str">
        <f t="shared" si="55"/>
        <v>abril</v>
      </c>
      <c r="C620" t="s">
        <v>290</v>
      </c>
      <c r="D620" t="s">
        <v>291</v>
      </c>
      <c r="E620" t="str">
        <f>+VLOOKUP(F620,'[2]DIVIPOLA MPIO'!$A$5:$B$1125,2,0)</f>
        <v>Caldas</v>
      </c>
      <c r="F620" t="s">
        <v>307</v>
      </c>
      <c r="G620" t="s">
        <v>293</v>
      </c>
      <c r="H620" t="s">
        <v>296</v>
      </c>
      <c r="I620" t="s">
        <v>295</v>
      </c>
      <c r="J620" t="s">
        <v>411</v>
      </c>
      <c r="K620" s="2">
        <v>3</v>
      </c>
      <c r="L620" s="2">
        <v>75.2</v>
      </c>
      <c r="M620" s="2">
        <v>1.62</v>
      </c>
      <c r="N620" s="27">
        <f t="shared" si="56"/>
        <v>4</v>
      </c>
      <c r="O620" s="28" t="str">
        <f t="shared" si="57"/>
        <v>1,</v>
      </c>
      <c r="P620" s="28" t="str">
        <f t="shared" si="58"/>
        <v>62</v>
      </c>
      <c r="Q620" s="29">
        <f t="shared" si="59"/>
        <v>122</v>
      </c>
      <c r="R620" s="29">
        <f t="shared" si="60"/>
        <v>2.0333333333333332</v>
      </c>
      <c r="U620" s="26"/>
      <c r="V620" s="26"/>
      <c r="W620" s="8"/>
      <c r="X620" s="6"/>
    </row>
    <row r="621" spans="1:24">
      <c r="A621" s="1">
        <v>45383</v>
      </c>
      <c r="B621" s="1" t="str">
        <f t="shared" si="55"/>
        <v>abril</v>
      </c>
      <c r="C621" t="s">
        <v>290</v>
      </c>
      <c r="D621" t="s">
        <v>291</v>
      </c>
      <c r="E621" t="str">
        <f>+VLOOKUP(F621,'[2]DIVIPOLA MPIO'!$A$5:$B$1125,2,0)</f>
        <v>Valle del Cauca</v>
      </c>
      <c r="F621" t="s">
        <v>227</v>
      </c>
      <c r="G621" t="s">
        <v>297</v>
      </c>
      <c r="H621" t="s">
        <v>294</v>
      </c>
      <c r="I621" t="s">
        <v>295</v>
      </c>
      <c r="J621" t="s">
        <v>411</v>
      </c>
      <c r="K621" s="2">
        <v>10</v>
      </c>
      <c r="L621" s="2">
        <v>177</v>
      </c>
      <c r="M621" s="2">
        <v>8.0399999999999991</v>
      </c>
      <c r="N621" s="27">
        <f t="shared" si="56"/>
        <v>4</v>
      </c>
      <c r="O621" s="28" t="str">
        <f t="shared" si="57"/>
        <v>8,</v>
      </c>
      <c r="P621" s="28" t="str">
        <f t="shared" si="58"/>
        <v>04</v>
      </c>
      <c r="Q621" s="29">
        <f t="shared" si="59"/>
        <v>484</v>
      </c>
      <c r="R621" s="29">
        <f t="shared" si="60"/>
        <v>8.0666666666666664</v>
      </c>
      <c r="U621" s="26"/>
      <c r="V621" s="26"/>
      <c r="W621" s="8"/>
      <c r="X621" s="6"/>
    </row>
    <row r="622" spans="1:24">
      <c r="A622" s="1">
        <v>45383</v>
      </c>
      <c r="B622" s="1" t="str">
        <f t="shared" si="55"/>
        <v>abril</v>
      </c>
      <c r="C622" t="s">
        <v>220</v>
      </c>
      <c r="D622" t="s">
        <v>221</v>
      </c>
      <c r="E622" t="str">
        <f>+VLOOKUP(F622,'[2]DIVIPOLA MPIO'!$A$5:$B$1125,2,0)</f>
        <v>Valle del Cauca</v>
      </c>
      <c r="F622" t="s">
        <v>464</v>
      </c>
      <c r="G622" t="s">
        <v>367</v>
      </c>
      <c r="H622" t="s">
        <v>226</v>
      </c>
      <c r="I622" t="s">
        <v>225</v>
      </c>
      <c r="J622" t="s">
        <v>411</v>
      </c>
      <c r="K622" s="2">
        <v>8</v>
      </c>
      <c r="L622" s="2">
        <v>125.45</v>
      </c>
      <c r="M622" s="2">
        <v>542</v>
      </c>
      <c r="N622" s="27">
        <f t="shared" si="56"/>
        <v>3</v>
      </c>
      <c r="O622" s="28" t="str">
        <f t="shared" si="57"/>
        <v>54</v>
      </c>
      <c r="P622" s="28" t="str">
        <f t="shared" si="58"/>
        <v>2</v>
      </c>
      <c r="Q622" s="29">
        <f t="shared" si="59"/>
        <v>3242</v>
      </c>
      <c r="R622" s="29">
        <f t="shared" si="60"/>
        <v>54.033333333333331</v>
      </c>
      <c r="U622" s="26"/>
      <c r="V622" s="26"/>
      <c r="W622" s="8"/>
      <c r="X622" s="6"/>
    </row>
    <row r="623" spans="1:24">
      <c r="A623" s="1">
        <v>45383</v>
      </c>
      <c r="B623" s="1" t="str">
        <f t="shared" si="55"/>
        <v>abril</v>
      </c>
      <c r="C623" t="s">
        <v>220</v>
      </c>
      <c r="D623" t="s">
        <v>221</v>
      </c>
      <c r="E623" t="str">
        <f>+VLOOKUP(F623,'[2]DIVIPOLA MPIO'!$A$5:$B$1125,2,0)</f>
        <v>Valle del Cauca</v>
      </c>
      <c r="F623" t="s">
        <v>227</v>
      </c>
      <c r="G623" t="s">
        <v>308</v>
      </c>
      <c r="H623" t="s">
        <v>224</v>
      </c>
      <c r="I623" t="s">
        <v>225</v>
      </c>
      <c r="J623" t="s">
        <v>411</v>
      </c>
      <c r="K623" s="2">
        <v>29</v>
      </c>
      <c r="L623" s="2">
        <v>526.32000000000005</v>
      </c>
      <c r="M623" s="2">
        <v>1524</v>
      </c>
      <c r="N623" s="27">
        <f t="shared" si="56"/>
        <v>4</v>
      </c>
      <c r="O623" s="28" t="str">
        <f t="shared" si="57"/>
        <v>15</v>
      </c>
      <c r="P623" s="28" t="str">
        <f t="shared" si="58"/>
        <v>24</v>
      </c>
      <c r="Q623" s="29">
        <f t="shared" si="59"/>
        <v>924</v>
      </c>
      <c r="R623" s="29">
        <f t="shared" si="60"/>
        <v>15.4</v>
      </c>
      <c r="U623" s="26"/>
      <c r="V623" s="26"/>
      <c r="W623" s="8"/>
      <c r="X623" s="6"/>
    </row>
    <row r="624" spans="1:24">
      <c r="A624" s="1">
        <v>45383</v>
      </c>
      <c r="B624" s="1" t="str">
        <f t="shared" si="55"/>
        <v>abril</v>
      </c>
      <c r="C624" t="s">
        <v>220</v>
      </c>
      <c r="D624" t="s">
        <v>221</v>
      </c>
      <c r="E624" t="str">
        <f>+VLOOKUP(F624,'[2]DIVIPOLA MPIO'!$A$5:$B$1125,2,0)</f>
        <v>Valle del Cauca</v>
      </c>
      <c r="F624" t="s">
        <v>227</v>
      </c>
      <c r="G624" t="s">
        <v>308</v>
      </c>
      <c r="H624" t="s">
        <v>226</v>
      </c>
      <c r="I624" t="s">
        <v>225</v>
      </c>
      <c r="J624" t="s">
        <v>411</v>
      </c>
      <c r="K624" s="2">
        <v>87</v>
      </c>
      <c r="L624" s="2">
        <v>1533.97</v>
      </c>
      <c r="M624" s="2">
        <v>43</v>
      </c>
      <c r="N624" s="27">
        <f t="shared" si="56"/>
        <v>2</v>
      </c>
      <c r="O624" s="28" t="str">
        <f t="shared" si="57"/>
        <v>43</v>
      </c>
      <c r="P624" s="28">
        <f t="shared" si="58"/>
        <v>0</v>
      </c>
      <c r="Q624" s="29">
        <f t="shared" si="59"/>
        <v>2580</v>
      </c>
      <c r="R624" s="29">
        <f t="shared" si="60"/>
        <v>43</v>
      </c>
      <c r="U624" s="26"/>
      <c r="V624" s="26"/>
      <c r="W624" s="8"/>
      <c r="X624" s="6"/>
    </row>
    <row r="625" spans="1:24">
      <c r="A625" s="1">
        <v>45383</v>
      </c>
      <c r="B625" s="1" t="str">
        <f t="shared" si="55"/>
        <v>abril</v>
      </c>
      <c r="C625" t="s">
        <v>229</v>
      </c>
      <c r="D625" t="s">
        <v>230</v>
      </c>
      <c r="E625" t="str">
        <f>+VLOOKUP(F625,'[2]DIVIPOLA MPIO'!$A$5:$B$1125,2,0)</f>
        <v>Meta</v>
      </c>
      <c r="F625" t="s">
        <v>78</v>
      </c>
      <c r="G625" t="s">
        <v>231</v>
      </c>
      <c r="H625" t="s">
        <v>232</v>
      </c>
      <c r="I625" t="s">
        <v>15</v>
      </c>
      <c r="J625" t="s">
        <v>16</v>
      </c>
      <c r="K625" s="2">
        <v>8</v>
      </c>
      <c r="L625" s="2">
        <v>106</v>
      </c>
      <c r="M625" s="2">
        <v>236</v>
      </c>
      <c r="N625" s="27">
        <f t="shared" si="56"/>
        <v>3</v>
      </c>
      <c r="O625" s="28" t="str">
        <f t="shared" si="57"/>
        <v>23</v>
      </c>
      <c r="P625" s="28" t="str">
        <f t="shared" si="58"/>
        <v>6</v>
      </c>
      <c r="Q625" s="29">
        <f t="shared" si="59"/>
        <v>1386</v>
      </c>
      <c r="R625" s="29">
        <f t="shared" si="60"/>
        <v>23.1</v>
      </c>
      <c r="U625" s="26"/>
      <c r="V625" s="26"/>
      <c r="W625" s="8"/>
      <c r="X625" s="6"/>
    </row>
    <row r="626" spans="1:24">
      <c r="A626" s="1">
        <v>45383</v>
      </c>
      <c r="B626" s="1" t="str">
        <f t="shared" si="55"/>
        <v>abril</v>
      </c>
      <c r="C626" t="s">
        <v>229</v>
      </c>
      <c r="D626" t="s">
        <v>230</v>
      </c>
      <c r="E626" t="str">
        <f>+VLOOKUP(F626,'[2]DIVIPOLA MPIO'!$A$5:$B$1125,2,0)</f>
        <v>Meta</v>
      </c>
      <c r="F626" t="s">
        <v>78</v>
      </c>
      <c r="G626" t="s">
        <v>231</v>
      </c>
      <c r="H626" t="s">
        <v>232</v>
      </c>
      <c r="I626" t="s">
        <v>15</v>
      </c>
      <c r="J626" t="s">
        <v>123</v>
      </c>
      <c r="K626" s="2">
        <v>16</v>
      </c>
      <c r="L626" s="2">
        <v>210</v>
      </c>
      <c r="M626" s="2">
        <v>530</v>
      </c>
      <c r="N626" s="27">
        <f t="shared" si="56"/>
        <v>3</v>
      </c>
      <c r="O626" s="28" t="str">
        <f t="shared" si="57"/>
        <v>53</v>
      </c>
      <c r="P626" s="28" t="str">
        <f t="shared" si="58"/>
        <v>0</v>
      </c>
      <c r="Q626" s="29">
        <f t="shared" si="59"/>
        <v>3180</v>
      </c>
      <c r="R626" s="29">
        <f t="shared" si="60"/>
        <v>53</v>
      </c>
      <c r="U626" s="26"/>
      <c r="V626" s="26"/>
      <c r="W626" s="8"/>
      <c r="X626" s="6"/>
    </row>
    <row r="627" spans="1:24">
      <c r="A627" s="1">
        <v>45383</v>
      </c>
      <c r="B627" s="1" t="str">
        <f t="shared" si="55"/>
        <v>abril</v>
      </c>
      <c r="C627" t="s">
        <v>229</v>
      </c>
      <c r="D627" t="s">
        <v>230</v>
      </c>
      <c r="E627" t="str">
        <f>+VLOOKUP(F627,'[2]DIVIPOLA MPIO'!$A$5:$B$1125,2,0)</f>
        <v>Meta</v>
      </c>
      <c r="F627" t="s">
        <v>78</v>
      </c>
      <c r="G627" t="s">
        <v>231</v>
      </c>
      <c r="H627" t="s">
        <v>232</v>
      </c>
      <c r="I627" t="s">
        <v>15</v>
      </c>
      <c r="J627" t="s">
        <v>412</v>
      </c>
      <c r="K627" s="2">
        <v>26</v>
      </c>
      <c r="L627" s="2">
        <v>300</v>
      </c>
      <c r="M627" s="2">
        <v>840</v>
      </c>
      <c r="N627" s="27">
        <f t="shared" si="56"/>
        <v>3</v>
      </c>
      <c r="O627" s="28" t="str">
        <f t="shared" si="57"/>
        <v>84</v>
      </c>
      <c r="P627" s="28" t="str">
        <f t="shared" si="58"/>
        <v>0</v>
      </c>
      <c r="Q627" s="29">
        <f t="shared" si="59"/>
        <v>5040</v>
      </c>
      <c r="R627" s="29">
        <f t="shared" si="60"/>
        <v>84</v>
      </c>
      <c r="U627" s="26"/>
      <c r="V627" s="26"/>
      <c r="W627" s="8"/>
      <c r="X627" s="6"/>
    </row>
    <row r="628" spans="1:24">
      <c r="A628" s="1">
        <v>45383</v>
      </c>
      <c r="B628" s="1" t="str">
        <f t="shared" si="55"/>
        <v>abril</v>
      </c>
      <c r="C628" t="s">
        <v>229</v>
      </c>
      <c r="D628" t="s">
        <v>230</v>
      </c>
      <c r="E628" t="str">
        <f>+VLOOKUP(F628,'[2]DIVIPOLA MPIO'!$A$5:$B$1125,2,0)</f>
        <v>Meta</v>
      </c>
      <c r="F628" t="s">
        <v>78</v>
      </c>
      <c r="G628" t="s">
        <v>231</v>
      </c>
      <c r="H628" t="s">
        <v>232</v>
      </c>
      <c r="I628" t="s">
        <v>15</v>
      </c>
      <c r="J628" t="s">
        <v>81</v>
      </c>
      <c r="K628" s="2">
        <v>20</v>
      </c>
      <c r="L628" s="2">
        <v>277</v>
      </c>
      <c r="M628" s="2">
        <v>8</v>
      </c>
      <c r="N628" s="27">
        <f t="shared" si="56"/>
        <v>1</v>
      </c>
      <c r="O628" s="28" t="str">
        <f t="shared" si="57"/>
        <v>8</v>
      </c>
      <c r="P628" s="28">
        <f t="shared" si="58"/>
        <v>0</v>
      </c>
      <c r="Q628" s="29">
        <f t="shared" si="59"/>
        <v>480</v>
      </c>
      <c r="R628" s="29">
        <f t="shared" si="60"/>
        <v>8</v>
      </c>
      <c r="U628" s="26"/>
      <c r="V628" s="26"/>
      <c r="W628" s="8"/>
      <c r="X628" s="6"/>
    </row>
    <row r="629" spans="1:24">
      <c r="A629" s="1">
        <v>45383</v>
      </c>
      <c r="B629" s="1" t="str">
        <f t="shared" si="55"/>
        <v>abril</v>
      </c>
      <c r="C629" t="s">
        <v>235</v>
      </c>
      <c r="D629" t="s">
        <v>236</v>
      </c>
      <c r="E629" t="str">
        <f>+VLOOKUP(F629,'[2]DIVIPOLA MPIO'!$A$5:$B$1125,2,0)</f>
        <v>Valle del Cauca</v>
      </c>
      <c r="F629" t="s">
        <v>462</v>
      </c>
      <c r="G629" t="s">
        <v>238</v>
      </c>
      <c r="H629" t="s">
        <v>239</v>
      </c>
      <c r="I629" t="s">
        <v>211</v>
      </c>
      <c r="J629" t="s">
        <v>411</v>
      </c>
      <c r="K629" s="2">
        <v>30</v>
      </c>
      <c r="L629" s="2">
        <v>400.7</v>
      </c>
      <c r="M629" s="2">
        <v>17.5</v>
      </c>
      <c r="N629" s="27">
        <f t="shared" si="56"/>
        <v>4</v>
      </c>
      <c r="O629" s="28" t="str">
        <f t="shared" si="57"/>
        <v>17</v>
      </c>
      <c r="P629" s="28" t="str">
        <f t="shared" si="58"/>
        <v>,5</v>
      </c>
      <c r="Q629" s="29">
        <f t="shared" si="59"/>
        <v>1020.5</v>
      </c>
      <c r="R629" s="29">
        <f t="shared" si="60"/>
        <v>17.008333333333333</v>
      </c>
      <c r="U629" s="26"/>
      <c r="V629" s="26"/>
      <c r="W629" s="8"/>
      <c r="X629" s="6"/>
    </row>
    <row r="630" spans="1:24">
      <c r="A630" s="1">
        <v>45383</v>
      </c>
      <c r="B630" s="1" t="str">
        <f t="shared" si="55"/>
        <v>abril</v>
      </c>
      <c r="C630" t="s">
        <v>235</v>
      </c>
      <c r="D630" t="s">
        <v>236</v>
      </c>
      <c r="E630" t="str">
        <f>+VLOOKUP(F630,'[2]DIVIPOLA MPIO'!$A$5:$B$1125,2,0)</f>
        <v>Valle del Cauca</v>
      </c>
      <c r="F630" t="s">
        <v>457</v>
      </c>
      <c r="G630" t="s">
        <v>369</v>
      </c>
      <c r="H630" t="s">
        <v>244</v>
      </c>
      <c r="I630" t="s">
        <v>225</v>
      </c>
      <c r="J630" t="s">
        <v>411</v>
      </c>
      <c r="K630" s="2">
        <v>4</v>
      </c>
      <c r="L630" s="2">
        <v>0</v>
      </c>
      <c r="M630" s="2">
        <v>2</v>
      </c>
      <c r="N630" s="27">
        <f t="shared" si="56"/>
        <v>1</v>
      </c>
      <c r="O630" s="28" t="str">
        <f t="shared" si="57"/>
        <v>2</v>
      </c>
      <c r="P630" s="28">
        <f t="shared" si="58"/>
        <v>0</v>
      </c>
      <c r="Q630" s="29">
        <f t="shared" si="59"/>
        <v>120</v>
      </c>
      <c r="R630" s="29">
        <f t="shared" si="60"/>
        <v>2</v>
      </c>
      <c r="U630" s="26"/>
      <c r="V630" s="26"/>
      <c r="W630" s="8"/>
      <c r="X630" s="6"/>
    </row>
    <row r="631" spans="1:24">
      <c r="A631" s="1">
        <v>45383</v>
      </c>
      <c r="B631" s="1" t="str">
        <f t="shared" si="55"/>
        <v>abril</v>
      </c>
      <c r="C631" t="s">
        <v>235</v>
      </c>
      <c r="D631" t="s">
        <v>236</v>
      </c>
      <c r="E631" t="str">
        <f>+VLOOKUP(F631,'[2]DIVIPOLA MPIO'!$A$5:$B$1125,2,0)</f>
        <v>Valle del Cauca</v>
      </c>
      <c r="F631" t="s">
        <v>240</v>
      </c>
      <c r="G631" t="s">
        <v>241</v>
      </c>
      <c r="H631" t="s">
        <v>239</v>
      </c>
      <c r="I631" t="s">
        <v>211</v>
      </c>
      <c r="J631" t="s">
        <v>411</v>
      </c>
      <c r="K631" s="2">
        <v>51</v>
      </c>
      <c r="L631" s="2">
        <v>829.5</v>
      </c>
      <c r="M631" s="2">
        <v>33.5</v>
      </c>
      <c r="N631" s="27">
        <f t="shared" si="56"/>
        <v>4</v>
      </c>
      <c r="O631" s="28" t="str">
        <f t="shared" si="57"/>
        <v>33</v>
      </c>
      <c r="P631" s="28" t="str">
        <f t="shared" si="58"/>
        <v>,5</v>
      </c>
      <c r="Q631" s="29">
        <f t="shared" si="59"/>
        <v>1980.5</v>
      </c>
      <c r="R631" s="29">
        <f t="shared" si="60"/>
        <v>33.008333333333333</v>
      </c>
      <c r="U631" s="26"/>
      <c r="V631" s="26"/>
      <c r="W631" s="8"/>
      <c r="X631" s="6"/>
    </row>
    <row r="632" spans="1:24">
      <c r="A632" s="1">
        <v>45383</v>
      </c>
      <c r="B632" s="1" t="str">
        <f t="shared" si="55"/>
        <v>abril</v>
      </c>
      <c r="C632" t="s">
        <v>235</v>
      </c>
      <c r="D632" t="s">
        <v>236</v>
      </c>
      <c r="E632" t="str">
        <f>+VLOOKUP(F632,'[2]DIVIPOLA MPIO'!$A$5:$B$1125,2,0)</f>
        <v>Valle del Cauca</v>
      </c>
      <c r="F632" t="s">
        <v>242</v>
      </c>
      <c r="G632" t="s">
        <v>243</v>
      </c>
      <c r="H632" t="s">
        <v>244</v>
      </c>
      <c r="I632" t="s">
        <v>225</v>
      </c>
      <c r="J632" t="s">
        <v>411</v>
      </c>
      <c r="K632" s="2">
        <v>96</v>
      </c>
      <c r="L632" s="2">
        <v>1216</v>
      </c>
      <c r="M632" s="2">
        <v>57</v>
      </c>
      <c r="N632" s="27">
        <f t="shared" si="56"/>
        <v>2</v>
      </c>
      <c r="O632" s="28" t="str">
        <f t="shared" si="57"/>
        <v>57</v>
      </c>
      <c r="P632" s="28">
        <f t="shared" si="58"/>
        <v>0</v>
      </c>
      <c r="Q632" s="29">
        <f t="shared" si="59"/>
        <v>3420</v>
      </c>
      <c r="R632" s="29">
        <f t="shared" si="60"/>
        <v>57</v>
      </c>
      <c r="U632" s="26"/>
      <c r="V632" s="26"/>
      <c r="W632" s="8"/>
      <c r="X632" s="6"/>
    </row>
    <row r="633" spans="1:24">
      <c r="A633" s="1">
        <v>45413</v>
      </c>
      <c r="B633" s="1" t="str">
        <f t="shared" si="55"/>
        <v>mayo</v>
      </c>
      <c r="C633" t="s">
        <v>310</v>
      </c>
      <c r="D633" t="s">
        <v>311</v>
      </c>
      <c r="E633" t="str">
        <f>+VLOOKUP(F633,'[2]DIVIPOLA MPIO'!$A$5:$B$1125,2,0)</f>
        <v>Magdalena</v>
      </c>
      <c r="F633" t="s">
        <v>34</v>
      </c>
      <c r="G633" t="s">
        <v>312</v>
      </c>
      <c r="H633" t="s">
        <v>313</v>
      </c>
      <c r="I633" t="s">
        <v>370</v>
      </c>
      <c r="J633" t="s">
        <v>27</v>
      </c>
      <c r="K633" s="2">
        <v>25</v>
      </c>
      <c r="L633" s="2">
        <v>3511</v>
      </c>
      <c r="M633" s="2">
        <v>60.3</v>
      </c>
      <c r="N633" s="27">
        <f t="shared" si="56"/>
        <v>4</v>
      </c>
      <c r="O633" s="28" t="str">
        <f t="shared" si="57"/>
        <v>60</v>
      </c>
      <c r="P633" s="28" t="str">
        <f t="shared" si="58"/>
        <v>,3</v>
      </c>
      <c r="Q633" s="29">
        <f t="shared" si="59"/>
        <v>3600.3</v>
      </c>
      <c r="R633" s="29">
        <f t="shared" si="60"/>
        <v>60.005000000000003</v>
      </c>
      <c r="U633" s="26"/>
      <c r="V633" s="26"/>
      <c r="W633" s="8"/>
      <c r="X633" s="6"/>
    </row>
    <row r="634" spans="1:24">
      <c r="A634" s="1">
        <v>45413</v>
      </c>
      <c r="B634" s="1" t="str">
        <f t="shared" si="55"/>
        <v>mayo</v>
      </c>
      <c r="C634" t="s">
        <v>310</v>
      </c>
      <c r="D634" t="s">
        <v>311</v>
      </c>
      <c r="E634" t="str">
        <f>+VLOOKUP(F634,'[2]DIVIPOLA MPIO'!$A$5:$B$1125,2,0)</f>
        <v>Magdalena</v>
      </c>
      <c r="F634" t="s">
        <v>34</v>
      </c>
      <c r="G634" t="s">
        <v>312</v>
      </c>
      <c r="H634" t="s">
        <v>315</v>
      </c>
      <c r="I634" t="s">
        <v>370</v>
      </c>
      <c r="J634" t="s">
        <v>27</v>
      </c>
      <c r="K634" s="2">
        <v>17</v>
      </c>
      <c r="L634" s="2">
        <v>4853</v>
      </c>
      <c r="M634" s="2">
        <v>57.7</v>
      </c>
      <c r="N634" s="27">
        <f t="shared" si="56"/>
        <v>4</v>
      </c>
      <c r="O634" s="28" t="str">
        <f t="shared" si="57"/>
        <v>57</v>
      </c>
      <c r="P634" s="28" t="str">
        <f t="shared" si="58"/>
        <v>,7</v>
      </c>
      <c r="Q634" s="29">
        <f t="shared" si="59"/>
        <v>3420.7</v>
      </c>
      <c r="R634" s="29">
        <f t="shared" si="60"/>
        <v>57.011666666666663</v>
      </c>
      <c r="U634" s="26"/>
      <c r="V634" s="26"/>
      <c r="W634" s="8"/>
      <c r="X634" s="6"/>
    </row>
    <row r="635" spans="1:24">
      <c r="A635" s="1">
        <v>45413</v>
      </c>
      <c r="B635" s="1" t="str">
        <f t="shared" si="55"/>
        <v>mayo</v>
      </c>
      <c r="C635" t="s">
        <v>310</v>
      </c>
      <c r="D635" t="s">
        <v>311</v>
      </c>
      <c r="E635" t="str">
        <f>+VLOOKUP(F635,'[2]DIVIPOLA MPIO'!$A$5:$B$1125,2,0)</f>
        <v>Magdalena</v>
      </c>
      <c r="F635" t="s">
        <v>34</v>
      </c>
      <c r="G635" t="s">
        <v>312</v>
      </c>
      <c r="H635" t="s">
        <v>316</v>
      </c>
      <c r="I635" t="s">
        <v>370</v>
      </c>
      <c r="J635" t="s">
        <v>27</v>
      </c>
      <c r="K635" s="2">
        <v>21</v>
      </c>
      <c r="L635" s="2">
        <v>4825</v>
      </c>
      <c r="M635" s="2">
        <v>62.5</v>
      </c>
      <c r="N635" s="27">
        <f t="shared" si="56"/>
        <v>4</v>
      </c>
      <c r="O635" s="28" t="str">
        <f t="shared" si="57"/>
        <v>62</v>
      </c>
      <c r="P635" s="28" t="str">
        <f t="shared" si="58"/>
        <v>,5</v>
      </c>
      <c r="Q635" s="29">
        <f t="shared" si="59"/>
        <v>3720.5</v>
      </c>
      <c r="R635" s="29">
        <f t="shared" si="60"/>
        <v>62.008333333333333</v>
      </c>
      <c r="U635" s="26"/>
      <c r="V635" s="26"/>
      <c r="W635" s="8"/>
      <c r="X635" s="6"/>
    </row>
    <row r="636" spans="1:24">
      <c r="A636" s="1">
        <v>45413</v>
      </c>
      <c r="B636" s="1" t="str">
        <f t="shared" si="55"/>
        <v>mayo</v>
      </c>
      <c r="C636" t="s">
        <v>22</v>
      </c>
      <c r="D636" t="s">
        <v>23</v>
      </c>
      <c r="E636" t="str">
        <f>+VLOOKUP(F636,'[2]DIVIPOLA MPIO'!$A$5:$B$1125,2,0)</f>
        <v>Cesar</v>
      </c>
      <c r="F636" t="s">
        <v>24</v>
      </c>
      <c r="G636" t="s">
        <v>25</v>
      </c>
      <c r="H636" t="s">
        <v>37</v>
      </c>
      <c r="I636" t="s">
        <v>15</v>
      </c>
      <c r="J636" t="s">
        <v>27</v>
      </c>
      <c r="K636" s="2">
        <v>24</v>
      </c>
      <c r="L636" s="2">
        <v>834</v>
      </c>
      <c r="M636" s="2">
        <v>1012</v>
      </c>
      <c r="N636" s="27">
        <f t="shared" si="56"/>
        <v>4</v>
      </c>
      <c r="O636" s="28" t="str">
        <f t="shared" si="57"/>
        <v>10</v>
      </c>
      <c r="P636" s="28" t="str">
        <f t="shared" si="58"/>
        <v>12</v>
      </c>
      <c r="Q636" s="29">
        <f t="shared" si="59"/>
        <v>612</v>
      </c>
      <c r="R636" s="29">
        <f t="shared" si="60"/>
        <v>10.199999999999999</v>
      </c>
      <c r="U636" s="26"/>
      <c r="V636" s="26"/>
      <c r="W636" s="8"/>
      <c r="X636" s="6"/>
    </row>
    <row r="637" spans="1:24">
      <c r="A637" s="1">
        <v>45413</v>
      </c>
      <c r="B637" s="1" t="str">
        <f t="shared" si="55"/>
        <v>mayo</v>
      </c>
      <c r="C637" t="s">
        <v>22</v>
      </c>
      <c r="D637" t="s">
        <v>23</v>
      </c>
      <c r="E637" t="str">
        <f>+VLOOKUP(F637,'[2]DIVIPOLA MPIO'!$A$5:$B$1125,2,0)</f>
        <v>La Guajira</v>
      </c>
      <c r="F637" t="s">
        <v>28</v>
      </c>
      <c r="G637" t="s">
        <v>29</v>
      </c>
      <c r="H637" t="s">
        <v>36</v>
      </c>
      <c r="I637" t="s">
        <v>15</v>
      </c>
      <c r="J637" t="s">
        <v>27</v>
      </c>
      <c r="K637" s="2">
        <v>97</v>
      </c>
      <c r="L637" s="2">
        <v>2154</v>
      </c>
      <c r="M637" s="2">
        <v>35</v>
      </c>
      <c r="N637" s="27">
        <f t="shared" si="56"/>
        <v>2</v>
      </c>
      <c r="O637" s="28" t="str">
        <f t="shared" si="57"/>
        <v>35</v>
      </c>
      <c r="P637" s="28">
        <f t="shared" si="58"/>
        <v>0</v>
      </c>
      <c r="Q637" s="29">
        <f t="shared" si="59"/>
        <v>2100</v>
      </c>
      <c r="R637" s="29">
        <f t="shared" si="60"/>
        <v>35</v>
      </c>
      <c r="U637" s="26"/>
      <c r="V637" s="26"/>
      <c r="W637" s="8"/>
      <c r="X637" s="6"/>
    </row>
    <row r="638" spans="1:24">
      <c r="A638" s="1">
        <v>45413</v>
      </c>
      <c r="B638" s="1" t="str">
        <f t="shared" si="55"/>
        <v>mayo</v>
      </c>
      <c r="C638" t="s">
        <v>22</v>
      </c>
      <c r="D638" t="s">
        <v>23</v>
      </c>
      <c r="E638" t="str">
        <f>+VLOOKUP(F638,'[2]DIVIPOLA MPIO'!$A$5:$B$1125,2,0)</f>
        <v>La Guajira</v>
      </c>
      <c r="F638" t="s">
        <v>28</v>
      </c>
      <c r="G638" t="s">
        <v>29</v>
      </c>
      <c r="H638" t="s">
        <v>33</v>
      </c>
      <c r="I638" t="s">
        <v>15</v>
      </c>
      <c r="J638" t="s">
        <v>27</v>
      </c>
      <c r="K638" s="2">
        <v>25</v>
      </c>
      <c r="L638" s="2">
        <v>713</v>
      </c>
      <c r="M638" s="2">
        <v>912</v>
      </c>
      <c r="N638" s="27">
        <f t="shared" si="56"/>
        <v>3</v>
      </c>
      <c r="O638" s="28" t="str">
        <f t="shared" si="57"/>
        <v>91</v>
      </c>
      <c r="P638" s="28" t="str">
        <f t="shared" si="58"/>
        <v>2</v>
      </c>
      <c r="Q638" s="29">
        <f t="shared" si="59"/>
        <v>5462</v>
      </c>
      <c r="R638" s="29">
        <f t="shared" si="60"/>
        <v>91.033333333333331</v>
      </c>
      <c r="U638" s="26"/>
      <c r="V638" s="26"/>
      <c r="W638" s="8"/>
      <c r="X638" s="6"/>
    </row>
    <row r="639" spans="1:24">
      <c r="A639" s="1">
        <v>45413</v>
      </c>
      <c r="B639" s="1" t="str">
        <f t="shared" si="55"/>
        <v>mayo</v>
      </c>
      <c r="C639" t="s">
        <v>22</v>
      </c>
      <c r="D639" t="s">
        <v>23</v>
      </c>
      <c r="E639" t="str">
        <f>+VLOOKUP(F639,'[2]DIVIPOLA MPIO'!$A$5:$B$1125,2,0)</f>
        <v>Magdalena</v>
      </c>
      <c r="F639" t="s">
        <v>31</v>
      </c>
      <c r="G639" t="s">
        <v>32</v>
      </c>
      <c r="H639" t="s">
        <v>33</v>
      </c>
      <c r="I639" t="s">
        <v>15</v>
      </c>
      <c r="J639" t="s">
        <v>27</v>
      </c>
      <c r="K639" s="2">
        <v>69</v>
      </c>
      <c r="L639" s="2">
        <v>1636</v>
      </c>
      <c r="M639" s="2">
        <v>2318</v>
      </c>
      <c r="N639" s="27">
        <f t="shared" si="56"/>
        <v>4</v>
      </c>
      <c r="O639" s="28" t="str">
        <f t="shared" si="57"/>
        <v>23</v>
      </c>
      <c r="P639" s="28" t="str">
        <f t="shared" si="58"/>
        <v>18</v>
      </c>
      <c r="Q639" s="29">
        <f t="shared" si="59"/>
        <v>1398</v>
      </c>
      <c r="R639" s="29">
        <f t="shared" si="60"/>
        <v>23.3</v>
      </c>
      <c r="U639" s="26"/>
      <c r="V639" s="26"/>
      <c r="W639" s="8"/>
      <c r="X639" s="6"/>
    </row>
    <row r="640" spans="1:24">
      <c r="A640" s="1">
        <v>45413</v>
      </c>
      <c r="B640" s="1" t="str">
        <f t="shared" si="55"/>
        <v>mayo</v>
      </c>
      <c r="C640" t="s">
        <v>22</v>
      </c>
      <c r="D640" t="s">
        <v>23</v>
      </c>
      <c r="E640" t="str">
        <f>+VLOOKUP(F640,'[2]DIVIPOLA MPIO'!$A$5:$B$1125,2,0)</f>
        <v>Magdalena</v>
      </c>
      <c r="F640" t="s">
        <v>34</v>
      </c>
      <c r="G640" t="s">
        <v>35</v>
      </c>
      <c r="H640" t="s">
        <v>37</v>
      </c>
      <c r="I640" t="s">
        <v>15</v>
      </c>
      <c r="J640" t="s">
        <v>27</v>
      </c>
      <c r="K640" s="2">
        <v>129</v>
      </c>
      <c r="L640" s="2">
        <v>3383</v>
      </c>
      <c r="M640" s="2">
        <v>4342</v>
      </c>
      <c r="N640" s="27">
        <f t="shared" si="56"/>
        <v>4</v>
      </c>
      <c r="O640" s="28" t="str">
        <f t="shared" si="57"/>
        <v>43</v>
      </c>
      <c r="P640" s="28" t="str">
        <f t="shared" si="58"/>
        <v>42</v>
      </c>
      <c r="Q640" s="29">
        <f t="shared" si="59"/>
        <v>2622</v>
      </c>
      <c r="R640" s="29">
        <f t="shared" si="60"/>
        <v>43.7</v>
      </c>
      <c r="U640" s="26"/>
      <c r="V640" s="26"/>
      <c r="W640" s="8"/>
      <c r="X640" s="6"/>
    </row>
    <row r="641" spans="1:24">
      <c r="A641" s="1">
        <v>45413</v>
      </c>
      <c r="B641" s="1" t="str">
        <f t="shared" si="55"/>
        <v>mayo</v>
      </c>
      <c r="C641" t="s">
        <v>22</v>
      </c>
      <c r="D641" t="s">
        <v>23</v>
      </c>
      <c r="E641" t="str">
        <f>+VLOOKUP(F641,'[2]DIVIPOLA MPIO'!$A$5:$B$1125,2,0)</f>
        <v>Magdalena</v>
      </c>
      <c r="F641" t="s">
        <v>34</v>
      </c>
      <c r="G641" t="s">
        <v>35</v>
      </c>
      <c r="H641" t="s">
        <v>30</v>
      </c>
      <c r="I641" t="s">
        <v>15</v>
      </c>
      <c r="J641" t="s">
        <v>27</v>
      </c>
      <c r="K641" s="2">
        <v>151</v>
      </c>
      <c r="L641" s="2">
        <v>3822</v>
      </c>
      <c r="M641" s="2">
        <v>5124</v>
      </c>
      <c r="N641" s="27">
        <f t="shared" si="56"/>
        <v>4</v>
      </c>
      <c r="O641" s="28" t="str">
        <f t="shared" si="57"/>
        <v>51</v>
      </c>
      <c r="P641" s="28" t="str">
        <f t="shared" si="58"/>
        <v>24</v>
      </c>
      <c r="Q641" s="29">
        <f t="shared" si="59"/>
        <v>3084</v>
      </c>
      <c r="R641" s="29">
        <f t="shared" si="60"/>
        <v>51.4</v>
      </c>
      <c r="U641" s="26"/>
      <c r="V641" s="26"/>
      <c r="W641" s="8"/>
      <c r="X641" s="6"/>
    </row>
    <row r="642" spans="1:24">
      <c r="A642" s="1">
        <v>45413</v>
      </c>
      <c r="B642" s="1" t="str">
        <f t="shared" si="55"/>
        <v>mayo</v>
      </c>
      <c r="C642" t="s">
        <v>248</v>
      </c>
      <c r="D642" t="s">
        <v>249</v>
      </c>
      <c r="E642" t="s">
        <v>528</v>
      </c>
      <c r="F642" t="s">
        <v>536</v>
      </c>
      <c r="G642" t="s">
        <v>250</v>
      </c>
      <c r="H642" t="s">
        <v>251</v>
      </c>
      <c r="I642" t="s">
        <v>15</v>
      </c>
      <c r="J642" t="s">
        <v>16</v>
      </c>
      <c r="K642" s="2">
        <v>810</v>
      </c>
      <c r="L642" s="2">
        <v>3290</v>
      </c>
      <c r="M642" s="2">
        <v>47</v>
      </c>
      <c r="N642" s="27">
        <f t="shared" si="56"/>
        <v>2</v>
      </c>
      <c r="O642" s="28" t="str">
        <f t="shared" si="57"/>
        <v>47</v>
      </c>
      <c r="P642" s="28">
        <f t="shared" si="58"/>
        <v>0</v>
      </c>
      <c r="Q642" s="29">
        <f t="shared" si="59"/>
        <v>2820</v>
      </c>
      <c r="R642" s="29">
        <f t="shared" si="60"/>
        <v>47</v>
      </c>
      <c r="U642" s="26"/>
      <c r="V642" s="26"/>
      <c r="W642" s="8"/>
      <c r="X642" s="6"/>
    </row>
    <row r="643" spans="1:24">
      <c r="A643" s="1">
        <v>45413</v>
      </c>
      <c r="B643" s="1" t="str">
        <f t="shared" ref="B643:B706" si="61">TEXT(A643,"mmmm")</f>
        <v>mayo</v>
      </c>
      <c r="C643" t="s">
        <v>248</v>
      </c>
      <c r="D643" t="s">
        <v>249</v>
      </c>
      <c r="E643" t="s">
        <v>528</v>
      </c>
      <c r="F643" t="s">
        <v>536</v>
      </c>
      <c r="G643" t="s">
        <v>250</v>
      </c>
      <c r="H643" t="s">
        <v>371</v>
      </c>
      <c r="I643" t="s">
        <v>15</v>
      </c>
      <c r="J643" t="s">
        <v>16</v>
      </c>
      <c r="K643" s="2">
        <v>910</v>
      </c>
      <c r="L643" s="2">
        <v>3820</v>
      </c>
      <c r="M643" s="2">
        <v>54</v>
      </c>
      <c r="N643" s="27">
        <f t="shared" ref="N643:N706" si="62">LEN($M643)</f>
        <v>2</v>
      </c>
      <c r="O643" s="28" t="str">
        <f t="shared" ref="O643:O706" si="63">IF(N643="1",$M643,IF(N643=2,LEFT($M643,2),LEFT($M643,2)))</f>
        <v>54</v>
      </c>
      <c r="P643" s="28">
        <f t="shared" ref="P643:P706" si="64">IF(N643&lt;=2,0,MID($M643,3,3))</f>
        <v>0</v>
      </c>
      <c r="Q643" s="29">
        <f t="shared" ref="Q643:Q706" si="65">+(O643*60)+P643</f>
        <v>3240</v>
      </c>
      <c r="R643" s="29">
        <f t="shared" ref="R643:R706" si="66">+Q643/60</f>
        <v>54</v>
      </c>
      <c r="U643" s="26"/>
      <c r="V643" s="26"/>
      <c r="W643" s="8"/>
      <c r="X643" s="6"/>
    </row>
    <row r="644" spans="1:24">
      <c r="A644" s="1">
        <v>45413</v>
      </c>
      <c r="B644" s="1" t="str">
        <f t="shared" si="61"/>
        <v>mayo</v>
      </c>
      <c r="C644" t="s">
        <v>248</v>
      </c>
      <c r="D644" t="s">
        <v>249</v>
      </c>
      <c r="E644" t="s">
        <v>528</v>
      </c>
      <c r="F644" t="s">
        <v>536</v>
      </c>
      <c r="G644" t="s">
        <v>250</v>
      </c>
      <c r="H644" t="s">
        <v>252</v>
      </c>
      <c r="I644" t="s">
        <v>15</v>
      </c>
      <c r="J644" t="s">
        <v>16</v>
      </c>
      <c r="K644" s="2">
        <v>750</v>
      </c>
      <c r="L644" s="2">
        <v>3000</v>
      </c>
      <c r="M644" s="2">
        <v>40</v>
      </c>
      <c r="N644" s="27">
        <f t="shared" si="62"/>
        <v>2</v>
      </c>
      <c r="O644" s="28" t="str">
        <f t="shared" si="63"/>
        <v>40</v>
      </c>
      <c r="P644" s="28">
        <f t="shared" si="64"/>
        <v>0</v>
      </c>
      <c r="Q644" s="29">
        <f t="shared" si="65"/>
        <v>2400</v>
      </c>
      <c r="R644" s="29">
        <f t="shared" si="66"/>
        <v>40</v>
      </c>
      <c r="U644" s="26"/>
      <c r="V644" s="26"/>
      <c r="W644" s="8"/>
      <c r="X644" s="6"/>
    </row>
    <row r="645" spans="1:24">
      <c r="A645" s="1">
        <v>45413</v>
      </c>
      <c r="B645" s="1" t="str">
        <f t="shared" si="61"/>
        <v>mayo</v>
      </c>
      <c r="C645" t="s">
        <v>253</v>
      </c>
      <c r="D645" t="s">
        <v>254</v>
      </c>
      <c r="E645" t="str">
        <f>+VLOOKUP(F645,'[2]DIVIPOLA MPIO'!$A$5:$B$1125,2,0)</f>
        <v>Casanare</v>
      </c>
      <c r="F645" t="s">
        <v>12</v>
      </c>
      <c r="G645" t="s">
        <v>255</v>
      </c>
      <c r="H645" t="s">
        <v>336</v>
      </c>
      <c r="I645" t="s">
        <v>15</v>
      </c>
      <c r="J645" t="s">
        <v>16</v>
      </c>
      <c r="K645" s="2">
        <v>63</v>
      </c>
      <c r="L645" s="2">
        <v>788</v>
      </c>
      <c r="M645" s="2">
        <v>21</v>
      </c>
      <c r="N645" s="27">
        <f t="shared" si="62"/>
        <v>2</v>
      </c>
      <c r="O645" s="28" t="str">
        <f t="shared" si="63"/>
        <v>21</v>
      </c>
      <c r="P645" s="28">
        <f t="shared" si="64"/>
        <v>0</v>
      </c>
      <c r="Q645" s="29">
        <f t="shared" si="65"/>
        <v>1260</v>
      </c>
      <c r="R645" s="29">
        <f t="shared" si="66"/>
        <v>21</v>
      </c>
      <c r="U645" s="26"/>
      <c r="V645" s="26"/>
      <c r="W645" s="8"/>
      <c r="X645" s="6"/>
    </row>
    <row r="646" spans="1:24">
      <c r="A646" s="1">
        <v>45413</v>
      </c>
      <c r="B646" s="1" t="str">
        <f t="shared" si="61"/>
        <v>mayo</v>
      </c>
      <c r="C646" t="s">
        <v>253</v>
      </c>
      <c r="D646" t="s">
        <v>254</v>
      </c>
      <c r="E646" t="str">
        <f>+VLOOKUP(F646,'[2]DIVIPOLA MPIO'!$A$5:$B$1125,2,0)</f>
        <v>Casanare</v>
      </c>
      <c r="F646" t="s">
        <v>12</v>
      </c>
      <c r="G646" t="s">
        <v>255</v>
      </c>
      <c r="H646" t="s">
        <v>372</v>
      </c>
      <c r="I646" t="s">
        <v>92</v>
      </c>
      <c r="J646" t="s">
        <v>16</v>
      </c>
      <c r="K646" s="2">
        <v>26</v>
      </c>
      <c r="L646" s="2">
        <v>325</v>
      </c>
      <c r="M646" s="2">
        <v>8.6999999999999993</v>
      </c>
      <c r="N646" s="27">
        <f t="shared" si="62"/>
        <v>3</v>
      </c>
      <c r="O646" s="28" t="str">
        <f t="shared" si="63"/>
        <v>8,</v>
      </c>
      <c r="P646" s="28" t="str">
        <f t="shared" si="64"/>
        <v>7</v>
      </c>
      <c r="Q646" s="29">
        <f t="shared" si="65"/>
        <v>487</v>
      </c>
      <c r="R646" s="29">
        <f t="shared" si="66"/>
        <v>8.1166666666666671</v>
      </c>
      <c r="U646" s="26"/>
      <c r="V646" s="26"/>
      <c r="W646" s="8"/>
      <c r="X646" s="6"/>
    </row>
    <row r="647" spans="1:24">
      <c r="A647" s="1">
        <v>45413</v>
      </c>
      <c r="B647" s="1" t="str">
        <f t="shared" si="61"/>
        <v>mayo</v>
      </c>
      <c r="C647" t="s">
        <v>253</v>
      </c>
      <c r="D647" t="s">
        <v>254</v>
      </c>
      <c r="E647" t="str">
        <f>+VLOOKUP(F647,'[2]DIVIPOLA MPIO'!$A$5:$B$1125,2,0)</f>
        <v>Casanare</v>
      </c>
      <c r="F647" t="s">
        <v>12</v>
      </c>
      <c r="G647" t="s">
        <v>255</v>
      </c>
      <c r="H647" t="s">
        <v>256</v>
      </c>
      <c r="I647" t="s">
        <v>92</v>
      </c>
      <c r="J647" t="s">
        <v>16</v>
      </c>
      <c r="K647" s="2">
        <v>26</v>
      </c>
      <c r="L647" s="2">
        <v>325</v>
      </c>
      <c r="M647" s="2">
        <v>8.6999999999999993</v>
      </c>
      <c r="N647" s="27">
        <f t="shared" si="62"/>
        <v>3</v>
      </c>
      <c r="O647" s="28" t="str">
        <f t="shared" si="63"/>
        <v>8,</v>
      </c>
      <c r="P647" s="28" t="str">
        <f t="shared" si="64"/>
        <v>7</v>
      </c>
      <c r="Q647" s="29">
        <f t="shared" si="65"/>
        <v>487</v>
      </c>
      <c r="R647" s="29">
        <f t="shared" si="66"/>
        <v>8.1166666666666671</v>
      </c>
      <c r="U647" s="26"/>
      <c r="V647" s="26"/>
      <c r="W647" s="8"/>
      <c r="X647" s="6"/>
    </row>
    <row r="648" spans="1:24">
      <c r="A648" s="1">
        <v>45413</v>
      </c>
      <c r="B648" s="1" t="str">
        <f t="shared" si="61"/>
        <v>mayo</v>
      </c>
      <c r="C648" t="s">
        <v>253</v>
      </c>
      <c r="D648" t="s">
        <v>254</v>
      </c>
      <c r="E648" t="str">
        <f>+VLOOKUP(F648,'[2]DIVIPOLA MPIO'!$A$5:$B$1125,2,0)</f>
        <v>Casanare</v>
      </c>
      <c r="F648" t="s">
        <v>12</v>
      </c>
      <c r="G648" t="s">
        <v>337</v>
      </c>
      <c r="H648" t="s">
        <v>336</v>
      </c>
      <c r="I648" t="s">
        <v>15</v>
      </c>
      <c r="J648" t="s">
        <v>16</v>
      </c>
      <c r="K648" s="2">
        <v>93</v>
      </c>
      <c r="L648" s="2">
        <v>1163</v>
      </c>
      <c r="M648" s="2">
        <v>31.1</v>
      </c>
      <c r="N648" s="27">
        <f t="shared" si="62"/>
        <v>4</v>
      </c>
      <c r="O648" s="28" t="str">
        <f t="shared" si="63"/>
        <v>31</v>
      </c>
      <c r="P648" s="28" t="str">
        <f t="shared" si="64"/>
        <v>,1</v>
      </c>
      <c r="Q648" s="29">
        <f t="shared" si="65"/>
        <v>1860.1</v>
      </c>
      <c r="R648" s="29">
        <f t="shared" si="66"/>
        <v>31.001666666666665</v>
      </c>
      <c r="U648" s="26"/>
      <c r="V648" s="26"/>
      <c r="W648" s="8"/>
      <c r="X648" s="6"/>
    </row>
    <row r="649" spans="1:24">
      <c r="A649" s="1">
        <v>45413</v>
      </c>
      <c r="B649" s="1" t="str">
        <f t="shared" si="61"/>
        <v>mayo</v>
      </c>
      <c r="C649" t="s">
        <v>253</v>
      </c>
      <c r="D649" t="s">
        <v>254</v>
      </c>
      <c r="E649" t="str">
        <f>+VLOOKUP(F649,'[2]DIVIPOLA MPIO'!$A$5:$B$1125,2,0)</f>
        <v>Casanare</v>
      </c>
      <c r="F649" t="s">
        <v>12</v>
      </c>
      <c r="G649" t="s">
        <v>337</v>
      </c>
      <c r="H649" t="s">
        <v>372</v>
      </c>
      <c r="I649" t="s">
        <v>92</v>
      </c>
      <c r="J649" t="s">
        <v>16</v>
      </c>
      <c r="K649" s="2">
        <v>73</v>
      </c>
      <c r="L649" s="2">
        <v>913</v>
      </c>
      <c r="M649" s="2">
        <v>24.3</v>
      </c>
      <c r="N649" s="27">
        <f t="shared" si="62"/>
        <v>4</v>
      </c>
      <c r="O649" s="28" t="str">
        <f t="shared" si="63"/>
        <v>24</v>
      </c>
      <c r="P649" s="28" t="str">
        <f t="shared" si="64"/>
        <v>,3</v>
      </c>
      <c r="Q649" s="29">
        <f t="shared" si="65"/>
        <v>1440.3</v>
      </c>
      <c r="R649" s="29">
        <f t="shared" si="66"/>
        <v>24.004999999999999</v>
      </c>
      <c r="U649" s="26"/>
      <c r="V649" s="26"/>
      <c r="W649" s="8"/>
      <c r="X649" s="6"/>
    </row>
    <row r="650" spans="1:24">
      <c r="A650" s="1">
        <v>45413</v>
      </c>
      <c r="B650" s="1" t="str">
        <f t="shared" si="61"/>
        <v>mayo</v>
      </c>
      <c r="C650" t="s">
        <v>253</v>
      </c>
      <c r="D650" t="s">
        <v>254</v>
      </c>
      <c r="E650" t="str">
        <f>+VLOOKUP(F650,'[2]DIVIPOLA MPIO'!$A$5:$B$1125,2,0)</f>
        <v>Casanare</v>
      </c>
      <c r="F650" t="s">
        <v>12</v>
      </c>
      <c r="G650" t="s">
        <v>337</v>
      </c>
      <c r="H650" t="s">
        <v>256</v>
      </c>
      <c r="I650" t="s">
        <v>92</v>
      </c>
      <c r="J650" t="s">
        <v>16</v>
      </c>
      <c r="K650" s="2">
        <v>45</v>
      </c>
      <c r="L650" s="2">
        <v>563</v>
      </c>
      <c r="M650" s="2">
        <v>14.9</v>
      </c>
      <c r="N650" s="27">
        <f t="shared" si="62"/>
        <v>4</v>
      </c>
      <c r="O650" s="28" t="str">
        <f t="shared" si="63"/>
        <v>14</v>
      </c>
      <c r="P650" s="28" t="str">
        <f t="shared" si="64"/>
        <v>,9</v>
      </c>
      <c r="Q650" s="29">
        <f t="shared" si="65"/>
        <v>840.9</v>
      </c>
      <c r="R650" s="29">
        <f t="shared" si="66"/>
        <v>14.014999999999999</v>
      </c>
      <c r="U650" s="26"/>
      <c r="V650" s="26"/>
      <c r="W650" s="8"/>
      <c r="X650" s="6"/>
    </row>
    <row r="651" spans="1:24">
      <c r="A651" s="1">
        <v>45413</v>
      </c>
      <c r="B651" s="1" t="str">
        <f t="shared" si="61"/>
        <v>mayo</v>
      </c>
      <c r="C651" t="s">
        <v>253</v>
      </c>
      <c r="D651" t="s">
        <v>254</v>
      </c>
      <c r="E651" t="str">
        <f>+VLOOKUP(F651,'[2]DIVIPOLA MPIO'!$A$5:$B$1125,2,0)</f>
        <v>Casanare</v>
      </c>
      <c r="F651" t="s">
        <v>338</v>
      </c>
      <c r="G651" t="s">
        <v>339</v>
      </c>
      <c r="H651" t="s">
        <v>256</v>
      </c>
      <c r="I651" t="s">
        <v>92</v>
      </c>
      <c r="J651" t="s">
        <v>16</v>
      </c>
      <c r="K651" s="2">
        <v>32</v>
      </c>
      <c r="L651" s="2">
        <v>400</v>
      </c>
      <c r="M651" s="2">
        <v>10.7</v>
      </c>
      <c r="N651" s="27">
        <f t="shared" si="62"/>
        <v>4</v>
      </c>
      <c r="O651" s="28" t="str">
        <f t="shared" si="63"/>
        <v>10</v>
      </c>
      <c r="P651" s="28" t="str">
        <f t="shared" si="64"/>
        <v>,7</v>
      </c>
      <c r="Q651" s="29">
        <f t="shared" si="65"/>
        <v>600.70000000000005</v>
      </c>
      <c r="R651" s="29">
        <f t="shared" si="66"/>
        <v>10.011666666666667</v>
      </c>
      <c r="U651" s="26"/>
      <c r="V651" s="26"/>
      <c r="W651" s="8"/>
      <c r="X651" s="6"/>
    </row>
    <row r="652" spans="1:24">
      <c r="A652" s="1">
        <v>45413</v>
      </c>
      <c r="B652" s="1" t="str">
        <f t="shared" si="61"/>
        <v>mayo</v>
      </c>
      <c r="C652" t="s">
        <v>253</v>
      </c>
      <c r="D652" t="s">
        <v>254</v>
      </c>
      <c r="E652" t="str">
        <f>+VLOOKUP(F652,'[2]DIVIPOLA MPIO'!$A$5:$B$1125,2,0)</f>
        <v>Casanare</v>
      </c>
      <c r="F652" t="s">
        <v>338</v>
      </c>
      <c r="G652" t="s">
        <v>340</v>
      </c>
      <c r="H652" t="s">
        <v>372</v>
      </c>
      <c r="I652" t="s">
        <v>92</v>
      </c>
      <c r="J652" t="s">
        <v>16</v>
      </c>
      <c r="K652" s="2">
        <v>78</v>
      </c>
      <c r="L652" s="2">
        <v>975</v>
      </c>
      <c r="M652" s="2">
        <v>26.1</v>
      </c>
      <c r="N652" s="27">
        <f t="shared" si="62"/>
        <v>4</v>
      </c>
      <c r="O652" s="28" t="str">
        <f t="shared" si="63"/>
        <v>26</v>
      </c>
      <c r="P652" s="28" t="str">
        <f t="shared" si="64"/>
        <v>,1</v>
      </c>
      <c r="Q652" s="29">
        <f t="shared" si="65"/>
        <v>1560.1</v>
      </c>
      <c r="R652" s="29">
        <f t="shared" si="66"/>
        <v>26.001666666666665</v>
      </c>
      <c r="U652" s="26"/>
      <c r="V652" s="26"/>
      <c r="W652" s="8"/>
      <c r="X652" s="6"/>
    </row>
    <row r="653" spans="1:24">
      <c r="A653" s="1">
        <v>45413</v>
      </c>
      <c r="B653" s="1" t="str">
        <f t="shared" si="61"/>
        <v>mayo</v>
      </c>
      <c r="C653" t="s">
        <v>253</v>
      </c>
      <c r="D653" t="s">
        <v>254</v>
      </c>
      <c r="E653" t="str">
        <f>+VLOOKUP(F653,'[2]DIVIPOLA MPIO'!$A$5:$B$1125,2,0)</f>
        <v>Casanare</v>
      </c>
      <c r="F653" t="s">
        <v>338</v>
      </c>
      <c r="G653" t="s">
        <v>340</v>
      </c>
      <c r="H653" t="s">
        <v>256</v>
      </c>
      <c r="I653" t="s">
        <v>92</v>
      </c>
      <c r="J653" t="s">
        <v>16</v>
      </c>
      <c r="K653" s="2">
        <v>31</v>
      </c>
      <c r="L653" s="2">
        <v>388</v>
      </c>
      <c r="M653" s="2">
        <v>10.199999999999999</v>
      </c>
      <c r="N653" s="27">
        <f t="shared" si="62"/>
        <v>4</v>
      </c>
      <c r="O653" s="28" t="str">
        <f t="shared" si="63"/>
        <v>10</v>
      </c>
      <c r="P653" s="28" t="str">
        <f t="shared" si="64"/>
        <v>,2</v>
      </c>
      <c r="Q653" s="29">
        <f t="shared" si="65"/>
        <v>600.20000000000005</v>
      </c>
      <c r="R653" s="29">
        <f t="shared" si="66"/>
        <v>10.003333333333334</v>
      </c>
      <c r="U653" s="26"/>
      <c r="V653" s="26"/>
      <c r="W653" s="8"/>
      <c r="X653" s="6"/>
    </row>
    <row r="654" spans="1:24">
      <c r="A654" s="1">
        <v>45413</v>
      </c>
      <c r="B654" s="1" t="str">
        <f t="shared" si="61"/>
        <v>mayo</v>
      </c>
      <c r="C654" t="s">
        <v>38</v>
      </c>
      <c r="D654" t="s">
        <v>39</v>
      </c>
      <c r="E654" t="str">
        <f>+VLOOKUP(F654,'[2]DIVIPOLA MPIO'!$A$5:$B$1125,2,0)</f>
        <v>Antioquia</v>
      </c>
      <c r="F654" t="s">
        <v>453</v>
      </c>
      <c r="G654" t="s">
        <v>41</v>
      </c>
      <c r="H654" t="s">
        <v>42</v>
      </c>
      <c r="I654" t="s">
        <v>43</v>
      </c>
      <c r="J654" t="s">
        <v>27</v>
      </c>
      <c r="K654" s="2">
        <v>88</v>
      </c>
      <c r="L654" s="2">
        <v>6554</v>
      </c>
      <c r="M654" s="2">
        <v>45.1</v>
      </c>
      <c r="N654" s="27">
        <f t="shared" si="62"/>
        <v>4</v>
      </c>
      <c r="O654" s="28" t="str">
        <f t="shared" si="63"/>
        <v>45</v>
      </c>
      <c r="P654" s="28" t="str">
        <f t="shared" si="64"/>
        <v>,1</v>
      </c>
      <c r="Q654" s="29">
        <f t="shared" si="65"/>
        <v>2700.1</v>
      </c>
      <c r="R654" s="29">
        <f t="shared" si="66"/>
        <v>45.001666666666665</v>
      </c>
      <c r="U654" s="26"/>
      <c r="V654" s="26"/>
      <c r="W654" s="8"/>
      <c r="X654" s="6"/>
    </row>
    <row r="655" spans="1:24">
      <c r="A655" s="1">
        <v>45413</v>
      </c>
      <c r="B655" s="1" t="str">
        <f t="shared" si="61"/>
        <v>mayo</v>
      </c>
      <c r="C655" t="s">
        <v>38</v>
      </c>
      <c r="D655" t="s">
        <v>39</v>
      </c>
      <c r="E655" t="str">
        <f>+VLOOKUP(F655,'[2]DIVIPOLA MPIO'!$A$5:$B$1125,2,0)</f>
        <v>Antioquia</v>
      </c>
      <c r="F655" t="s">
        <v>453</v>
      </c>
      <c r="G655" t="s">
        <v>41</v>
      </c>
      <c r="H655" t="s">
        <v>45</v>
      </c>
      <c r="I655" t="s">
        <v>43</v>
      </c>
      <c r="J655" t="s">
        <v>27</v>
      </c>
      <c r="K655" s="2">
        <v>82</v>
      </c>
      <c r="L655" s="2">
        <v>5947</v>
      </c>
      <c r="M655" s="2">
        <v>38.299999999999997</v>
      </c>
      <c r="N655" s="27">
        <f t="shared" si="62"/>
        <v>4</v>
      </c>
      <c r="O655" s="28" t="str">
        <f t="shared" si="63"/>
        <v>38</v>
      </c>
      <c r="P655" s="28" t="str">
        <f t="shared" si="64"/>
        <v>,3</v>
      </c>
      <c r="Q655" s="29">
        <f t="shared" si="65"/>
        <v>2280.3000000000002</v>
      </c>
      <c r="R655" s="29">
        <f t="shared" si="66"/>
        <v>38.005000000000003</v>
      </c>
      <c r="U655" s="26"/>
      <c r="V655" s="26"/>
      <c r="W655" s="8"/>
      <c r="X655" s="6"/>
    </row>
    <row r="656" spans="1:24">
      <c r="A656" s="1">
        <v>45413</v>
      </c>
      <c r="B656" s="1" t="str">
        <f t="shared" si="61"/>
        <v>mayo</v>
      </c>
      <c r="C656" t="s">
        <v>38</v>
      </c>
      <c r="D656" t="s">
        <v>39</v>
      </c>
      <c r="E656" t="str">
        <f>+VLOOKUP(F656,'[2]DIVIPOLA MPIO'!$A$5:$B$1125,2,0)</f>
        <v>Antioquia</v>
      </c>
      <c r="F656" t="s">
        <v>453</v>
      </c>
      <c r="G656" t="s">
        <v>41</v>
      </c>
      <c r="H656" t="s">
        <v>46</v>
      </c>
      <c r="I656" t="s">
        <v>43</v>
      </c>
      <c r="J656" t="s">
        <v>27</v>
      </c>
      <c r="K656" s="2">
        <v>77</v>
      </c>
      <c r="L656" s="2">
        <v>5603</v>
      </c>
      <c r="M656" s="2">
        <v>38.299999999999997</v>
      </c>
      <c r="N656" s="27">
        <f t="shared" si="62"/>
        <v>4</v>
      </c>
      <c r="O656" s="28" t="str">
        <f t="shared" si="63"/>
        <v>38</v>
      </c>
      <c r="P656" s="28" t="str">
        <f t="shared" si="64"/>
        <v>,3</v>
      </c>
      <c r="Q656" s="29">
        <f t="shared" si="65"/>
        <v>2280.3000000000002</v>
      </c>
      <c r="R656" s="29">
        <f t="shared" si="66"/>
        <v>38.005000000000003</v>
      </c>
      <c r="U656" s="26"/>
      <c r="V656" s="26"/>
      <c r="W656" s="8"/>
      <c r="X656" s="6"/>
    </row>
    <row r="657" spans="1:24">
      <c r="A657" s="1">
        <v>45413</v>
      </c>
      <c r="B657" s="1" t="str">
        <f t="shared" si="61"/>
        <v>mayo</v>
      </c>
      <c r="C657" t="s">
        <v>38</v>
      </c>
      <c r="D657" t="s">
        <v>39</v>
      </c>
      <c r="E657" t="str">
        <f>+VLOOKUP(F657,'[2]DIVIPOLA MPIO'!$A$5:$B$1125,2,0)</f>
        <v>Antioquia</v>
      </c>
      <c r="F657" t="s">
        <v>453</v>
      </c>
      <c r="G657" t="s">
        <v>41</v>
      </c>
      <c r="H657" t="s">
        <v>319</v>
      </c>
      <c r="I657" t="s">
        <v>43</v>
      </c>
      <c r="J657" t="s">
        <v>27</v>
      </c>
      <c r="K657" s="2">
        <v>69</v>
      </c>
      <c r="L657" s="2">
        <v>5056</v>
      </c>
      <c r="M657" s="2">
        <v>33.200000000000003</v>
      </c>
      <c r="N657" s="27">
        <f t="shared" si="62"/>
        <v>4</v>
      </c>
      <c r="O657" s="28" t="str">
        <f t="shared" si="63"/>
        <v>33</v>
      </c>
      <c r="P657" s="28" t="str">
        <f t="shared" si="64"/>
        <v>,2</v>
      </c>
      <c r="Q657" s="29">
        <f t="shared" si="65"/>
        <v>1980.2</v>
      </c>
      <c r="R657" s="29">
        <f t="shared" si="66"/>
        <v>33.003333333333337</v>
      </c>
      <c r="U657" s="26"/>
      <c r="V657" s="26"/>
      <c r="W657" s="8"/>
      <c r="X657" s="6"/>
    </row>
    <row r="658" spans="1:24">
      <c r="A658" s="1">
        <v>45413</v>
      </c>
      <c r="B658" s="1" t="str">
        <f t="shared" si="61"/>
        <v>mayo</v>
      </c>
      <c r="C658" t="s">
        <v>38</v>
      </c>
      <c r="D658" t="s">
        <v>39</v>
      </c>
      <c r="E658" t="str">
        <f>+VLOOKUP(F658,'[2]DIVIPOLA MPIO'!$A$5:$B$1125,2,0)</f>
        <v>Antioquia</v>
      </c>
      <c r="F658" t="s">
        <v>453</v>
      </c>
      <c r="G658" t="s">
        <v>41</v>
      </c>
      <c r="H658" t="s">
        <v>47</v>
      </c>
      <c r="I658" t="s">
        <v>43</v>
      </c>
      <c r="J658" t="s">
        <v>27</v>
      </c>
      <c r="K658" s="2">
        <v>76</v>
      </c>
      <c r="L658" s="2">
        <v>5640</v>
      </c>
      <c r="M658" s="2">
        <v>39.5</v>
      </c>
      <c r="N658" s="27">
        <f t="shared" si="62"/>
        <v>4</v>
      </c>
      <c r="O658" s="28" t="str">
        <f t="shared" si="63"/>
        <v>39</v>
      </c>
      <c r="P658" s="28" t="str">
        <f t="shared" si="64"/>
        <v>,5</v>
      </c>
      <c r="Q658" s="29">
        <f t="shared" si="65"/>
        <v>2340.5</v>
      </c>
      <c r="R658" s="29">
        <f t="shared" si="66"/>
        <v>39.008333333333333</v>
      </c>
      <c r="U658" s="26"/>
      <c r="V658" s="26"/>
      <c r="W658" s="8"/>
      <c r="X658" s="6"/>
    </row>
    <row r="659" spans="1:24">
      <c r="A659" s="1">
        <v>45413</v>
      </c>
      <c r="B659" s="1" t="str">
        <f t="shared" si="61"/>
        <v>mayo</v>
      </c>
      <c r="C659" t="s">
        <v>38</v>
      </c>
      <c r="D659" t="s">
        <v>39</v>
      </c>
      <c r="E659" t="str">
        <f>+VLOOKUP(F659,'[2]DIVIPOLA MPIO'!$A$5:$B$1125,2,0)</f>
        <v>Antioquia</v>
      </c>
      <c r="F659" t="s">
        <v>453</v>
      </c>
      <c r="G659" t="s">
        <v>41</v>
      </c>
      <c r="H659" t="s">
        <v>48</v>
      </c>
      <c r="I659" t="s">
        <v>43</v>
      </c>
      <c r="J659" t="s">
        <v>27</v>
      </c>
      <c r="K659" s="2">
        <v>87</v>
      </c>
      <c r="L659" s="2">
        <v>6335</v>
      </c>
      <c r="M659" s="2">
        <v>42.1</v>
      </c>
      <c r="N659" s="27">
        <f t="shared" si="62"/>
        <v>4</v>
      </c>
      <c r="O659" s="28" t="str">
        <f t="shared" si="63"/>
        <v>42</v>
      </c>
      <c r="P659" s="28" t="str">
        <f t="shared" si="64"/>
        <v>,1</v>
      </c>
      <c r="Q659" s="29">
        <f t="shared" si="65"/>
        <v>2520.1</v>
      </c>
      <c r="R659" s="29">
        <f t="shared" si="66"/>
        <v>42.001666666666665</v>
      </c>
      <c r="U659" s="26"/>
      <c r="V659" s="26"/>
      <c r="W659" s="8"/>
      <c r="X659" s="6"/>
    </row>
    <row r="660" spans="1:24">
      <c r="A660" s="1">
        <v>45413</v>
      </c>
      <c r="B660" s="1" t="str">
        <f t="shared" si="61"/>
        <v>mayo</v>
      </c>
      <c r="C660" t="s">
        <v>38</v>
      </c>
      <c r="D660" t="s">
        <v>39</v>
      </c>
      <c r="E660" t="str">
        <f>+VLOOKUP(F660,'[2]DIVIPOLA MPIO'!$A$5:$B$1125,2,0)</f>
        <v>Antioquia</v>
      </c>
      <c r="F660" t="s">
        <v>453</v>
      </c>
      <c r="G660" t="s">
        <v>41</v>
      </c>
      <c r="H660" t="s">
        <v>49</v>
      </c>
      <c r="I660" t="s">
        <v>43</v>
      </c>
      <c r="J660" t="s">
        <v>27</v>
      </c>
      <c r="K660" s="2">
        <v>89</v>
      </c>
      <c r="L660" s="2">
        <v>6437</v>
      </c>
      <c r="M660" s="2">
        <v>42.7</v>
      </c>
      <c r="N660" s="27">
        <f t="shared" si="62"/>
        <v>4</v>
      </c>
      <c r="O660" s="28" t="str">
        <f t="shared" si="63"/>
        <v>42</v>
      </c>
      <c r="P660" s="28" t="str">
        <f t="shared" si="64"/>
        <v>,7</v>
      </c>
      <c r="Q660" s="29">
        <f t="shared" si="65"/>
        <v>2520.6999999999998</v>
      </c>
      <c r="R660" s="29">
        <f t="shared" si="66"/>
        <v>42.011666666666663</v>
      </c>
      <c r="U660" s="26"/>
      <c r="V660" s="26"/>
      <c r="W660" s="8"/>
      <c r="X660" s="6"/>
    </row>
    <row r="661" spans="1:24">
      <c r="A661" s="1">
        <v>45413</v>
      </c>
      <c r="B661" s="1" t="str">
        <f t="shared" si="61"/>
        <v>mayo</v>
      </c>
      <c r="C661" t="s">
        <v>38</v>
      </c>
      <c r="D661" t="s">
        <v>39</v>
      </c>
      <c r="E661" t="str">
        <f>+VLOOKUP(F661,'[2]DIVIPOLA MPIO'!$A$5:$B$1125,2,0)</f>
        <v>Antioquia</v>
      </c>
      <c r="F661" t="s">
        <v>453</v>
      </c>
      <c r="G661" t="s">
        <v>41</v>
      </c>
      <c r="H661" t="s">
        <v>50</v>
      </c>
      <c r="I661" t="s">
        <v>43</v>
      </c>
      <c r="J661" t="s">
        <v>27</v>
      </c>
      <c r="K661" s="2">
        <v>87</v>
      </c>
      <c r="L661" s="2">
        <v>6278</v>
      </c>
      <c r="M661" s="2">
        <v>41</v>
      </c>
      <c r="N661" s="27">
        <f t="shared" si="62"/>
        <v>2</v>
      </c>
      <c r="O661" s="28" t="str">
        <f t="shared" si="63"/>
        <v>41</v>
      </c>
      <c r="P661" s="28">
        <f t="shared" si="64"/>
        <v>0</v>
      </c>
      <c r="Q661" s="29">
        <f t="shared" si="65"/>
        <v>2460</v>
      </c>
      <c r="R661" s="29">
        <f t="shared" si="66"/>
        <v>41</v>
      </c>
      <c r="U661" s="26"/>
      <c r="V661" s="26"/>
      <c r="W661" s="8"/>
      <c r="X661" s="6"/>
    </row>
    <row r="662" spans="1:24">
      <c r="A662" s="1">
        <v>45413</v>
      </c>
      <c r="B662" s="1" t="str">
        <f t="shared" si="61"/>
        <v>mayo</v>
      </c>
      <c r="C662" t="s">
        <v>38</v>
      </c>
      <c r="D662" t="s">
        <v>39</v>
      </c>
      <c r="E662" t="str">
        <f>+VLOOKUP(F662,'[2]DIVIPOLA MPIO'!$A$5:$B$1125,2,0)</f>
        <v>Antioquia</v>
      </c>
      <c r="F662" t="s">
        <v>453</v>
      </c>
      <c r="G662" t="s">
        <v>41</v>
      </c>
      <c r="H662" t="s">
        <v>51</v>
      </c>
      <c r="I662" t="s">
        <v>43</v>
      </c>
      <c r="J662" t="s">
        <v>27</v>
      </c>
      <c r="K662" s="2">
        <v>105</v>
      </c>
      <c r="L662" s="2">
        <v>7718</v>
      </c>
      <c r="M662" s="2">
        <v>47.7</v>
      </c>
      <c r="N662" s="27">
        <f t="shared" si="62"/>
        <v>4</v>
      </c>
      <c r="O662" s="28" t="str">
        <f t="shared" si="63"/>
        <v>47</v>
      </c>
      <c r="P662" s="28" t="str">
        <f t="shared" si="64"/>
        <v>,7</v>
      </c>
      <c r="Q662" s="29">
        <f t="shared" si="65"/>
        <v>2820.7</v>
      </c>
      <c r="R662" s="29">
        <f t="shared" si="66"/>
        <v>47.011666666666663</v>
      </c>
      <c r="U662" s="26"/>
      <c r="V662" s="26"/>
      <c r="W662" s="8"/>
      <c r="X662" s="6"/>
    </row>
    <row r="663" spans="1:24">
      <c r="A663" s="1">
        <v>45413</v>
      </c>
      <c r="B663" s="1" t="str">
        <f t="shared" si="61"/>
        <v>mayo</v>
      </c>
      <c r="C663" t="s">
        <v>38</v>
      </c>
      <c r="D663" t="s">
        <v>39</v>
      </c>
      <c r="E663" t="str">
        <f>+VLOOKUP(F663,'[2]DIVIPOLA MPIO'!$A$5:$B$1125,2,0)</f>
        <v>Antioquia</v>
      </c>
      <c r="F663" t="s">
        <v>453</v>
      </c>
      <c r="G663" t="s">
        <v>41</v>
      </c>
      <c r="H663" t="s">
        <v>52</v>
      </c>
      <c r="I663" t="s">
        <v>43</v>
      </c>
      <c r="J663" t="s">
        <v>27</v>
      </c>
      <c r="K663" s="2">
        <v>83</v>
      </c>
      <c r="L663" s="2">
        <v>6188</v>
      </c>
      <c r="M663" s="2">
        <v>41.3</v>
      </c>
      <c r="N663" s="27">
        <f t="shared" si="62"/>
        <v>4</v>
      </c>
      <c r="O663" s="28" t="str">
        <f t="shared" si="63"/>
        <v>41</v>
      </c>
      <c r="P663" s="28" t="str">
        <f t="shared" si="64"/>
        <v>,3</v>
      </c>
      <c r="Q663" s="29">
        <f t="shared" si="65"/>
        <v>2460.3000000000002</v>
      </c>
      <c r="R663" s="29">
        <f t="shared" si="66"/>
        <v>41.005000000000003</v>
      </c>
      <c r="U663" s="26"/>
      <c r="V663" s="26"/>
      <c r="W663" s="8"/>
      <c r="X663" s="6"/>
    </row>
    <row r="664" spans="1:24">
      <c r="A664" s="1">
        <v>45413</v>
      </c>
      <c r="B664" s="1" t="str">
        <f t="shared" si="61"/>
        <v>mayo</v>
      </c>
      <c r="C664" t="s">
        <v>38</v>
      </c>
      <c r="D664" t="s">
        <v>39</v>
      </c>
      <c r="E664" t="str">
        <f>+VLOOKUP(F664,'[2]DIVIPOLA MPIO'!$A$5:$B$1125,2,0)</f>
        <v>Antioquia</v>
      </c>
      <c r="F664" t="s">
        <v>453</v>
      </c>
      <c r="G664" t="s">
        <v>41</v>
      </c>
      <c r="H664" t="s">
        <v>319</v>
      </c>
      <c r="I664" t="s">
        <v>43</v>
      </c>
      <c r="J664" t="s">
        <v>412</v>
      </c>
      <c r="K664" s="2">
        <v>7</v>
      </c>
      <c r="L664" s="2">
        <v>596</v>
      </c>
      <c r="M664" s="2">
        <v>8.6</v>
      </c>
      <c r="N664" s="27">
        <f t="shared" si="62"/>
        <v>3</v>
      </c>
      <c r="O664" s="28" t="str">
        <f t="shared" si="63"/>
        <v>8,</v>
      </c>
      <c r="P664" s="28" t="str">
        <f t="shared" si="64"/>
        <v>6</v>
      </c>
      <c r="Q664" s="29">
        <f t="shared" si="65"/>
        <v>486</v>
      </c>
      <c r="R664" s="29">
        <f t="shared" si="66"/>
        <v>8.1</v>
      </c>
      <c r="U664" s="26"/>
      <c r="V664" s="26"/>
      <c r="W664" s="8"/>
      <c r="X664" s="6"/>
    </row>
    <row r="665" spans="1:24">
      <c r="A665" s="1">
        <v>45413</v>
      </c>
      <c r="B665" s="1" t="str">
        <f t="shared" si="61"/>
        <v>mayo</v>
      </c>
      <c r="C665" t="s">
        <v>38</v>
      </c>
      <c r="D665" t="s">
        <v>39</v>
      </c>
      <c r="E665" t="str">
        <f>+VLOOKUP(F665,'[2]DIVIPOLA MPIO'!$A$5:$B$1125,2,0)</f>
        <v>Magdalena</v>
      </c>
      <c r="F665" t="s">
        <v>466</v>
      </c>
      <c r="G665" t="s">
        <v>514</v>
      </c>
      <c r="H665" t="s">
        <v>320</v>
      </c>
      <c r="I665" t="s">
        <v>15</v>
      </c>
      <c r="J665" t="s">
        <v>27</v>
      </c>
      <c r="K665" s="2">
        <v>48</v>
      </c>
      <c r="L665" s="2">
        <v>1106</v>
      </c>
      <c r="M665" s="2">
        <v>23.5</v>
      </c>
      <c r="N665" s="27">
        <f t="shared" si="62"/>
        <v>4</v>
      </c>
      <c r="O665" s="28" t="str">
        <f t="shared" si="63"/>
        <v>23</v>
      </c>
      <c r="P665" s="28" t="str">
        <f t="shared" si="64"/>
        <v>,5</v>
      </c>
      <c r="Q665" s="29">
        <f t="shared" si="65"/>
        <v>1380.5</v>
      </c>
      <c r="R665" s="29">
        <f t="shared" si="66"/>
        <v>23.008333333333333</v>
      </c>
      <c r="U665" s="26"/>
      <c r="V665" s="26"/>
      <c r="W665" s="8"/>
      <c r="X665" s="6"/>
    </row>
    <row r="666" spans="1:24">
      <c r="A666" s="1">
        <v>45413</v>
      </c>
      <c r="B666" s="1" t="str">
        <f t="shared" si="61"/>
        <v>mayo</v>
      </c>
      <c r="C666" t="s">
        <v>38</v>
      </c>
      <c r="D666" t="s">
        <v>39</v>
      </c>
      <c r="E666" t="str">
        <f>+VLOOKUP(F666,'[2]DIVIPOLA MPIO'!$A$5:$B$1125,2,0)</f>
        <v>Magdalena</v>
      </c>
      <c r="F666" t="s">
        <v>466</v>
      </c>
      <c r="G666" t="s">
        <v>514</v>
      </c>
      <c r="H666" t="s">
        <v>55</v>
      </c>
      <c r="I666" t="s">
        <v>15</v>
      </c>
      <c r="J666" t="s">
        <v>27</v>
      </c>
      <c r="K666" s="2">
        <v>14</v>
      </c>
      <c r="L666" s="2">
        <v>355</v>
      </c>
      <c r="M666" s="2">
        <v>8.1</v>
      </c>
      <c r="N666" s="27">
        <f t="shared" si="62"/>
        <v>3</v>
      </c>
      <c r="O666" s="28" t="str">
        <f t="shared" si="63"/>
        <v>8,</v>
      </c>
      <c r="P666" s="28" t="str">
        <f t="shared" si="64"/>
        <v>1</v>
      </c>
      <c r="Q666" s="29">
        <f t="shared" si="65"/>
        <v>481</v>
      </c>
      <c r="R666" s="29">
        <f t="shared" si="66"/>
        <v>8.0166666666666675</v>
      </c>
      <c r="U666" s="26"/>
      <c r="V666" s="26"/>
      <c r="W666" s="8"/>
      <c r="X666" s="6"/>
    </row>
    <row r="667" spans="1:24">
      <c r="A667" s="1">
        <v>45413</v>
      </c>
      <c r="B667" s="1" t="str">
        <f t="shared" si="61"/>
        <v>mayo</v>
      </c>
      <c r="C667" t="s">
        <v>38</v>
      </c>
      <c r="D667" t="s">
        <v>39</v>
      </c>
      <c r="E667" t="str">
        <f>+VLOOKUP(F667,'[2]DIVIPOLA MPIO'!$A$5:$B$1125,2,0)</f>
        <v>Magdalena</v>
      </c>
      <c r="F667" t="s">
        <v>466</v>
      </c>
      <c r="G667" t="s">
        <v>514</v>
      </c>
      <c r="H667" t="s">
        <v>56</v>
      </c>
      <c r="I667" t="s">
        <v>15</v>
      </c>
      <c r="J667" t="s">
        <v>27</v>
      </c>
      <c r="K667" s="2">
        <v>28</v>
      </c>
      <c r="L667" s="2">
        <v>778</v>
      </c>
      <c r="M667" s="2">
        <v>11.4</v>
      </c>
      <c r="N667" s="27">
        <f t="shared" si="62"/>
        <v>4</v>
      </c>
      <c r="O667" s="28" t="str">
        <f t="shared" si="63"/>
        <v>11</v>
      </c>
      <c r="P667" s="28" t="str">
        <f t="shared" si="64"/>
        <v>,4</v>
      </c>
      <c r="Q667" s="29">
        <f t="shared" si="65"/>
        <v>660.4</v>
      </c>
      <c r="R667" s="29">
        <f t="shared" si="66"/>
        <v>11.006666666666666</v>
      </c>
      <c r="U667" s="26"/>
      <c r="V667" s="26"/>
      <c r="W667" s="8"/>
      <c r="X667" s="6"/>
    </row>
    <row r="668" spans="1:24">
      <c r="A668" s="1">
        <v>45413</v>
      </c>
      <c r="B668" s="1" t="str">
        <f t="shared" si="61"/>
        <v>mayo</v>
      </c>
      <c r="C668" t="s">
        <v>38</v>
      </c>
      <c r="D668" t="s">
        <v>39</v>
      </c>
      <c r="E668" t="str">
        <f>+VLOOKUP(F668,'[2]DIVIPOLA MPIO'!$A$5:$B$1125,2,0)</f>
        <v>Magdalena</v>
      </c>
      <c r="F668" t="s">
        <v>466</v>
      </c>
      <c r="G668" t="s">
        <v>514</v>
      </c>
      <c r="H668" t="s">
        <v>57</v>
      </c>
      <c r="I668" t="s">
        <v>15</v>
      </c>
      <c r="J668" t="s">
        <v>27</v>
      </c>
      <c r="K668" s="2">
        <v>61</v>
      </c>
      <c r="L668" s="2">
        <v>1615</v>
      </c>
      <c r="M668" s="2">
        <v>29.2</v>
      </c>
      <c r="N668" s="27">
        <f t="shared" si="62"/>
        <v>4</v>
      </c>
      <c r="O668" s="28" t="str">
        <f t="shared" si="63"/>
        <v>29</v>
      </c>
      <c r="P668" s="28" t="str">
        <f t="shared" si="64"/>
        <v>,2</v>
      </c>
      <c r="Q668" s="29">
        <f t="shared" si="65"/>
        <v>1740.2</v>
      </c>
      <c r="R668" s="29">
        <f t="shared" si="66"/>
        <v>29.003333333333334</v>
      </c>
      <c r="U668" s="26"/>
      <c r="V668" s="26"/>
      <c r="W668" s="8"/>
      <c r="X668" s="6"/>
    </row>
    <row r="669" spans="1:24">
      <c r="A669" s="1">
        <v>45413</v>
      </c>
      <c r="B669" s="1" t="str">
        <f t="shared" si="61"/>
        <v>mayo</v>
      </c>
      <c r="C669" t="s">
        <v>38</v>
      </c>
      <c r="D669" t="s">
        <v>39</v>
      </c>
      <c r="E669" t="str">
        <f>+VLOOKUP(F669,'[2]DIVIPOLA MPIO'!$A$5:$B$1125,2,0)</f>
        <v>Magdalena</v>
      </c>
      <c r="F669" t="s">
        <v>466</v>
      </c>
      <c r="G669" t="s">
        <v>54</v>
      </c>
      <c r="H669" t="s">
        <v>320</v>
      </c>
      <c r="I669" t="s">
        <v>15</v>
      </c>
      <c r="J669" t="s">
        <v>27</v>
      </c>
      <c r="K669" s="2">
        <v>15</v>
      </c>
      <c r="L669" s="2">
        <v>107</v>
      </c>
      <c r="M669" s="2">
        <v>10</v>
      </c>
      <c r="N669" s="27">
        <f t="shared" si="62"/>
        <v>2</v>
      </c>
      <c r="O669" s="28" t="str">
        <f t="shared" si="63"/>
        <v>10</v>
      </c>
      <c r="P669" s="28">
        <f t="shared" si="64"/>
        <v>0</v>
      </c>
      <c r="Q669" s="29">
        <f t="shared" si="65"/>
        <v>600</v>
      </c>
      <c r="R669" s="29">
        <f t="shared" si="66"/>
        <v>10</v>
      </c>
      <c r="U669" s="26"/>
      <c r="V669" s="26"/>
      <c r="W669" s="8"/>
      <c r="X669" s="6"/>
    </row>
    <row r="670" spans="1:24">
      <c r="A670" s="1">
        <v>45413</v>
      </c>
      <c r="B670" s="1" t="str">
        <f t="shared" si="61"/>
        <v>mayo</v>
      </c>
      <c r="C670" t="s">
        <v>38</v>
      </c>
      <c r="D670" t="s">
        <v>39</v>
      </c>
      <c r="E670" t="str">
        <f>+VLOOKUP(F670,'[2]DIVIPOLA MPIO'!$A$5:$B$1125,2,0)</f>
        <v>Magdalena</v>
      </c>
      <c r="F670" t="s">
        <v>466</v>
      </c>
      <c r="G670" t="s">
        <v>54</v>
      </c>
      <c r="H670" t="s">
        <v>55</v>
      </c>
      <c r="I670" t="s">
        <v>15</v>
      </c>
      <c r="J670" t="s">
        <v>27</v>
      </c>
      <c r="K670" s="2">
        <v>98</v>
      </c>
      <c r="L670" s="2">
        <v>2290</v>
      </c>
      <c r="M670" s="2">
        <v>70.2</v>
      </c>
      <c r="N670" s="27">
        <f t="shared" si="62"/>
        <v>4</v>
      </c>
      <c r="O670" s="28" t="str">
        <f t="shared" si="63"/>
        <v>70</v>
      </c>
      <c r="P670" s="28" t="str">
        <f t="shared" si="64"/>
        <v>,2</v>
      </c>
      <c r="Q670" s="29">
        <f t="shared" si="65"/>
        <v>4200.2</v>
      </c>
      <c r="R670" s="29">
        <f t="shared" si="66"/>
        <v>70.00333333333333</v>
      </c>
      <c r="U670" s="26"/>
      <c r="V670" s="26"/>
      <c r="W670" s="8"/>
      <c r="X670" s="6"/>
    </row>
    <row r="671" spans="1:24">
      <c r="A671" s="1">
        <v>45413</v>
      </c>
      <c r="B671" s="1" t="str">
        <f t="shared" si="61"/>
        <v>mayo</v>
      </c>
      <c r="C671" t="s">
        <v>38</v>
      </c>
      <c r="D671" t="s">
        <v>39</v>
      </c>
      <c r="E671" t="str">
        <f>+VLOOKUP(F671,'[2]DIVIPOLA MPIO'!$A$5:$B$1125,2,0)</f>
        <v>Magdalena</v>
      </c>
      <c r="F671" t="s">
        <v>466</v>
      </c>
      <c r="G671" t="s">
        <v>54</v>
      </c>
      <c r="H671" t="s">
        <v>56</v>
      </c>
      <c r="I671" t="s">
        <v>15</v>
      </c>
      <c r="J671" t="s">
        <v>27</v>
      </c>
      <c r="K671" s="2">
        <v>56</v>
      </c>
      <c r="L671" s="2">
        <v>1433</v>
      </c>
      <c r="M671" s="2">
        <v>38</v>
      </c>
      <c r="N671" s="27">
        <f t="shared" si="62"/>
        <v>2</v>
      </c>
      <c r="O671" s="28" t="str">
        <f t="shared" si="63"/>
        <v>38</v>
      </c>
      <c r="P671" s="28">
        <f t="shared" si="64"/>
        <v>0</v>
      </c>
      <c r="Q671" s="29">
        <f t="shared" si="65"/>
        <v>2280</v>
      </c>
      <c r="R671" s="29">
        <f t="shared" si="66"/>
        <v>38</v>
      </c>
      <c r="U671" s="26"/>
      <c r="V671" s="26"/>
      <c r="W671" s="8"/>
      <c r="X671" s="6"/>
    </row>
    <row r="672" spans="1:24">
      <c r="A672" s="1">
        <v>45413</v>
      </c>
      <c r="B672" s="1" t="str">
        <f t="shared" si="61"/>
        <v>mayo</v>
      </c>
      <c r="C672" t="s">
        <v>38</v>
      </c>
      <c r="D672" t="s">
        <v>39</v>
      </c>
      <c r="E672" t="str">
        <f>+VLOOKUP(F672,'[2]DIVIPOLA MPIO'!$A$5:$B$1125,2,0)</f>
        <v>Magdalena</v>
      </c>
      <c r="F672" t="s">
        <v>466</v>
      </c>
      <c r="G672" t="s">
        <v>54</v>
      </c>
      <c r="H672" t="s">
        <v>57</v>
      </c>
      <c r="I672" t="s">
        <v>15</v>
      </c>
      <c r="J672" t="s">
        <v>27</v>
      </c>
      <c r="K672" s="2">
        <v>39</v>
      </c>
      <c r="L672" s="2">
        <v>1004</v>
      </c>
      <c r="M672" s="2">
        <v>24.7</v>
      </c>
      <c r="N672" s="27">
        <f t="shared" si="62"/>
        <v>4</v>
      </c>
      <c r="O672" s="28" t="str">
        <f t="shared" si="63"/>
        <v>24</v>
      </c>
      <c r="P672" s="28" t="str">
        <f t="shared" si="64"/>
        <v>,7</v>
      </c>
      <c r="Q672" s="29">
        <f t="shared" si="65"/>
        <v>1440.7</v>
      </c>
      <c r="R672" s="29">
        <f t="shared" si="66"/>
        <v>24.011666666666667</v>
      </c>
      <c r="U672" s="26"/>
      <c r="V672" s="26"/>
      <c r="W672" s="8"/>
      <c r="X672" s="6"/>
    </row>
    <row r="673" spans="1:24">
      <c r="A673" s="1">
        <v>45413</v>
      </c>
      <c r="B673" s="1" t="str">
        <f t="shared" si="61"/>
        <v>mayo</v>
      </c>
      <c r="C673" t="s">
        <v>38</v>
      </c>
      <c r="D673" t="s">
        <v>39</v>
      </c>
      <c r="E673" t="str">
        <f>+VLOOKUP(F673,'[2]DIVIPOLA MPIO'!$A$5:$B$1125,2,0)</f>
        <v>Antioquia</v>
      </c>
      <c r="F673" t="s">
        <v>58</v>
      </c>
      <c r="G673" t="s">
        <v>59</v>
      </c>
      <c r="H673" t="s">
        <v>42</v>
      </c>
      <c r="I673" t="s">
        <v>43</v>
      </c>
      <c r="J673" t="s">
        <v>27</v>
      </c>
      <c r="K673" s="2">
        <v>20</v>
      </c>
      <c r="L673" s="2">
        <v>1540</v>
      </c>
      <c r="M673" s="2">
        <v>9.9</v>
      </c>
      <c r="N673" s="27">
        <f t="shared" si="62"/>
        <v>3</v>
      </c>
      <c r="O673" s="28" t="str">
        <f t="shared" si="63"/>
        <v>9,</v>
      </c>
      <c r="P673" s="28" t="str">
        <f t="shared" si="64"/>
        <v>9</v>
      </c>
      <c r="Q673" s="29">
        <f t="shared" si="65"/>
        <v>549</v>
      </c>
      <c r="R673" s="29">
        <f t="shared" si="66"/>
        <v>9.15</v>
      </c>
      <c r="U673" s="26"/>
      <c r="V673" s="26"/>
      <c r="W673" s="8"/>
      <c r="X673" s="6"/>
    </row>
    <row r="674" spans="1:24">
      <c r="A674" s="1">
        <v>45413</v>
      </c>
      <c r="B674" s="1" t="str">
        <f t="shared" si="61"/>
        <v>mayo</v>
      </c>
      <c r="C674" t="s">
        <v>38</v>
      </c>
      <c r="D674" t="s">
        <v>39</v>
      </c>
      <c r="E674" t="str">
        <f>+VLOOKUP(F674,'[2]DIVIPOLA MPIO'!$A$5:$B$1125,2,0)</f>
        <v>Antioquia</v>
      </c>
      <c r="F674" t="s">
        <v>58</v>
      </c>
      <c r="G674" t="s">
        <v>59</v>
      </c>
      <c r="H674" t="s">
        <v>45</v>
      </c>
      <c r="I674" t="s">
        <v>43</v>
      </c>
      <c r="J674" t="s">
        <v>27</v>
      </c>
      <c r="K674" s="2">
        <v>30</v>
      </c>
      <c r="L674" s="2">
        <v>2235</v>
      </c>
      <c r="M674" s="2">
        <v>13.6</v>
      </c>
      <c r="N674" s="27">
        <f t="shared" si="62"/>
        <v>4</v>
      </c>
      <c r="O674" s="28" t="str">
        <f t="shared" si="63"/>
        <v>13</v>
      </c>
      <c r="P674" s="28" t="str">
        <f t="shared" si="64"/>
        <v>,6</v>
      </c>
      <c r="Q674" s="29">
        <f t="shared" si="65"/>
        <v>780.6</v>
      </c>
      <c r="R674" s="29">
        <f t="shared" si="66"/>
        <v>13.01</v>
      </c>
      <c r="U674" s="26"/>
      <c r="V674" s="26"/>
      <c r="W674" s="8"/>
      <c r="X674" s="6"/>
    </row>
    <row r="675" spans="1:24">
      <c r="A675" s="1">
        <v>45413</v>
      </c>
      <c r="B675" s="1" t="str">
        <f t="shared" si="61"/>
        <v>mayo</v>
      </c>
      <c r="C675" t="s">
        <v>38</v>
      </c>
      <c r="D675" t="s">
        <v>39</v>
      </c>
      <c r="E675" t="str">
        <f>+VLOOKUP(F675,'[2]DIVIPOLA MPIO'!$A$5:$B$1125,2,0)</f>
        <v>Antioquia</v>
      </c>
      <c r="F675" t="s">
        <v>58</v>
      </c>
      <c r="G675" t="s">
        <v>59</v>
      </c>
      <c r="H675" t="s">
        <v>46</v>
      </c>
      <c r="I675" t="s">
        <v>43</v>
      </c>
      <c r="J675" t="s">
        <v>27</v>
      </c>
      <c r="K675" s="2">
        <v>16</v>
      </c>
      <c r="L675" s="2">
        <v>1168</v>
      </c>
      <c r="M675" s="2">
        <v>7.6</v>
      </c>
      <c r="N675" s="27">
        <f t="shared" si="62"/>
        <v>3</v>
      </c>
      <c r="O675" s="28" t="str">
        <f t="shared" si="63"/>
        <v>7,</v>
      </c>
      <c r="P675" s="28" t="str">
        <f t="shared" si="64"/>
        <v>6</v>
      </c>
      <c r="Q675" s="29">
        <f t="shared" si="65"/>
        <v>426</v>
      </c>
      <c r="R675" s="29">
        <f t="shared" si="66"/>
        <v>7.1</v>
      </c>
      <c r="U675" s="26"/>
      <c r="V675" s="26"/>
      <c r="W675" s="8"/>
      <c r="X675" s="6"/>
    </row>
    <row r="676" spans="1:24">
      <c r="A676" s="1">
        <v>45413</v>
      </c>
      <c r="B676" s="1" t="str">
        <f t="shared" si="61"/>
        <v>mayo</v>
      </c>
      <c r="C676" t="s">
        <v>38</v>
      </c>
      <c r="D676" t="s">
        <v>39</v>
      </c>
      <c r="E676" t="str">
        <f>+VLOOKUP(F676,'[2]DIVIPOLA MPIO'!$A$5:$B$1125,2,0)</f>
        <v>Antioquia</v>
      </c>
      <c r="F676" t="s">
        <v>58</v>
      </c>
      <c r="G676" t="s">
        <v>59</v>
      </c>
      <c r="H676" t="s">
        <v>319</v>
      </c>
      <c r="I676" t="s">
        <v>43</v>
      </c>
      <c r="J676" t="s">
        <v>27</v>
      </c>
      <c r="K676" s="2">
        <v>20</v>
      </c>
      <c r="L676" s="2">
        <v>1506</v>
      </c>
      <c r="M676" s="2">
        <v>9.8000000000000007</v>
      </c>
      <c r="N676" s="27">
        <f t="shared" si="62"/>
        <v>3</v>
      </c>
      <c r="O676" s="28" t="str">
        <f t="shared" si="63"/>
        <v>9,</v>
      </c>
      <c r="P676" s="28" t="str">
        <f t="shared" si="64"/>
        <v>8</v>
      </c>
      <c r="Q676" s="29">
        <f t="shared" si="65"/>
        <v>548</v>
      </c>
      <c r="R676" s="29">
        <f t="shared" si="66"/>
        <v>9.1333333333333329</v>
      </c>
      <c r="U676" s="26"/>
      <c r="V676" s="26"/>
      <c r="W676" s="8"/>
      <c r="X676" s="6"/>
    </row>
    <row r="677" spans="1:24">
      <c r="A677" s="1">
        <v>45413</v>
      </c>
      <c r="B677" s="1" t="str">
        <f t="shared" si="61"/>
        <v>mayo</v>
      </c>
      <c r="C677" t="s">
        <v>38</v>
      </c>
      <c r="D677" t="s">
        <v>39</v>
      </c>
      <c r="E677" t="str">
        <f>+VLOOKUP(F677,'[2]DIVIPOLA MPIO'!$A$5:$B$1125,2,0)</f>
        <v>Antioquia</v>
      </c>
      <c r="F677" t="s">
        <v>58</v>
      </c>
      <c r="G677" t="s">
        <v>59</v>
      </c>
      <c r="H677" t="s">
        <v>47</v>
      </c>
      <c r="I677" t="s">
        <v>43</v>
      </c>
      <c r="J677" t="s">
        <v>27</v>
      </c>
      <c r="K677" s="2">
        <v>32</v>
      </c>
      <c r="L677" s="2">
        <v>2282</v>
      </c>
      <c r="M677" s="2">
        <v>13.5</v>
      </c>
      <c r="N677" s="27">
        <f t="shared" si="62"/>
        <v>4</v>
      </c>
      <c r="O677" s="28" t="str">
        <f t="shared" si="63"/>
        <v>13</v>
      </c>
      <c r="P677" s="28" t="str">
        <f t="shared" si="64"/>
        <v>,5</v>
      </c>
      <c r="Q677" s="29">
        <f t="shared" si="65"/>
        <v>780.5</v>
      </c>
      <c r="R677" s="29">
        <f t="shared" si="66"/>
        <v>13.008333333333333</v>
      </c>
      <c r="U677" s="26"/>
      <c r="V677" s="26"/>
      <c r="W677" s="8"/>
      <c r="X677" s="6"/>
    </row>
    <row r="678" spans="1:24">
      <c r="A678" s="1">
        <v>45413</v>
      </c>
      <c r="B678" s="1" t="str">
        <f t="shared" si="61"/>
        <v>mayo</v>
      </c>
      <c r="C678" t="s">
        <v>38</v>
      </c>
      <c r="D678" t="s">
        <v>39</v>
      </c>
      <c r="E678" t="str">
        <f>+VLOOKUP(F678,'[2]DIVIPOLA MPIO'!$A$5:$B$1125,2,0)</f>
        <v>Antioquia</v>
      </c>
      <c r="F678" t="s">
        <v>58</v>
      </c>
      <c r="G678" t="s">
        <v>59</v>
      </c>
      <c r="H678" t="s">
        <v>48</v>
      </c>
      <c r="I678" t="s">
        <v>43</v>
      </c>
      <c r="J678" t="s">
        <v>27</v>
      </c>
      <c r="K678" s="2">
        <v>15</v>
      </c>
      <c r="L678" s="2">
        <v>1200</v>
      </c>
      <c r="M678" s="2">
        <v>8.1</v>
      </c>
      <c r="N678" s="27">
        <f t="shared" si="62"/>
        <v>3</v>
      </c>
      <c r="O678" s="28" t="str">
        <f t="shared" si="63"/>
        <v>8,</v>
      </c>
      <c r="P678" s="28" t="str">
        <f t="shared" si="64"/>
        <v>1</v>
      </c>
      <c r="Q678" s="29">
        <f t="shared" si="65"/>
        <v>481</v>
      </c>
      <c r="R678" s="29">
        <f t="shared" si="66"/>
        <v>8.0166666666666675</v>
      </c>
      <c r="U678" s="26"/>
      <c r="V678" s="26"/>
      <c r="W678" s="8"/>
      <c r="X678" s="6"/>
    </row>
    <row r="679" spans="1:24">
      <c r="A679" s="1">
        <v>45413</v>
      </c>
      <c r="B679" s="1" t="str">
        <f t="shared" si="61"/>
        <v>mayo</v>
      </c>
      <c r="C679" t="s">
        <v>38</v>
      </c>
      <c r="D679" t="s">
        <v>39</v>
      </c>
      <c r="E679" t="str">
        <f>+VLOOKUP(F679,'[2]DIVIPOLA MPIO'!$A$5:$B$1125,2,0)</f>
        <v>Antioquia</v>
      </c>
      <c r="F679" t="s">
        <v>58</v>
      </c>
      <c r="G679" t="s">
        <v>59</v>
      </c>
      <c r="H679" t="s">
        <v>49</v>
      </c>
      <c r="I679" t="s">
        <v>43</v>
      </c>
      <c r="J679" t="s">
        <v>27</v>
      </c>
      <c r="K679" s="2">
        <v>20</v>
      </c>
      <c r="L679" s="2">
        <v>1458</v>
      </c>
      <c r="M679" s="2">
        <v>8.3000000000000007</v>
      </c>
      <c r="N679" s="27">
        <f t="shared" si="62"/>
        <v>3</v>
      </c>
      <c r="O679" s="28" t="str">
        <f t="shared" si="63"/>
        <v>8,</v>
      </c>
      <c r="P679" s="28" t="str">
        <f t="shared" si="64"/>
        <v>3</v>
      </c>
      <c r="Q679" s="29">
        <f t="shared" si="65"/>
        <v>483</v>
      </c>
      <c r="R679" s="29">
        <f t="shared" si="66"/>
        <v>8.0500000000000007</v>
      </c>
      <c r="U679" s="26"/>
      <c r="V679" s="26"/>
      <c r="W679" s="8"/>
      <c r="X679" s="6"/>
    </row>
    <row r="680" spans="1:24">
      <c r="A680" s="1">
        <v>45413</v>
      </c>
      <c r="B680" s="1" t="str">
        <f t="shared" si="61"/>
        <v>mayo</v>
      </c>
      <c r="C680" t="s">
        <v>38</v>
      </c>
      <c r="D680" t="s">
        <v>39</v>
      </c>
      <c r="E680" t="str">
        <f>+VLOOKUP(F680,'[2]DIVIPOLA MPIO'!$A$5:$B$1125,2,0)</f>
        <v>Antioquia</v>
      </c>
      <c r="F680" t="s">
        <v>58</v>
      </c>
      <c r="G680" t="s">
        <v>59</v>
      </c>
      <c r="H680" t="s">
        <v>50</v>
      </c>
      <c r="I680" t="s">
        <v>43</v>
      </c>
      <c r="J680" t="s">
        <v>27</v>
      </c>
      <c r="K680" s="2">
        <v>28</v>
      </c>
      <c r="L680" s="2">
        <v>2153</v>
      </c>
      <c r="M680" s="2">
        <v>13.7</v>
      </c>
      <c r="N680" s="27">
        <f t="shared" si="62"/>
        <v>4</v>
      </c>
      <c r="O680" s="28" t="str">
        <f t="shared" si="63"/>
        <v>13</v>
      </c>
      <c r="P680" s="28" t="str">
        <f t="shared" si="64"/>
        <v>,7</v>
      </c>
      <c r="Q680" s="29">
        <f t="shared" si="65"/>
        <v>780.7</v>
      </c>
      <c r="R680" s="29">
        <f t="shared" si="66"/>
        <v>13.011666666666667</v>
      </c>
      <c r="U680" s="26"/>
      <c r="V680" s="26"/>
      <c r="W680" s="8"/>
      <c r="X680" s="6"/>
    </row>
    <row r="681" spans="1:24">
      <c r="A681" s="1">
        <v>45413</v>
      </c>
      <c r="B681" s="1" t="str">
        <f t="shared" si="61"/>
        <v>mayo</v>
      </c>
      <c r="C681" t="s">
        <v>38</v>
      </c>
      <c r="D681" t="s">
        <v>39</v>
      </c>
      <c r="E681" t="str">
        <f>+VLOOKUP(F681,'[2]DIVIPOLA MPIO'!$A$5:$B$1125,2,0)</f>
        <v>Antioquia</v>
      </c>
      <c r="F681" t="s">
        <v>58</v>
      </c>
      <c r="G681" t="s">
        <v>59</v>
      </c>
      <c r="H681" t="s">
        <v>51</v>
      </c>
      <c r="I681" t="s">
        <v>43</v>
      </c>
      <c r="J681" t="s">
        <v>27</v>
      </c>
      <c r="K681" s="2">
        <v>8</v>
      </c>
      <c r="L681" s="2">
        <v>597</v>
      </c>
      <c r="M681" s="2">
        <v>3.4</v>
      </c>
      <c r="N681" s="27">
        <f t="shared" si="62"/>
        <v>3</v>
      </c>
      <c r="O681" s="28" t="str">
        <f t="shared" si="63"/>
        <v>3,</v>
      </c>
      <c r="P681" s="28" t="str">
        <f t="shared" si="64"/>
        <v>4</v>
      </c>
      <c r="Q681" s="29">
        <f t="shared" si="65"/>
        <v>184</v>
      </c>
      <c r="R681" s="29">
        <f t="shared" si="66"/>
        <v>3.0666666666666669</v>
      </c>
      <c r="U681" s="26"/>
      <c r="V681" s="26"/>
      <c r="W681" s="8"/>
      <c r="X681" s="6"/>
    </row>
    <row r="682" spans="1:24">
      <c r="A682" s="1">
        <v>45413</v>
      </c>
      <c r="B682" s="1" t="str">
        <f t="shared" si="61"/>
        <v>mayo</v>
      </c>
      <c r="C682" t="s">
        <v>38</v>
      </c>
      <c r="D682" t="s">
        <v>39</v>
      </c>
      <c r="E682" t="str">
        <f>+VLOOKUP(F682,'[2]DIVIPOLA MPIO'!$A$5:$B$1125,2,0)</f>
        <v>Antioquia</v>
      </c>
      <c r="F682" t="s">
        <v>58</v>
      </c>
      <c r="G682" t="s">
        <v>59</v>
      </c>
      <c r="H682" t="s">
        <v>52</v>
      </c>
      <c r="I682" t="s">
        <v>43</v>
      </c>
      <c r="J682" t="s">
        <v>27</v>
      </c>
      <c r="K682" s="2">
        <v>26</v>
      </c>
      <c r="L682" s="2">
        <v>1942</v>
      </c>
      <c r="M682" s="2">
        <v>11.5</v>
      </c>
      <c r="N682" s="27">
        <f t="shared" si="62"/>
        <v>4</v>
      </c>
      <c r="O682" s="28" t="str">
        <f t="shared" si="63"/>
        <v>11</v>
      </c>
      <c r="P682" s="28" t="str">
        <f t="shared" si="64"/>
        <v>,5</v>
      </c>
      <c r="Q682" s="29">
        <f t="shared" si="65"/>
        <v>660.5</v>
      </c>
      <c r="R682" s="29">
        <f t="shared" si="66"/>
        <v>11.008333333333333</v>
      </c>
      <c r="U682" s="26"/>
      <c r="V682" s="26"/>
      <c r="W682" s="8"/>
      <c r="X682" s="6"/>
    </row>
    <row r="683" spans="1:24">
      <c r="A683" s="1">
        <v>45413</v>
      </c>
      <c r="B683" s="1" t="str">
        <f t="shared" si="61"/>
        <v>mayo</v>
      </c>
      <c r="C683" t="s">
        <v>38</v>
      </c>
      <c r="D683" t="s">
        <v>39</v>
      </c>
      <c r="E683" t="str">
        <f>+VLOOKUP(F683,'[2]DIVIPOLA MPIO'!$A$5:$B$1125,2,0)</f>
        <v>Antioquia</v>
      </c>
      <c r="F683" t="s">
        <v>58</v>
      </c>
      <c r="G683" t="s">
        <v>59</v>
      </c>
      <c r="H683" t="s">
        <v>319</v>
      </c>
      <c r="I683" t="s">
        <v>43</v>
      </c>
      <c r="J683" t="s">
        <v>412</v>
      </c>
      <c r="K683" s="2">
        <v>5</v>
      </c>
      <c r="L683" s="2">
        <v>400</v>
      </c>
      <c r="M683" s="2">
        <v>4.5</v>
      </c>
      <c r="N683" s="27">
        <f t="shared" si="62"/>
        <v>3</v>
      </c>
      <c r="O683" s="28" t="str">
        <f t="shared" si="63"/>
        <v>4,</v>
      </c>
      <c r="P683" s="28" t="str">
        <f t="shared" si="64"/>
        <v>5</v>
      </c>
      <c r="Q683" s="29">
        <f t="shared" si="65"/>
        <v>245</v>
      </c>
      <c r="R683" s="29">
        <f t="shared" si="66"/>
        <v>4.083333333333333</v>
      </c>
      <c r="U683" s="26"/>
      <c r="V683" s="26"/>
      <c r="W683" s="8"/>
      <c r="X683" s="6"/>
    </row>
    <row r="684" spans="1:24">
      <c r="A684" s="1">
        <v>45413</v>
      </c>
      <c r="B684" s="1" t="str">
        <f t="shared" si="61"/>
        <v>mayo</v>
      </c>
      <c r="C684" t="s">
        <v>60</v>
      </c>
      <c r="D684" t="s">
        <v>61</v>
      </c>
      <c r="E684" t="str">
        <f>+VLOOKUP(F684,'[2]DIVIPOLA MPIO'!$A$5:$B$1125,2,0)</f>
        <v>Cesar</v>
      </c>
      <c r="F684" t="s">
        <v>62</v>
      </c>
      <c r="G684" t="s">
        <v>63</v>
      </c>
      <c r="H684" t="s">
        <v>64</v>
      </c>
      <c r="I684" t="s">
        <v>15</v>
      </c>
      <c r="J684" t="s">
        <v>65</v>
      </c>
      <c r="K684" s="2">
        <v>23</v>
      </c>
      <c r="L684" s="2">
        <v>351</v>
      </c>
      <c r="M684" s="2">
        <v>830</v>
      </c>
      <c r="N684" s="27">
        <f t="shared" si="62"/>
        <v>3</v>
      </c>
      <c r="O684" s="28" t="str">
        <f t="shared" si="63"/>
        <v>83</v>
      </c>
      <c r="P684" s="28" t="str">
        <f t="shared" si="64"/>
        <v>0</v>
      </c>
      <c r="Q684" s="29">
        <f t="shared" si="65"/>
        <v>4980</v>
      </c>
      <c r="R684" s="29">
        <f t="shared" si="66"/>
        <v>83</v>
      </c>
      <c r="U684" s="26"/>
      <c r="V684" s="26"/>
      <c r="W684" s="8"/>
      <c r="X684" s="6"/>
    </row>
    <row r="685" spans="1:24">
      <c r="A685" s="1">
        <v>45413</v>
      </c>
      <c r="B685" s="1" t="str">
        <f t="shared" si="61"/>
        <v>mayo</v>
      </c>
      <c r="C685" t="s">
        <v>66</v>
      </c>
      <c r="D685" t="s">
        <v>67</v>
      </c>
      <c r="E685" t="str">
        <f>+VLOOKUP(F685,'[2]DIVIPOLA MPIO'!$A$5:$B$1125,2,0)</f>
        <v>Antioquia</v>
      </c>
      <c r="F685" t="s">
        <v>68</v>
      </c>
      <c r="G685" t="s">
        <v>257</v>
      </c>
      <c r="H685" t="s">
        <v>70</v>
      </c>
      <c r="I685" t="s">
        <v>43</v>
      </c>
      <c r="J685" t="s">
        <v>27</v>
      </c>
      <c r="K685" s="2">
        <v>83</v>
      </c>
      <c r="L685" s="2">
        <v>4721</v>
      </c>
      <c r="M685" s="2">
        <v>37</v>
      </c>
      <c r="N685" s="27">
        <f t="shared" si="62"/>
        <v>2</v>
      </c>
      <c r="O685" s="28" t="str">
        <f t="shared" si="63"/>
        <v>37</v>
      </c>
      <c r="P685" s="28">
        <f t="shared" si="64"/>
        <v>0</v>
      </c>
      <c r="Q685" s="29">
        <f t="shared" si="65"/>
        <v>2220</v>
      </c>
      <c r="R685" s="29">
        <f t="shared" si="66"/>
        <v>37</v>
      </c>
      <c r="U685" s="26"/>
      <c r="V685" s="26"/>
      <c r="W685" s="8"/>
      <c r="X685" s="6"/>
    </row>
    <row r="686" spans="1:24">
      <c r="A686" s="1">
        <v>45413</v>
      </c>
      <c r="B686" s="1" t="str">
        <f t="shared" si="61"/>
        <v>mayo</v>
      </c>
      <c r="C686" t="s">
        <v>66</v>
      </c>
      <c r="D686" t="s">
        <v>67</v>
      </c>
      <c r="E686" t="str">
        <f>+VLOOKUP(F686,'[2]DIVIPOLA MPIO'!$A$5:$B$1125,2,0)</f>
        <v>Antioquia</v>
      </c>
      <c r="F686" t="s">
        <v>68</v>
      </c>
      <c r="G686" t="s">
        <v>257</v>
      </c>
      <c r="H686" t="s">
        <v>71</v>
      </c>
      <c r="I686" t="s">
        <v>43</v>
      </c>
      <c r="J686" t="s">
        <v>27</v>
      </c>
      <c r="K686" s="2">
        <v>85</v>
      </c>
      <c r="L686" s="2">
        <v>4903</v>
      </c>
      <c r="M686" s="2">
        <v>3906</v>
      </c>
      <c r="N686" s="27">
        <f t="shared" si="62"/>
        <v>4</v>
      </c>
      <c r="O686" s="28" t="str">
        <f t="shared" si="63"/>
        <v>39</v>
      </c>
      <c r="P686" s="28" t="str">
        <f t="shared" si="64"/>
        <v>06</v>
      </c>
      <c r="Q686" s="29">
        <f t="shared" si="65"/>
        <v>2346</v>
      </c>
      <c r="R686" s="29">
        <f t="shared" si="66"/>
        <v>39.1</v>
      </c>
      <c r="U686" s="26"/>
      <c r="V686" s="26"/>
      <c r="W686" s="8"/>
      <c r="X686" s="6"/>
    </row>
    <row r="687" spans="1:24">
      <c r="A687" s="1">
        <v>45413</v>
      </c>
      <c r="B687" s="1" t="str">
        <f t="shared" si="61"/>
        <v>mayo</v>
      </c>
      <c r="C687" t="s">
        <v>66</v>
      </c>
      <c r="D687" t="s">
        <v>67</v>
      </c>
      <c r="E687" t="str">
        <f>+VLOOKUP(F687,'[2]DIVIPOLA MPIO'!$A$5:$B$1125,2,0)</f>
        <v>Antioquia</v>
      </c>
      <c r="F687" t="s">
        <v>68</v>
      </c>
      <c r="G687" t="s">
        <v>257</v>
      </c>
      <c r="H687" t="s">
        <v>72</v>
      </c>
      <c r="I687" t="s">
        <v>43</v>
      </c>
      <c r="J687" t="s">
        <v>27</v>
      </c>
      <c r="K687" s="2">
        <v>89</v>
      </c>
      <c r="L687" s="2">
        <v>5154</v>
      </c>
      <c r="M687" s="2">
        <v>4124</v>
      </c>
      <c r="N687" s="27">
        <f t="shared" si="62"/>
        <v>4</v>
      </c>
      <c r="O687" s="28" t="str">
        <f t="shared" si="63"/>
        <v>41</v>
      </c>
      <c r="P687" s="28" t="str">
        <f t="shared" si="64"/>
        <v>24</v>
      </c>
      <c r="Q687" s="29">
        <f t="shared" si="65"/>
        <v>2484</v>
      </c>
      <c r="R687" s="29">
        <f t="shared" si="66"/>
        <v>41.4</v>
      </c>
      <c r="U687" s="26"/>
      <c r="V687" s="26"/>
      <c r="W687" s="8"/>
      <c r="X687" s="6"/>
    </row>
    <row r="688" spans="1:24">
      <c r="A688" s="1">
        <v>45413</v>
      </c>
      <c r="B688" s="1" t="str">
        <f t="shared" si="61"/>
        <v>mayo</v>
      </c>
      <c r="C688" t="s">
        <v>66</v>
      </c>
      <c r="D688" t="s">
        <v>67</v>
      </c>
      <c r="E688" t="str">
        <f>+VLOOKUP(F688,'[2]DIVIPOLA MPIO'!$A$5:$B$1125,2,0)</f>
        <v>Antioquia</v>
      </c>
      <c r="F688" t="s">
        <v>68</v>
      </c>
      <c r="G688" t="s">
        <v>257</v>
      </c>
      <c r="H688" t="s">
        <v>73</v>
      </c>
      <c r="I688" t="s">
        <v>43</v>
      </c>
      <c r="J688" t="s">
        <v>27</v>
      </c>
      <c r="K688" s="2">
        <v>80</v>
      </c>
      <c r="L688" s="2">
        <v>4804</v>
      </c>
      <c r="M688" s="2">
        <v>3754</v>
      </c>
      <c r="N688" s="27">
        <f t="shared" si="62"/>
        <v>4</v>
      </c>
      <c r="O688" s="28" t="str">
        <f t="shared" si="63"/>
        <v>37</v>
      </c>
      <c r="P688" s="28" t="str">
        <f t="shared" si="64"/>
        <v>54</v>
      </c>
      <c r="Q688" s="29">
        <f t="shared" si="65"/>
        <v>2274</v>
      </c>
      <c r="R688" s="29">
        <f t="shared" si="66"/>
        <v>37.9</v>
      </c>
      <c r="U688" s="26"/>
      <c r="V688" s="26"/>
      <c r="W688" s="8"/>
      <c r="X688" s="6"/>
    </row>
    <row r="689" spans="1:24">
      <c r="A689" s="1">
        <v>45413</v>
      </c>
      <c r="B689" s="1" t="str">
        <f t="shared" si="61"/>
        <v>mayo</v>
      </c>
      <c r="C689" t="s">
        <v>66</v>
      </c>
      <c r="D689" t="s">
        <v>67</v>
      </c>
      <c r="E689" t="str">
        <f>+VLOOKUP(F689,'[2]DIVIPOLA MPIO'!$A$5:$B$1125,2,0)</f>
        <v>Antioquia</v>
      </c>
      <c r="F689" t="s">
        <v>68</v>
      </c>
      <c r="G689" t="s">
        <v>257</v>
      </c>
      <c r="H689" t="s">
        <v>74</v>
      </c>
      <c r="I689" t="s">
        <v>43</v>
      </c>
      <c r="J689" t="s">
        <v>27</v>
      </c>
      <c r="K689" s="2">
        <v>87</v>
      </c>
      <c r="L689" s="2">
        <v>5170</v>
      </c>
      <c r="M689" s="2">
        <v>3430</v>
      </c>
      <c r="N689" s="27">
        <f t="shared" si="62"/>
        <v>4</v>
      </c>
      <c r="O689" s="28" t="str">
        <f t="shared" si="63"/>
        <v>34</v>
      </c>
      <c r="P689" s="28" t="str">
        <f t="shared" si="64"/>
        <v>30</v>
      </c>
      <c r="Q689" s="29">
        <f t="shared" si="65"/>
        <v>2070</v>
      </c>
      <c r="R689" s="29">
        <f t="shared" si="66"/>
        <v>34.5</v>
      </c>
      <c r="U689" s="26"/>
      <c r="V689" s="26"/>
      <c r="W689" s="8"/>
      <c r="X689" s="6"/>
    </row>
    <row r="690" spans="1:24">
      <c r="A690" s="1">
        <v>45413</v>
      </c>
      <c r="B690" s="1" t="str">
        <f t="shared" si="61"/>
        <v>mayo</v>
      </c>
      <c r="C690" t="s">
        <v>66</v>
      </c>
      <c r="D690" t="s">
        <v>67</v>
      </c>
      <c r="E690" t="str">
        <f>+VLOOKUP(F690,'[2]DIVIPOLA MPIO'!$A$5:$B$1125,2,0)</f>
        <v>Antioquia</v>
      </c>
      <c r="F690" t="s">
        <v>68</v>
      </c>
      <c r="G690" t="s">
        <v>257</v>
      </c>
      <c r="H690" t="s">
        <v>75</v>
      </c>
      <c r="I690" t="s">
        <v>43</v>
      </c>
      <c r="J690" t="s">
        <v>27</v>
      </c>
      <c r="K690" s="2">
        <v>88</v>
      </c>
      <c r="L690" s="2">
        <v>5112</v>
      </c>
      <c r="M690" s="2">
        <v>3806</v>
      </c>
      <c r="N690" s="27">
        <f t="shared" si="62"/>
        <v>4</v>
      </c>
      <c r="O690" s="28" t="str">
        <f t="shared" si="63"/>
        <v>38</v>
      </c>
      <c r="P690" s="28" t="str">
        <f t="shared" si="64"/>
        <v>06</v>
      </c>
      <c r="Q690" s="29">
        <f t="shared" si="65"/>
        <v>2286</v>
      </c>
      <c r="R690" s="29">
        <f t="shared" si="66"/>
        <v>38.1</v>
      </c>
      <c r="U690" s="26"/>
      <c r="V690" s="26"/>
      <c r="W690" s="8"/>
      <c r="X690" s="6"/>
    </row>
    <row r="691" spans="1:24">
      <c r="A691" s="1">
        <v>45413</v>
      </c>
      <c r="B691" s="1" t="str">
        <f t="shared" si="61"/>
        <v>mayo</v>
      </c>
      <c r="C691" t="s">
        <v>76</v>
      </c>
      <c r="D691" t="s">
        <v>77</v>
      </c>
      <c r="E691" t="str">
        <f>+VLOOKUP(F691,'[2]DIVIPOLA MPIO'!$A$5:$B$1125,2,0)</f>
        <v>Meta</v>
      </c>
      <c r="F691" t="s">
        <v>78</v>
      </c>
      <c r="G691" t="s">
        <v>79</v>
      </c>
      <c r="H691" t="s">
        <v>80</v>
      </c>
      <c r="I691" t="s">
        <v>15</v>
      </c>
      <c r="J691" t="s">
        <v>342</v>
      </c>
      <c r="K691" s="2">
        <v>1</v>
      </c>
      <c r="L691" s="2">
        <v>9</v>
      </c>
      <c r="M691" s="2">
        <v>1220</v>
      </c>
      <c r="N691" s="27">
        <f t="shared" si="62"/>
        <v>4</v>
      </c>
      <c r="O691" s="28" t="str">
        <f t="shared" si="63"/>
        <v>12</v>
      </c>
      <c r="P691" s="28" t="str">
        <f t="shared" si="64"/>
        <v>20</v>
      </c>
      <c r="Q691" s="29">
        <f t="shared" si="65"/>
        <v>740</v>
      </c>
      <c r="R691" s="29">
        <f t="shared" si="66"/>
        <v>12.333333333333334</v>
      </c>
      <c r="U691" s="26"/>
      <c r="V691" s="26"/>
      <c r="W691" s="8"/>
      <c r="X691" s="6"/>
    </row>
    <row r="692" spans="1:24">
      <c r="A692" s="1">
        <v>45413</v>
      </c>
      <c r="B692" s="1" t="str">
        <f t="shared" si="61"/>
        <v>mayo</v>
      </c>
      <c r="C692" t="s">
        <v>76</v>
      </c>
      <c r="D692" t="s">
        <v>77</v>
      </c>
      <c r="E692" t="str">
        <f>+VLOOKUP(F692,'[2]DIVIPOLA MPIO'!$A$5:$B$1125,2,0)</f>
        <v>Meta</v>
      </c>
      <c r="F692" t="s">
        <v>78</v>
      </c>
      <c r="G692" t="s">
        <v>79</v>
      </c>
      <c r="H692" t="s">
        <v>80</v>
      </c>
      <c r="I692" t="s">
        <v>15</v>
      </c>
      <c r="J692" t="s">
        <v>16</v>
      </c>
      <c r="K692" s="2">
        <v>6</v>
      </c>
      <c r="L692" s="2">
        <v>104</v>
      </c>
      <c r="M692" s="2">
        <v>201</v>
      </c>
      <c r="N692" s="27">
        <f t="shared" si="62"/>
        <v>3</v>
      </c>
      <c r="O692" s="28" t="str">
        <f t="shared" si="63"/>
        <v>20</v>
      </c>
      <c r="P692" s="28" t="str">
        <f t="shared" si="64"/>
        <v>1</v>
      </c>
      <c r="Q692" s="29">
        <f t="shared" si="65"/>
        <v>1201</v>
      </c>
      <c r="R692" s="29">
        <f t="shared" si="66"/>
        <v>20.016666666666666</v>
      </c>
      <c r="U692" s="26"/>
      <c r="V692" s="26"/>
      <c r="W692" s="8"/>
      <c r="X692" s="6"/>
    </row>
    <row r="693" spans="1:24">
      <c r="A693" s="1">
        <v>45413</v>
      </c>
      <c r="B693" s="1" t="str">
        <f t="shared" si="61"/>
        <v>mayo</v>
      </c>
      <c r="C693" t="s">
        <v>76</v>
      </c>
      <c r="D693" t="s">
        <v>77</v>
      </c>
      <c r="E693" t="str">
        <f>+VLOOKUP(F693,'[2]DIVIPOLA MPIO'!$A$5:$B$1125,2,0)</f>
        <v>Meta</v>
      </c>
      <c r="F693" t="s">
        <v>78</v>
      </c>
      <c r="G693" t="s">
        <v>79</v>
      </c>
      <c r="H693" t="s">
        <v>80</v>
      </c>
      <c r="I693" t="s">
        <v>15</v>
      </c>
      <c r="J693" t="s">
        <v>123</v>
      </c>
      <c r="K693" s="2">
        <v>15</v>
      </c>
      <c r="L693" s="2">
        <v>177</v>
      </c>
      <c r="M693" s="2">
        <v>1702</v>
      </c>
      <c r="N693" s="27">
        <f t="shared" si="62"/>
        <v>4</v>
      </c>
      <c r="O693" s="28" t="str">
        <f t="shared" si="63"/>
        <v>17</v>
      </c>
      <c r="P693" s="28" t="str">
        <f t="shared" si="64"/>
        <v>02</v>
      </c>
      <c r="Q693" s="29">
        <f t="shared" si="65"/>
        <v>1022</v>
      </c>
      <c r="R693" s="29">
        <f t="shared" si="66"/>
        <v>17.033333333333335</v>
      </c>
      <c r="U693" s="26"/>
      <c r="V693" s="26"/>
      <c r="W693" s="8"/>
      <c r="X693" s="6"/>
    </row>
    <row r="694" spans="1:24">
      <c r="A694" s="1">
        <v>45413</v>
      </c>
      <c r="B694" s="1" t="str">
        <f t="shared" si="61"/>
        <v>mayo</v>
      </c>
      <c r="C694" t="s">
        <v>76</v>
      </c>
      <c r="D694" t="s">
        <v>77</v>
      </c>
      <c r="E694" t="str">
        <f>+VLOOKUP(F694,'[2]DIVIPOLA MPIO'!$A$5:$B$1125,2,0)</f>
        <v>Meta</v>
      </c>
      <c r="F694" t="s">
        <v>78</v>
      </c>
      <c r="G694" t="s">
        <v>79</v>
      </c>
      <c r="H694" t="s">
        <v>80</v>
      </c>
      <c r="I694" t="s">
        <v>15</v>
      </c>
      <c r="J694" t="s">
        <v>412</v>
      </c>
      <c r="K694" s="2">
        <v>72</v>
      </c>
      <c r="L694" s="2">
        <v>784</v>
      </c>
      <c r="M694" s="2">
        <v>13</v>
      </c>
      <c r="N694" s="27">
        <f t="shared" si="62"/>
        <v>2</v>
      </c>
      <c r="O694" s="28" t="str">
        <f t="shared" si="63"/>
        <v>13</v>
      </c>
      <c r="P694" s="28">
        <f t="shared" si="64"/>
        <v>0</v>
      </c>
      <c r="Q694" s="29">
        <f t="shared" si="65"/>
        <v>780</v>
      </c>
      <c r="R694" s="29">
        <f t="shared" si="66"/>
        <v>13</v>
      </c>
      <c r="U694" s="26"/>
      <c r="V694" s="26"/>
      <c r="W694" s="8"/>
      <c r="X694" s="6"/>
    </row>
    <row r="695" spans="1:24">
      <c r="A695" s="1">
        <v>45413</v>
      </c>
      <c r="B695" s="1" t="str">
        <f t="shared" si="61"/>
        <v>mayo</v>
      </c>
      <c r="C695" t="s">
        <v>76</v>
      </c>
      <c r="D695" t="s">
        <v>77</v>
      </c>
      <c r="E695" t="str">
        <f>+VLOOKUP(F695,'[2]DIVIPOLA MPIO'!$A$5:$B$1125,2,0)</f>
        <v>Meta</v>
      </c>
      <c r="F695" t="s">
        <v>78</v>
      </c>
      <c r="G695" t="s">
        <v>79</v>
      </c>
      <c r="H695" t="s">
        <v>80</v>
      </c>
      <c r="I695" t="s">
        <v>15</v>
      </c>
      <c r="J695" t="s">
        <v>81</v>
      </c>
      <c r="K695" s="2">
        <v>13</v>
      </c>
      <c r="L695" s="2">
        <v>151</v>
      </c>
      <c r="M695" s="2">
        <v>1622</v>
      </c>
      <c r="N695" s="27">
        <f t="shared" si="62"/>
        <v>4</v>
      </c>
      <c r="O695" s="28" t="str">
        <f t="shared" si="63"/>
        <v>16</v>
      </c>
      <c r="P695" s="28" t="str">
        <f t="shared" si="64"/>
        <v>22</v>
      </c>
      <c r="Q695" s="29">
        <f t="shared" si="65"/>
        <v>982</v>
      </c>
      <c r="R695" s="29">
        <f t="shared" si="66"/>
        <v>16.366666666666667</v>
      </c>
      <c r="U695" s="26"/>
      <c r="V695" s="26"/>
      <c r="W695" s="8"/>
      <c r="X695" s="6"/>
    </row>
    <row r="696" spans="1:24">
      <c r="A696" s="1">
        <v>45413</v>
      </c>
      <c r="B696" s="1" t="str">
        <f t="shared" si="61"/>
        <v>mayo</v>
      </c>
      <c r="C696" t="s">
        <v>82</v>
      </c>
      <c r="D696" t="s">
        <v>83</v>
      </c>
      <c r="E696" t="str">
        <f>+VLOOKUP(F696,'[2]DIVIPOLA MPIO'!$A$5:$B$1125,2,0)</f>
        <v>Meta</v>
      </c>
      <c r="F696" t="s">
        <v>456</v>
      </c>
      <c r="G696" t="s">
        <v>85</v>
      </c>
      <c r="H696" t="s">
        <v>258</v>
      </c>
      <c r="I696" t="s">
        <v>15</v>
      </c>
      <c r="J696" t="s">
        <v>16</v>
      </c>
      <c r="K696" s="2">
        <v>17</v>
      </c>
      <c r="L696" s="2">
        <v>2175</v>
      </c>
      <c r="M696" s="2">
        <v>7230</v>
      </c>
      <c r="N696" s="27">
        <f t="shared" si="62"/>
        <v>4</v>
      </c>
      <c r="O696" s="28" t="str">
        <f t="shared" si="63"/>
        <v>72</v>
      </c>
      <c r="P696" s="28" t="str">
        <f t="shared" si="64"/>
        <v>30</v>
      </c>
      <c r="Q696" s="29">
        <f t="shared" si="65"/>
        <v>4350</v>
      </c>
      <c r="R696" s="29">
        <f t="shared" si="66"/>
        <v>72.5</v>
      </c>
      <c r="U696" s="26"/>
      <c r="V696" s="26"/>
      <c r="W696" s="8"/>
      <c r="X696" s="6"/>
    </row>
    <row r="697" spans="1:24">
      <c r="A697" s="1">
        <v>45413</v>
      </c>
      <c r="B697" s="1" t="str">
        <f t="shared" si="61"/>
        <v>mayo</v>
      </c>
      <c r="C697" t="s">
        <v>82</v>
      </c>
      <c r="D697" t="s">
        <v>83</v>
      </c>
      <c r="E697" t="str">
        <f>+VLOOKUP(F697,'[2]DIVIPOLA MPIO'!$A$5:$B$1125,2,0)</f>
        <v>Meta</v>
      </c>
      <c r="F697" t="s">
        <v>456</v>
      </c>
      <c r="G697" t="s">
        <v>85</v>
      </c>
      <c r="H697" t="s">
        <v>259</v>
      </c>
      <c r="I697" t="s">
        <v>15</v>
      </c>
      <c r="J697" t="s">
        <v>16</v>
      </c>
      <c r="K697" s="2">
        <v>10</v>
      </c>
      <c r="L697" s="2">
        <v>435</v>
      </c>
      <c r="M697" s="2">
        <v>1430</v>
      </c>
      <c r="N697" s="27">
        <f t="shared" si="62"/>
        <v>4</v>
      </c>
      <c r="O697" s="28" t="str">
        <f t="shared" si="63"/>
        <v>14</v>
      </c>
      <c r="P697" s="28" t="str">
        <f t="shared" si="64"/>
        <v>30</v>
      </c>
      <c r="Q697" s="29">
        <f t="shared" si="65"/>
        <v>870</v>
      </c>
      <c r="R697" s="29">
        <f t="shared" si="66"/>
        <v>14.5</v>
      </c>
      <c r="U697" s="26"/>
      <c r="V697" s="26"/>
      <c r="W697" s="8"/>
      <c r="X697" s="6"/>
    </row>
    <row r="698" spans="1:24">
      <c r="A698" s="1">
        <v>45413</v>
      </c>
      <c r="B698" s="1" t="str">
        <f t="shared" si="61"/>
        <v>mayo</v>
      </c>
      <c r="C698" t="s">
        <v>82</v>
      </c>
      <c r="D698" t="s">
        <v>83</v>
      </c>
      <c r="E698" t="str">
        <f>+VLOOKUP(F698,'[2]DIVIPOLA MPIO'!$A$5:$B$1125,2,0)</f>
        <v>Meta</v>
      </c>
      <c r="F698" t="s">
        <v>456</v>
      </c>
      <c r="G698" t="s">
        <v>85</v>
      </c>
      <c r="H698" t="s">
        <v>343</v>
      </c>
      <c r="I698" t="s">
        <v>15</v>
      </c>
      <c r="J698" t="s">
        <v>16</v>
      </c>
      <c r="K698" s="2">
        <v>9</v>
      </c>
      <c r="L698" s="2">
        <v>1160</v>
      </c>
      <c r="M698" s="2">
        <v>3840</v>
      </c>
      <c r="N698" s="27">
        <f t="shared" si="62"/>
        <v>4</v>
      </c>
      <c r="O698" s="28" t="str">
        <f t="shared" si="63"/>
        <v>38</v>
      </c>
      <c r="P698" s="28" t="str">
        <f t="shared" si="64"/>
        <v>40</v>
      </c>
      <c r="Q698" s="29">
        <f t="shared" si="65"/>
        <v>2320</v>
      </c>
      <c r="R698" s="29">
        <f t="shared" si="66"/>
        <v>38.666666666666664</v>
      </c>
      <c r="U698" s="26"/>
      <c r="V698" s="26"/>
      <c r="W698" s="8"/>
      <c r="X698" s="6"/>
    </row>
    <row r="699" spans="1:24">
      <c r="A699" s="1">
        <v>45413</v>
      </c>
      <c r="B699" s="1" t="str">
        <f t="shared" si="61"/>
        <v>mayo</v>
      </c>
      <c r="C699" t="s">
        <v>82</v>
      </c>
      <c r="D699" t="s">
        <v>83</v>
      </c>
      <c r="E699" t="str">
        <f>+VLOOKUP(F699,'[2]DIVIPOLA MPIO'!$A$5:$B$1125,2,0)</f>
        <v>Meta</v>
      </c>
      <c r="F699" t="s">
        <v>456</v>
      </c>
      <c r="G699" t="s">
        <v>85</v>
      </c>
      <c r="H699" t="s">
        <v>344</v>
      </c>
      <c r="I699" t="s">
        <v>15</v>
      </c>
      <c r="J699" t="s">
        <v>16</v>
      </c>
      <c r="K699" s="2">
        <v>16</v>
      </c>
      <c r="L699" s="2">
        <v>1950</v>
      </c>
      <c r="M699" s="2">
        <v>65</v>
      </c>
      <c r="N699" s="27">
        <f t="shared" si="62"/>
        <v>2</v>
      </c>
      <c r="O699" s="28" t="str">
        <f t="shared" si="63"/>
        <v>65</v>
      </c>
      <c r="P699" s="28">
        <f t="shared" si="64"/>
        <v>0</v>
      </c>
      <c r="Q699" s="29">
        <f t="shared" si="65"/>
        <v>3900</v>
      </c>
      <c r="R699" s="29">
        <f t="shared" si="66"/>
        <v>65</v>
      </c>
      <c r="U699" s="26"/>
      <c r="V699" s="26"/>
      <c r="W699" s="8"/>
      <c r="X699" s="6"/>
    </row>
    <row r="700" spans="1:24">
      <c r="A700" s="1">
        <v>45413</v>
      </c>
      <c r="B700" s="1" t="str">
        <f t="shared" si="61"/>
        <v>mayo</v>
      </c>
      <c r="C700" t="s">
        <v>82</v>
      </c>
      <c r="D700" t="s">
        <v>83</v>
      </c>
      <c r="E700" t="str">
        <f>+VLOOKUP(F700,'[2]DIVIPOLA MPIO'!$A$5:$B$1125,2,0)</f>
        <v>Meta</v>
      </c>
      <c r="F700" t="s">
        <v>456</v>
      </c>
      <c r="G700" t="s">
        <v>85</v>
      </c>
      <c r="H700" t="s">
        <v>86</v>
      </c>
      <c r="I700" t="s">
        <v>15</v>
      </c>
      <c r="J700" t="s">
        <v>16</v>
      </c>
      <c r="K700" s="2">
        <v>8</v>
      </c>
      <c r="L700" s="2">
        <v>1005</v>
      </c>
      <c r="M700" s="2">
        <v>3330</v>
      </c>
      <c r="N700" s="27">
        <f t="shared" si="62"/>
        <v>4</v>
      </c>
      <c r="O700" s="28" t="str">
        <f t="shared" si="63"/>
        <v>33</v>
      </c>
      <c r="P700" s="28" t="str">
        <f t="shared" si="64"/>
        <v>30</v>
      </c>
      <c r="Q700" s="29">
        <f t="shared" si="65"/>
        <v>2010</v>
      </c>
      <c r="R700" s="29">
        <f t="shared" si="66"/>
        <v>33.5</v>
      </c>
      <c r="U700" s="26"/>
      <c r="V700" s="26"/>
      <c r="W700" s="8"/>
      <c r="X700" s="6"/>
    </row>
    <row r="701" spans="1:24">
      <c r="A701" s="1">
        <v>45413</v>
      </c>
      <c r="B701" s="1" t="str">
        <f t="shared" si="61"/>
        <v>mayo</v>
      </c>
      <c r="C701" t="s">
        <v>87</v>
      </c>
      <c r="D701" t="s">
        <v>88</v>
      </c>
      <c r="E701" t="str">
        <f>+VLOOKUP(F701,'[2]DIVIPOLA MPIO'!$A$5:$B$1125,2,0)</f>
        <v>Tolima</v>
      </c>
      <c r="F701" t="s">
        <v>460</v>
      </c>
      <c r="G701" t="s">
        <v>323</v>
      </c>
      <c r="H701" t="s">
        <v>91</v>
      </c>
      <c r="I701" t="s">
        <v>92</v>
      </c>
      <c r="J701" t="s">
        <v>16</v>
      </c>
      <c r="K701" s="2">
        <v>23</v>
      </c>
      <c r="L701" s="2">
        <v>312</v>
      </c>
      <c r="M701" s="2">
        <v>748</v>
      </c>
      <c r="N701" s="27">
        <f t="shared" si="62"/>
        <v>3</v>
      </c>
      <c r="O701" s="28" t="str">
        <f t="shared" si="63"/>
        <v>74</v>
      </c>
      <c r="P701" s="28" t="str">
        <f t="shared" si="64"/>
        <v>8</v>
      </c>
      <c r="Q701" s="29">
        <f t="shared" si="65"/>
        <v>4448</v>
      </c>
      <c r="R701" s="29">
        <f t="shared" si="66"/>
        <v>74.13333333333334</v>
      </c>
      <c r="U701" s="26"/>
      <c r="V701" s="26"/>
      <c r="W701" s="8"/>
      <c r="X701" s="6"/>
    </row>
    <row r="702" spans="1:24">
      <c r="A702" s="1">
        <v>45413</v>
      </c>
      <c r="B702" s="1" t="str">
        <f t="shared" si="61"/>
        <v>mayo</v>
      </c>
      <c r="C702" t="s">
        <v>260</v>
      </c>
      <c r="D702" t="s">
        <v>261</v>
      </c>
      <c r="E702" t="str">
        <f>+VLOOKUP(F702,'[2]DIVIPOLA MPIO'!$A$5:$B$1125,2,0)</f>
        <v>Magdalena</v>
      </c>
      <c r="F702" t="s">
        <v>466</v>
      </c>
      <c r="G702" t="s">
        <v>262</v>
      </c>
      <c r="H702" t="s">
        <v>263</v>
      </c>
      <c r="I702" t="s">
        <v>264</v>
      </c>
      <c r="J702" t="s">
        <v>27</v>
      </c>
      <c r="K702" s="2">
        <v>34</v>
      </c>
      <c r="L702" s="2">
        <v>2918</v>
      </c>
      <c r="M702" s="2">
        <v>3854</v>
      </c>
      <c r="N702" s="27">
        <f t="shared" si="62"/>
        <v>4</v>
      </c>
      <c r="O702" s="28" t="str">
        <f t="shared" si="63"/>
        <v>38</v>
      </c>
      <c r="P702" s="28" t="str">
        <f t="shared" si="64"/>
        <v>54</v>
      </c>
      <c r="Q702" s="29">
        <f t="shared" si="65"/>
        <v>2334</v>
      </c>
      <c r="R702" s="29">
        <f t="shared" si="66"/>
        <v>38.9</v>
      </c>
      <c r="U702" s="26"/>
      <c r="V702" s="26"/>
      <c r="W702" s="8"/>
      <c r="X702" s="6"/>
    </row>
    <row r="703" spans="1:24">
      <c r="A703" s="1">
        <v>45413</v>
      </c>
      <c r="B703" s="1" t="str">
        <f t="shared" si="61"/>
        <v>mayo</v>
      </c>
      <c r="C703" t="s">
        <v>260</v>
      </c>
      <c r="D703" t="s">
        <v>261</v>
      </c>
      <c r="E703" t="str">
        <f>+VLOOKUP(F703,'[2]DIVIPOLA MPIO'!$A$5:$B$1125,2,0)</f>
        <v>Magdalena</v>
      </c>
      <c r="F703" t="s">
        <v>466</v>
      </c>
      <c r="G703" t="s">
        <v>262</v>
      </c>
      <c r="H703" t="s">
        <v>268</v>
      </c>
      <c r="I703" t="s">
        <v>264</v>
      </c>
      <c r="J703" t="s">
        <v>27</v>
      </c>
      <c r="K703" s="2">
        <v>47</v>
      </c>
      <c r="L703" s="2">
        <v>3374</v>
      </c>
      <c r="M703" s="2">
        <v>5204</v>
      </c>
      <c r="N703" s="27">
        <f t="shared" si="62"/>
        <v>4</v>
      </c>
      <c r="O703" s="28" t="str">
        <f t="shared" si="63"/>
        <v>52</v>
      </c>
      <c r="P703" s="28" t="str">
        <f t="shared" si="64"/>
        <v>04</v>
      </c>
      <c r="Q703" s="29">
        <f t="shared" si="65"/>
        <v>3124</v>
      </c>
      <c r="R703" s="29">
        <f t="shared" si="66"/>
        <v>52.06666666666667</v>
      </c>
      <c r="U703" s="26"/>
      <c r="V703" s="26"/>
      <c r="W703" s="8"/>
      <c r="X703" s="6"/>
    </row>
    <row r="704" spans="1:24">
      <c r="A704" s="1">
        <v>45413</v>
      </c>
      <c r="B704" s="1" t="str">
        <f t="shared" si="61"/>
        <v>mayo</v>
      </c>
      <c r="C704" t="s">
        <v>260</v>
      </c>
      <c r="D704" t="s">
        <v>261</v>
      </c>
      <c r="E704" t="str">
        <f>+VLOOKUP(F704,'[2]DIVIPOLA MPIO'!$A$5:$B$1125,2,0)</f>
        <v>Magdalena</v>
      </c>
      <c r="F704" t="s">
        <v>466</v>
      </c>
      <c r="G704" t="s">
        <v>262</v>
      </c>
      <c r="H704" t="s">
        <v>271</v>
      </c>
      <c r="I704" t="s">
        <v>264</v>
      </c>
      <c r="J704" t="s">
        <v>27</v>
      </c>
      <c r="K704" s="2">
        <v>52</v>
      </c>
      <c r="L704" s="2">
        <v>3963</v>
      </c>
      <c r="M704" s="2">
        <v>6224</v>
      </c>
      <c r="N704" s="27">
        <f t="shared" si="62"/>
        <v>4</v>
      </c>
      <c r="O704" s="28" t="str">
        <f t="shared" si="63"/>
        <v>62</v>
      </c>
      <c r="P704" s="28" t="str">
        <f t="shared" si="64"/>
        <v>24</v>
      </c>
      <c r="Q704" s="29">
        <f t="shared" si="65"/>
        <v>3744</v>
      </c>
      <c r="R704" s="29">
        <f t="shared" si="66"/>
        <v>62.4</v>
      </c>
      <c r="U704" s="26"/>
      <c r="V704" s="26"/>
      <c r="W704" s="8"/>
      <c r="X704" s="6"/>
    </row>
    <row r="705" spans="1:24">
      <c r="A705" s="1">
        <v>45413</v>
      </c>
      <c r="B705" s="1" t="str">
        <f t="shared" si="61"/>
        <v>mayo</v>
      </c>
      <c r="C705" t="s">
        <v>260</v>
      </c>
      <c r="D705" t="s">
        <v>261</v>
      </c>
      <c r="E705" t="str">
        <f>+VLOOKUP(F705,'[2]DIVIPOLA MPIO'!$A$5:$B$1125,2,0)</f>
        <v>Magdalena</v>
      </c>
      <c r="F705" t="s">
        <v>466</v>
      </c>
      <c r="G705" t="s">
        <v>262</v>
      </c>
      <c r="H705" t="s">
        <v>273</v>
      </c>
      <c r="I705" t="s">
        <v>264</v>
      </c>
      <c r="J705" t="s">
        <v>27</v>
      </c>
      <c r="K705" s="2">
        <v>17</v>
      </c>
      <c r="L705" s="2">
        <v>1640</v>
      </c>
      <c r="M705" s="2">
        <v>2148</v>
      </c>
      <c r="N705" s="27">
        <f t="shared" si="62"/>
        <v>4</v>
      </c>
      <c r="O705" s="28" t="str">
        <f t="shared" si="63"/>
        <v>21</v>
      </c>
      <c r="P705" s="28" t="str">
        <f t="shared" si="64"/>
        <v>48</v>
      </c>
      <c r="Q705" s="29">
        <f t="shared" si="65"/>
        <v>1308</v>
      </c>
      <c r="R705" s="29">
        <f t="shared" si="66"/>
        <v>21.8</v>
      </c>
      <c r="U705" s="26"/>
      <c r="V705" s="26"/>
      <c r="W705" s="8"/>
      <c r="X705" s="6"/>
    </row>
    <row r="706" spans="1:24">
      <c r="A706" s="1">
        <v>45413</v>
      </c>
      <c r="B706" s="1" t="str">
        <f t="shared" si="61"/>
        <v>mayo</v>
      </c>
      <c r="C706" t="s">
        <v>93</v>
      </c>
      <c r="D706" t="s">
        <v>94</v>
      </c>
      <c r="E706" t="str">
        <f>+VLOOKUP(F706,'[2]DIVIPOLA MPIO'!$A$5:$B$1125,2,0)</f>
        <v>Valle del Cauca</v>
      </c>
      <c r="F706" t="s">
        <v>95</v>
      </c>
      <c r="G706" t="s">
        <v>96</v>
      </c>
      <c r="H706" t="s">
        <v>97</v>
      </c>
      <c r="I706" t="s">
        <v>92</v>
      </c>
      <c r="J706" t="s">
        <v>411</v>
      </c>
      <c r="K706" s="2">
        <v>7</v>
      </c>
      <c r="L706" s="2">
        <v>954</v>
      </c>
      <c r="M706" s="2">
        <v>3318</v>
      </c>
      <c r="N706" s="27">
        <f t="shared" si="62"/>
        <v>4</v>
      </c>
      <c r="O706" s="28" t="str">
        <f t="shared" si="63"/>
        <v>33</v>
      </c>
      <c r="P706" s="28" t="str">
        <f t="shared" si="64"/>
        <v>18</v>
      </c>
      <c r="Q706" s="29">
        <f t="shared" si="65"/>
        <v>1998</v>
      </c>
      <c r="R706" s="29">
        <f t="shared" si="66"/>
        <v>33.299999999999997</v>
      </c>
      <c r="U706" s="26"/>
      <c r="V706" s="26"/>
      <c r="W706" s="8"/>
      <c r="X706" s="6"/>
    </row>
    <row r="707" spans="1:24">
      <c r="A707" s="1">
        <v>45413</v>
      </c>
      <c r="B707" s="1" t="str">
        <f t="shared" ref="B707:B770" si="67">TEXT(A707,"mmmm")</f>
        <v>mayo</v>
      </c>
      <c r="C707" t="s">
        <v>93</v>
      </c>
      <c r="D707" t="s">
        <v>94</v>
      </c>
      <c r="E707" t="str">
        <f>+VLOOKUP(F707,'[2]DIVIPOLA MPIO'!$A$5:$B$1125,2,0)</f>
        <v>Valle del Cauca</v>
      </c>
      <c r="F707" t="s">
        <v>95</v>
      </c>
      <c r="G707" t="s">
        <v>96</v>
      </c>
      <c r="H707" t="s">
        <v>97</v>
      </c>
      <c r="I707" t="s">
        <v>92</v>
      </c>
      <c r="J707" t="s">
        <v>123</v>
      </c>
      <c r="K707" s="2">
        <v>40</v>
      </c>
      <c r="L707" s="2">
        <v>501</v>
      </c>
      <c r="M707" s="2">
        <v>16</v>
      </c>
      <c r="N707" s="27">
        <f t="shared" ref="N707:N770" si="68">LEN($M707)</f>
        <v>2</v>
      </c>
      <c r="O707" s="28" t="str">
        <f t="shared" ref="O707:O770" si="69">IF(N707="1",$M707,IF(N707=2,LEFT($M707,2),LEFT($M707,2)))</f>
        <v>16</v>
      </c>
      <c r="P707" s="28">
        <f t="shared" ref="P707:P770" si="70">IF(N707&lt;=2,0,MID($M707,3,3))</f>
        <v>0</v>
      </c>
      <c r="Q707" s="29">
        <f t="shared" ref="Q707:Q770" si="71">+(O707*60)+P707</f>
        <v>960</v>
      </c>
      <c r="R707" s="29">
        <f t="shared" ref="R707:R770" si="72">+Q707/60</f>
        <v>16</v>
      </c>
      <c r="U707" s="26"/>
      <c r="V707" s="26"/>
      <c r="W707" s="8"/>
      <c r="X707" s="6"/>
    </row>
    <row r="708" spans="1:24">
      <c r="A708" s="1">
        <v>45413</v>
      </c>
      <c r="B708" s="1" t="str">
        <f t="shared" si="67"/>
        <v>mayo</v>
      </c>
      <c r="C708" t="s">
        <v>93</v>
      </c>
      <c r="D708" t="s">
        <v>94</v>
      </c>
      <c r="E708" t="str">
        <f>+VLOOKUP(F708,'[2]DIVIPOLA MPIO'!$A$5:$B$1125,2,0)</f>
        <v>Valle del Cauca</v>
      </c>
      <c r="F708" t="s">
        <v>95</v>
      </c>
      <c r="G708" t="s">
        <v>96</v>
      </c>
      <c r="H708" t="s">
        <v>97</v>
      </c>
      <c r="I708" t="s">
        <v>92</v>
      </c>
      <c r="J708" t="s">
        <v>98</v>
      </c>
      <c r="K708" s="2">
        <v>65</v>
      </c>
      <c r="L708" s="2">
        <v>85</v>
      </c>
      <c r="M708" s="2">
        <v>3</v>
      </c>
      <c r="N708" s="27">
        <f t="shared" si="68"/>
        <v>1</v>
      </c>
      <c r="O708" s="28" t="str">
        <f t="shared" si="69"/>
        <v>3</v>
      </c>
      <c r="P708" s="28">
        <f t="shared" si="70"/>
        <v>0</v>
      </c>
      <c r="Q708" s="29">
        <f t="shared" si="71"/>
        <v>180</v>
      </c>
      <c r="R708" s="29">
        <f t="shared" si="72"/>
        <v>3</v>
      </c>
      <c r="U708" s="26"/>
      <c r="V708" s="26"/>
      <c r="W708" s="8"/>
      <c r="X708" s="6"/>
    </row>
    <row r="709" spans="1:24">
      <c r="A709" s="1">
        <v>45413</v>
      </c>
      <c r="B709" s="1" t="str">
        <f t="shared" si="67"/>
        <v>mayo</v>
      </c>
      <c r="C709" t="s">
        <v>105</v>
      </c>
      <c r="D709" t="s">
        <v>106</v>
      </c>
      <c r="E709" t="str">
        <f>+VLOOKUP(F709,'[2]DIVIPOLA MPIO'!$A$5:$B$1125,2,0)</f>
        <v>Tolima</v>
      </c>
      <c r="F709" t="s">
        <v>107</v>
      </c>
      <c r="G709" t="s">
        <v>108</v>
      </c>
      <c r="H709" t="s">
        <v>111</v>
      </c>
      <c r="I709" t="s">
        <v>92</v>
      </c>
      <c r="J709" t="s">
        <v>233</v>
      </c>
      <c r="K709" s="2">
        <v>32</v>
      </c>
      <c r="L709" s="2">
        <v>200</v>
      </c>
      <c r="M709" s="2">
        <v>8</v>
      </c>
      <c r="N709" s="27">
        <f t="shared" si="68"/>
        <v>1</v>
      </c>
      <c r="O709" s="28" t="str">
        <f t="shared" si="69"/>
        <v>8</v>
      </c>
      <c r="P709" s="28">
        <f t="shared" si="70"/>
        <v>0</v>
      </c>
      <c r="Q709" s="29">
        <f t="shared" si="71"/>
        <v>480</v>
      </c>
      <c r="R709" s="29">
        <f t="shared" si="72"/>
        <v>8</v>
      </c>
      <c r="U709" s="26"/>
      <c r="V709" s="26"/>
      <c r="W709" s="8"/>
      <c r="X709" s="6"/>
    </row>
    <row r="710" spans="1:24">
      <c r="A710" s="1">
        <v>45413</v>
      </c>
      <c r="B710" s="1" t="str">
        <f t="shared" si="67"/>
        <v>mayo</v>
      </c>
      <c r="C710" t="s">
        <v>105</v>
      </c>
      <c r="D710" t="s">
        <v>106</v>
      </c>
      <c r="E710" t="str">
        <f>+VLOOKUP(F710,'[2]DIVIPOLA MPIO'!$A$5:$B$1125,2,0)</f>
        <v>Tolima</v>
      </c>
      <c r="F710" t="s">
        <v>107</v>
      </c>
      <c r="G710" t="s">
        <v>108</v>
      </c>
      <c r="H710" t="s">
        <v>109</v>
      </c>
      <c r="I710" t="s">
        <v>92</v>
      </c>
      <c r="J710" t="s">
        <v>16</v>
      </c>
      <c r="K710" s="2">
        <v>12</v>
      </c>
      <c r="L710" s="2">
        <v>75</v>
      </c>
      <c r="M710" s="2">
        <v>3</v>
      </c>
      <c r="N710" s="27">
        <f t="shared" si="68"/>
        <v>1</v>
      </c>
      <c r="O710" s="28" t="str">
        <f t="shared" si="69"/>
        <v>3</v>
      </c>
      <c r="P710" s="28">
        <f t="shared" si="70"/>
        <v>0</v>
      </c>
      <c r="Q710" s="29">
        <f t="shared" si="71"/>
        <v>180</v>
      </c>
      <c r="R710" s="29">
        <f t="shared" si="72"/>
        <v>3</v>
      </c>
      <c r="U710" s="26"/>
      <c r="V710" s="26"/>
      <c r="W710" s="8"/>
      <c r="X710" s="6"/>
    </row>
    <row r="711" spans="1:24">
      <c r="A711" s="1">
        <v>45413</v>
      </c>
      <c r="B711" s="1" t="str">
        <f t="shared" si="67"/>
        <v>mayo</v>
      </c>
      <c r="C711" t="s">
        <v>105</v>
      </c>
      <c r="D711" t="s">
        <v>106</v>
      </c>
      <c r="E711" t="str">
        <f>+VLOOKUP(F711,'[2]DIVIPOLA MPIO'!$A$5:$B$1125,2,0)</f>
        <v>Tolima</v>
      </c>
      <c r="F711" t="s">
        <v>107</v>
      </c>
      <c r="G711" t="s">
        <v>108</v>
      </c>
      <c r="H711" t="s">
        <v>111</v>
      </c>
      <c r="I711" t="s">
        <v>92</v>
      </c>
      <c r="J711" t="s">
        <v>16</v>
      </c>
      <c r="K711" s="2">
        <v>32</v>
      </c>
      <c r="L711" s="2">
        <v>200</v>
      </c>
      <c r="M711" s="2">
        <v>8</v>
      </c>
      <c r="N711" s="27">
        <f t="shared" si="68"/>
        <v>1</v>
      </c>
      <c r="O711" s="28" t="str">
        <f t="shared" si="69"/>
        <v>8</v>
      </c>
      <c r="P711" s="28">
        <f t="shared" si="70"/>
        <v>0</v>
      </c>
      <c r="Q711" s="29">
        <f t="shared" si="71"/>
        <v>480</v>
      </c>
      <c r="R711" s="29">
        <f t="shared" si="72"/>
        <v>8</v>
      </c>
      <c r="U711" s="26"/>
      <c r="V711" s="26"/>
      <c r="W711" s="8"/>
      <c r="X711" s="6"/>
    </row>
    <row r="712" spans="1:24">
      <c r="A712" s="1">
        <v>45413</v>
      </c>
      <c r="B712" s="1" t="str">
        <f t="shared" si="67"/>
        <v>mayo</v>
      </c>
      <c r="C712" t="s">
        <v>105</v>
      </c>
      <c r="D712" t="s">
        <v>106</v>
      </c>
      <c r="E712" t="str">
        <f>+VLOOKUP(F712,'[2]DIVIPOLA MPIO'!$A$5:$B$1125,2,0)</f>
        <v>Tolima</v>
      </c>
      <c r="F712" t="s">
        <v>107</v>
      </c>
      <c r="G712" t="s">
        <v>108</v>
      </c>
      <c r="H712" t="s">
        <v>109</v>
      </c>
      <c r="I712" t="s">
        <v>92</v>
      </c>
      <c r="J712" t="s">
        <v>123</v>
      </c>
      <c r="K712" s="2">
        <v>6</v>
      </c>
      <c r="L712" s="2">
        <v>37.5</v>
      </c>
      <c r="M712" s="2">
        <v>1</v>
      </c>
      <c r="N712" s="27">
        <f t="shared" si="68"/>
        <v>1</v>
      </c>
      <c r="O712" s="28" t="str">
        <f t="shared" si="69"/>
        <v>1</v>
      </c>
      <c r="P712" s="28">
        <f t="shared" si="70"/>
        <v>0</v>
      </c>
      <c r="Q712" s="29">
        <f t="shared" si="71"/>
        <v>60</v>
      </c>
      <c r="R712" s="29">
        <f t="shared" si="72"/>
        <v>1</v>
      </c>
      <c r="U712" s="26"/>
      <c r="V712" s="26"/>
      <c r="W712" s="8"/>
      <c r="X712" s="6"/>
    </row>
    <row r="713" spans="1:24">
      <c r="A713" s="1">
        <v>45413</v>
      </c>
      <c r="B713" s="1" t="str">
        <f t="shared" si="67"/>
        <v>mayo</v>
      </c>
      <c r="C713" t="s">
        <v>105</v>
      </c>
      <c r="D713" t="s">
        <v>106</v>
      </c>
      <c r="E713" t="str">
        <f>+VLOOKUP(F713,'[2]DIVIPOLA MPIO'!$A$5:$B$1125,2,0)</f>
        <v>Tolima</v>
      </c>
      <c r="F713" t="s">
        <v>107</v>
      </c>
      <c r="G713" t="s">
        <v>112</v>
      </c>
      <c r="H713" t="s">
        <v>109</v>
      </c>
      <c r="I713" t="s">
        <v>92</v>
      </c>
      <c r="J713" t="s">
        <v>16</v>
      </c>
      <c r="K713" s="2">
        <v>8</v>
      </c>
      <c r="L713" s="2">
        <v>50</v>
      </c>
      <c r="M713" s="2">
        <v>2</v>
      </c>
      <c r="N713" s="27">
        <f t="shared" si="68"/>
        <v>1</v>
      </c>
      <c r="O713" s="28" t="str">
        <f t="shared" si="69"/>
        <v>2</v>
      </c>
      <c r="P713" s="28">
        <f t="shared" si="70"/>
        <v>0</v>
      </c>
      <c r="Q713" s="29">
        <f t="shared" si="71"/>
        <v>120</v>
      </c>
      <c r="R713" s="29">
        <f t="shared" si="72"/>
        <v>2</v>
      </c>
      <c r="U713" s="26"/>
      <c r="V713" s="26"/>
      <c r="W713" s="8"/>
      <c r="X713" s="6"/>
    </row>
    <row r="714" spans="1:24">
      <c r="A714" s="1">
        <v>45413</v>
      </c>
      <c r="B714" s="1" t="str">
        <f t="shared" si="67"/>
        <v>mayo</v>
      </c>
      <c r="C714" t="s">
        <v>105</v>
      </c>
      <c r="D714" t="s">
        <v>106</v>
      </c>
      <c r="E714" t="str">
        <f>+VLOOKUP(F714,'[2]DIVIPOLA MPIO'!$A$5:$B$1125,2,0)</f>
        <v>Tolima</v>
      </c>
      <c r="F714" t="s">
        <v>107</v>
      </c>
      <c r="G714" t="s">
        <v>112</v>
      </c>
      <c r="H714" t="s">
        <v>111</v>
      </c>
      <c r="I714" t="s">
        <v>92</v>
      </c>
      <c r="J714" t="s">
        <v>16</v>
      </c>
      <c r="K714" s="2">
        <v>12</v>
      </c>
      <c r="L714" s="2">
        <v>75</v>
      </c>
      <c r="M714" s="2">
        <v>3</v>
      </c>
      <c r="N714" s="27">
        <f t="shared" si="68"/>
        <v>1</v>
      </c>
      <c r="O714" s="28" t="str">
        <f t="shared" si="69"/>
        <v>3</v>
      </c>
      <c r="P714" s="28">
        <f t="shared" si="70"/>
        <v>0</v>
      </c>
      <c r="Q714" s="29">
        <f t="shared" si="71"/>
        <v>180</v>
      </c>
      <c r="R714" s="29">
        <f t="shared" si="72"/>
        <v>3</v>
      </c>
      <c r="U714" s="26"/>
      <c r="V714" s="26"/>
      <c r="W714" s="8"/>
      <c r="X714" s="6"/>
    </row>
    <row r="715" spans="1:24">
      <c r="A715" s="1">
        <v>45413</v>
      </c>
      <c r="B715" s="1" t="str">
        <f t="shared" si="67"/>
        <v>mayo</v>
      </c>
      <c r="C715" t="s">
        <v>105</v>
      </c>
      <c r="D715" t="s">
        <v>106</v>
      </c>
      <c r="E715" t="str">
        <f>+VLOOKUP(F715,'[2]DIVIPOLA MPIO'!$A$5:$B$1125,2,0)</f>
        <v>Tolima</v>
      </c>
      <c r="F715" t="s">
        <v>113</v>
      </c>
      <c r="G715" t="s">
        <v>114</v>
      </c>
      <c r="H715" t="s">
        <v>111</v>
      </c>
      <c r="I715" t="s">
        <v>92</v>
      </c>
      <c r="J715" t="s">
        <v>16</v>
      </c>
      <c r="K715" s="2">
        <v>4</v>
      </c>
      <c r="L715" s="2">
        <v>25</v>
      </c>
      <c r="M715" s="2">
        <v>1</v>
      </c>
      <c r="N715" s="27">
        <f t="shared" si="68"/>
        <v>1</v>
      </c>
      <c r="O715" s="28" t="str">
        <f t="shared" si="69"/>
        <v>1</v>
      </c>
      <c r="P715" s="28">
        <f t="shared" si="70"/>
        <v>0</v>
      </c>
      <c r="Q715" s="29">
        <f t="shared" si="71"/>
        <v>60</v>
      </c>
      <c r="R715" s="29">
        <f t="shared" si="72"/>
        <v>1</v>
      </c>
      <c r="U715" s="26"/>
      <c r="V715" s="26"/>
      <c r="W715" s="8"/>
      <c r="X715" s="6"/>
    </row>
    <row r="716" spans="1:24">
      <c r="A716" s="1">
        <v>45413</v>
      </c>
      <c r="B716" s="1" t="str">
        <f t="shared" si="67"/>
        <v>mayo</v>
      </c>
      <c r="C716" t="s">
        <v>105</v>
      </c>
      <c r="D716" t="s">
        <v>106</v>
      </c>
      <c r="E716" t="str">
        <f>+VLOOKUP(F716,'[2]DIVIPOLA MPIO'!$A$5:$B$1125,2,0)</f>
        <v>Huila</v>
      </c>
      <c r="F716" t="s">
        <v>115</v>
      </c>
      <c r="G716" t="s">
        <v>116</v>
      </c>
      <c r="H716" t="s">
        <v>117</v>
      </c>
      <c r="I716" t="s">
        <v>92</v>
      </c>
      <c r="J716" t="s">
        <v>16</v>
      </c>
      <c r="K716" s="2">
        <v>16</v>
      </c>
      <c r="L716" s="2">
        <v>100</v>
      </c>
      <c r="M716" s="2">
        <v>4</v>
      </c>
      <c r="N716" s="27">
        <f t="shared" si="68"/>
        <v>1</v>
      </c>
      <c r="O716" s="28" t="str">
        <f t="shared" si="69"/>
        <v>4</v>
      </c>
      <c r="P716" s="28">
        <f t="shared" si="70"/>
        <v>0</v>
      </c>
      <c r="Q716" s="29">
        <f t="shared" si="71"/>
        <v>240</v>
      </c>
      <c r="R716" s="29">
        <f t="shared" si="72"/>
        <v>4</v>
      </c>
      <c r="U716" s="26"/>
      <c r="V716" s="26"/>
      <c r="W716" s="8"/>
      <c r="X716" s="6"/>
    </row>
    <row r="717" spans="1:24">
      <c r="A717" s="1">
        <v>45413</v>
      </c>
      <c r="B717" s="1" t="str">
        <f t="shared" si="67"/>
        <v>mayo</v>
      </c>
      <c r="C717" t="s">
        <v>105</v>
      </c>
      <c r="D717" t="s">
        <v>106</v>
      </c>
      <c r="E717" t="str">
        <f>+VLOOKUP(F717,'[2]DIVIPOLA MPIO'!$A$5:$B$1125,2,0)</f>
        <v>Huila</v>
      </c>
      <c r="F717" t="s">
        <v>115</v>
      </c>
      <c r="G717" t="s">
        <v>119</v>
      </c>
      <c r="H717" t="s">
        <v>117</v>
      </c>
      <c r="I717" t="s">
        <v>92</v>
      </c>
      <c r="J717" t="s">
        <v>16</v>
      </c>
      <c r="K717" s="2">
        <v>24</v>
      </c>
      <c r="L717" s="2">
        <v>150</v>
      </c>
      <c r="M717" s="2">
        <v>6</v>
      </c>
      <c r="N717" s="27">
        <f t="shared" si="68"/>
        <v>1</v>
      </c>
      <c r="O717" s="28" t="str">
        <f t="shared" si="69"/>
        <v>6</v>
      </c>
      <c r="P717" s="28">
        <f t="shared" si="70"/>
        <v>0</v>
      </c>
      <c r="Q717" s="29">
        <f t="shared" si="71"/>
        <v>360</v>
      </c>
      <c r="R717" s="29">
        <f t="shared" si="72"/>
        <v>6</v>
      </c>
      <c r="U717" s="26"/>
      <c r="V717" s="26"/>
      <c r="W717" s="8"/>
      <c r="X717" s="6"/>
    </row>
    <row r="718" spans="1:24">
      <c r="A718" s="1">
        <v>45413</v>
      </c>
      <c r="B718" s="1" t="str">
        <f t="shared" si="67"/>
        <v>mayo</v>
      </c>
      <c r="C718" t="s">
        <v>105</v>
      </c>
      <c r="D718" t="s">
        <v>106</v>
      </c>
      <c r="E718" t="str">
        <f>+VLOOKUP(F718,'[2]DIVIPOLA MPIO'!$A$5:$B$1125,2,0)</f>
        <v>Tolima</v>
      </c>
      <c r="F718" t="s">
        <v>455</v>
      </c>
      <c r="G718" t="s">
        <v>121</v>
      </c>
      <c r="H718" t="s">
        <v>109</v>
      </c>
      <c r="I718" t="s">
        <v>92</v>
      </c>
      <c r="J718" t="s">
        <v>16</v>
      </c>
      <c r="K718" s="2">
        <v>16</v>
      </c>
      <c r="L718" s="2">
        <v>100</v>
      </c>
      <c r="M718" s="2">
        <v>4</v>
      </c>
      <c r="N718" s="27">
        <f t="shared" si="68"/>
        <v>1</v>
      </c>
      <c r="O718" s="28" t="str">
        <f t="shared" si="69"/>
        <v>4</v>
      </c>
      <c r="P718" s="28">
        <f t="shared" si="70"/>
        <v>0</v>
      </c>
      <c r="Q718" s="29">
        <f t="shared" si="71"/>
        <v>240</v>
      </c>
      <c r="R718" s="29">
        <f t="shared" si="72"/>
        <v>4</v>
      </c>
      <c r="U718" s="26"/>
      <c r="V718" s="26"/>
      <c r="W718" s="8"/>
      <c r="X718" s="6"/>
    </row>
    <row r="719" spans="1:24">
      <c r="A719" s="1">
        <v>45413</v>
      </c>
      <c r="B719" s="1" t="str">
        <f t="shared" si="67"/>
        <v>mayo</v>
      </c>
      <c r="C719" t="s">
        <v>105</v>
      </c>
      <c r="D719" t="s">
        <v>106</v>
      </c>
      <c r="E719" t="str">
        <f>+VLOOKUP(F719,'[2]DIVIPOLA MPIO'!$A$5:$B$1125,2,0)</f>
        <v>Tolima</v>
      </c>
      <c r="F719" t="s">
        <v>455</v>
      </c>
      <c r="G719" t="s">
        <v>121</v>
      </c>
      <c r="H719" t="s">
        <v>110</v>
      </c>
      <c r="I719" t="s">
        <v>92</v>
      </c>
      <c r="J719" t="s">
        <v>16</v>
      </c>
      <c r="K719" s="2">
        <v>28</v>
      </c>
      <c r="L719" s="2">
        <v>175</v>
      </c>
      <c r="M719" s="2">
        <v>7</v>
      </c>
      <c r="N719" s="27">
        <f t="shared" si="68"/>
        <v>1</v>
      </c>
      <c r="O719" s="28" t="str">
        <f t="shared" si="69"/>
        <v>7</v>
      </c>
      <c r="P719" s="28">
        <f t="shared" si="70"/>
        <v>0</v>
      </c>
      <c r="Q719" s="29">
        <f t="shared" si="71"/>
        <v>420</v>
      </c>
      <c r="R719" s="29">
        <f t="shared" si="72"/>
        <v>7</v>
      </c>
      <c r="U719" s="26"/>
      <c r="V719" s="26"/>
      <c r="W719" s="8"/>
      <c r="X719" s="6"/>
    </row>
    <row r="720" spans="1:24">
      <c r="A720" s="1">
        <v>45413</v>
      </c>
      <c r="B720" s="1" t="str">
        <f t="shared" si="67"/>
        <v>mayo</v>
      </c>
      <c r="C720" t="s">
        <v>105</v>
      </c>
      <c r="D720" t="s">
        <v>106</v>
      </c>
      <c r="E720" t="str">
        <f>+VLOOKUP(F720,'[2]DIVIPOLA MPIO'!$A$5:$B$1125,2,0)</f>
        <v>Tolima</v>
      </c>
      <c r="F720" t="s">
        <v>455</v>
      </c>
      <c r="G720" t="s">
        <v>108</v>
      </c>
      <c r="H720" t="s">
        <v>118</v>
      </c>
      <c r="I720" t="s">
        <v>92</v>
      </c>
      <c r="J720" t="s">
        <v>233</v>
      </c>
      <c r="K720" s="2">
        <v>16</v>
      </c>
      <c r="L720" s="2">
        <v>100</v>
      </c>
      <c r="M720" s="2">
        <v>4</v>
      </c>
      <c r="N720" s="27">
        <f t="shared" si="68"/>
        <v>1</v>
      </c>
      <c r="O720" s="28" t="str">
        <f t="shared" si="69"/>
        <v>4</v>
      </c>
      <c r="P720" s="28">
        <f t="shared" si="70"/>
        <v>0</v>
      </c>
      <c r="Q720" s="29">
        <f t="shared" si="71"/>
        <v>240</v>
      </c>
      <c r="R720" s="29">
        <f t="shared" si="72"/>
        <v>4</v>
      </c>
      <c r="U720" s="26"/>
      <c r="V720" s="26"/>
      <c r="W720" s="8"/>
      <c r="X720" s="6"/>
    </row>
    <row r="721" spans="1:24">
      <c r="A721" s="1">
        <v>45413</v>
      </c>
      <c r="B721" s="1" t="str">
        <f t="shared" si="67"/>
        <v>mayo</v>
      </c>
      <c r="C721" t="s">
        <v>105</v>
      </c>
      <c r="D721" t="s">
        <v>106</v>
      </c>
      <c r="E721" t="str">
        <f>+VLOOKUP(F721,'[2]DIVIPOLA MPIO'!$A$5:$B$1125,2,0)</f>
        <v>Tolima</v>
      </c>
      <c r="F721" t="s">
        <v>455</v>
      </c>
      <c r="G721" t="s">
        <v>108</v>
      </c>
      <c r="H721" t="s">
        <v>125</v>
      </c>
      <c r="I721" t="s">
        <v>92</v>
      </c>
      <c r="J721" t="s">
        <v>233</v>
      </c>
      <c r="K721" s="2">
        <v>8</v>
      </c>
      <c r="L721" s="2">
        <v>50</v>
      </c>
      <c r="M721" s="2">
        <v>2</v>
      </c>
      <c r="N721" s="27">
        <f t="shared" si="68"/>
        <v>1</v>
      </c>
      <c r="O721" s="28" t="str">
        <f t="shared" si="69"/>
        <v>2</v>
      </c>
      <c r="P721" s="28">
        <f t="shared" si="70"/>
        <v>0</v>
      </c>
      <c r="Q721" s="29">
        <f t="shared" si="71"/>
        <v>120</v>
      </c>
      <c r="R721" s="29">
        <f t="shared" si="72"/>
        <v>2</v>
      </c>
      <c r="U721" s="26"/>
      <c r="V721" s="26"/>
      <c r="W721" s="8"/>
      <c r="X721" s="6"/>
    </row>
    <row r="722" spans="1:24">
      <c r="A722" s="1">
        <v>45413</v>
      </c>
      <c r="B722" s="1" t="str">
        <f t="shared" si="67"/>
        <v>mayo</v>
      </c>
      <c r="C722" t="s">
        <v>105</v>
      </c>
      <c r="D722" t="s">
        <v>106</v>
      </c>
      <c r="E722" t="str">
        <f>+VLOOKUP(F722,'[2]DIVIPOLA MPIO'!$A$5:$B$1125,2,0)</f>
        <v>Tolima</v>
      </c>
      <c r="F722" t="s">
        <v>455</v>
      </c>
      <c r="G722" t="s">
        <v>108</v>
      </c>
      <c r="H722" t="s">
        <v>345</v>
      </c>
      <c r="I722" t="s">
        <v>92</v>
      </c>
      <c r="J722" t="s">
        <v>16</v>
      </c>
      <c r="K722" s="2">
        <v>24</v>
      </c>
      <c r="L722" s="2">
        <v>150</v>
      </c>
      <c r="M722" s="2">
        <v>6</v>
      </c>
      <c r="N722" s="27">
        <f t="shared" si="68"/>
        <v>1</v>
      </c>
      <c r="O722" s="28" t="str">
        <f t="shared" si="69"/>
        <v>6</v>
      </c>
      <c r="P722" s="28">
        <f t="shared" si="70"/>
        <v>0</v>
      </c>
      <c r="Q722" s="29">
        <f t="shared" si="71"/>
        <v>360</v>
      </c>
      <c r="R722" s="29">
        <f t="shared" si="72"/>
        <v>6</v>
      </c>
      <c r="U722" s="26"/>
      <c r="V722" s="26"/>
      <c r="W722" s="8"/>
      <c r="X722" s="6"/>
    </row>
    <row r="723" spans="1:24">
      <c r="A723" s="1">
        <v>45413</v>
      </c>
      <c r="B723" s="1" t="str">
        <f t="shared" si="67"/>
        <v>mayo</v>
      </c>
      <c r="C723" t="s">
        <v>105</v>
      </c>
      <c r="D723" t="s">
        <v>106</v>
      </c>
      <c r="E723" t="str">
        <f>+VLOOKUP(F723,'[2]DIVIPOLA MPIO'!$A$5:$B$1125,2,0)</f>
        <v>Tolima</v>
      </c>
      <c r="F723" t="s">
        <v>455</v>
      </c>
      <c r="G723" t="s">
        <v>108</v>
      </c>
      <c r="H723" t="s">
        <v>122</v>
      </c>
      <c r="I723" t="s">
        <v>92</v>
      </c>
      <c r="J723" t="s">
        <v>16</v>
      </c>
      <c r="K723" s="2">
        <v>16</v>
      </c>
      <c r="L723" s="2">
        <v>100</v>
      </c>
      <c r="M723" s="2">
        <v>4</v>
      </c>
      <c r="N723" s="27">
        <f t="shared" si="68"/>
        <v>1</v>
      </c>
      <c r="O723" s="28" t="str">
        <f t="shared" si="69"/>
        <v>4</v>
      </c>
      <c r="P723" s="28">
        <f t="shared" si="70"/>
        <v>0</v>
      </c>
      <c r="Q723" s="29">
        <f t="shared" si="71"/>
        <v>240</v>
      </c>
      <c r="R723" s="29">
        <f t="shared" si="72"/>
        <v>4</v>
      </c>
      <c r="U723" s="26"/>
      <c r="V723" s="26"/>
      <c r="W723" s="8"/>
      <c r="X723" s="6"/>
    </row>
    <row r="724" spans="1:24">
      <c r="A724" s="1">
        <v>45413</v>
      </c>
      <c r="B724" s="1" t="str">
        <f t="shared" si="67"/>
        <v>mayo</v>
      </c>
      <c r="C724" t="s">
        <v>105</v>
      </c>
      <c r="D724" t="s">
        <v>106</v>
      </c>
      <c r="E724" t="str">
        <f>+VLOOKUP(F724,'[2]DIVIPOLA MPIO'!$A$5:$B$1125,2,0)</f>
        <v>Tolima</v>
      </c>
      <c r="F724" t="s">
        <v>455</v>
      </c>
      <c r="G724" t="s">
        <v>108</v>
      </c>
      <c r="H724" t="s">
        <v>118</v>
      </c>
      <c r="I724" t="s">
        <v>92</v>
      </c>
      <c r="J724" t="s">
        <v>16</v>
      </c>
      <c r="K724" s="2">
        <v>40</v>
      </c>
      <c r="L724" s="2">
        <v>250</v>
      </c>
      <c r="M724" s="2">
        <v>10</v>
      </c>
      <c r="N724" s="27">
        <f t="shared" si="68"/>
        <v>2</v>
      </c>
      <c r="O724" s="28" t="str">
        <f t="shared" si="69"/>
        <v>10</v>
      </c>
      <c r="P724" s="28">
        <f t="shared" si="70"/>
        <v>0</v>
      </c>
      <c r="Q724" s="29">
        <f t="shared" si="71"/>
        <v>600</v>
      </c>
      <c r="R724" s="29">
        <f t="shared" si="72"/>
        <v>10</v>
      </c>
      <c r="U724" s="26"/>
      <c r="V724" s="26"/>
      <c r="W724" s="8"/>
      <c r="X724" s="6"/>
    </row>
    <row r="725" spans="1:24">
      <c r="A725" s="1">
        <v>45413</v>
      </c>
      <c r="B725" s="1" t="str">
        <f t="shared" si="67"/>
        <v>mayo</v>
      </c>
      <c r="C725" t="s">
        <v>105</v>
      </c>
      <c r="D725" t="s">
        <v>106</v>
      </c>
      <c r="E725" t="str">
        <f>+VLOOKUP(F725,'[2]DIVIPOLA MPIO'!$A$5:$B$1125,2,0)</f>
        <v>Tolima</v>
      </c>
      <c r="F725" t="s">
        <v>455</v>
      </c>
      <c r="G725" t="s">
        <v>108</v>
      </c>
      <c r="H725" t="s">
        <v>125</v>
      </c>
      <c r="I725" t="s">
        <v>92</v>
      </c>
      <c r="J725" t="s">
        <v>16</v>
      </c>
      <c r="K725" s="2">
        <v>40</v>
      </c>
      <c r="L725" s="2">
        <v>250</v>
      </c>
      <c r="M725" s="2">
        <v>10</v>
      </c>
      <c r="N725" s="27">
        <f t="shared" si="68"/>
        <v>2</v>
      </c>
      <c r="O725" s="28" t="str">
        <f t="shared" si="69"/>
        <v>10</v>
      </c>
      <c r="P725" s="28">
        <f t="shared" si="70"/>
        <v>0</v>
      </c>
      <c r="Q725" s="29">
        <f t="shared" si="71"/>
        <v>600</v>
      </c>
      <c r="R725" s="29">
        <f t="shared" si="72"/>
        <v>10</v>
      </c>
      <c r="U725" s="26"/>
      <c r="V725" s="26"/>
      <c r="W725" s="8"/>
      <c r="X725" s="6"/>
    </row>
    <row r="726" spans="1:24">
      <c r="A726" s="1">
        <v>45413</v>
      </c>
      <c r="B726" s="1" t="str">
        <f t="shared" si="67"/>
        <v>mayo</v>
      </c>
      <c r="C726" t="s">
        <v>105</v>
      </c>
      <c r="D726" t="s">
        <v>106</v>
      </c>
      <c r="E726" t="str">
        <f>+VLOOKUP(F726,'[2]DIVIPOLA MPIO'!$A$5:$B$1125,2,0)</f>
        <v>Tolima</v>
      </c>
      <c r="F726" t="s">
        <v>455</v>
      </c>
      <c r="G726" t="s">
        <v>108</v>
      </c>
      <c r="H726" t="s">
        <v>118</v>
      </c>
      <c r="I726" t="s">
        <v>92</v>
      </c>
      <c r="J726" t="s">
        <v>373</v>
      </c>
      <c r="K726" s="2">
        <v>8</v>
      </c>
      <c r="L726" s="2">
        <v>50</v>
      </c>
      <c r="M726" s="2">
        <v>2</v>
      </c>
      <c r="N726" s="27">
        <f t="shared" si="68"/>
        <v>1</v>
      </c>
      <c r="O726" s="28" t="str">
        <f t="shared" si="69"/>
        <v>2</v>
      </c>
      <c r="P726" s="28">
        <f t="shared" si="70"/>
        <v>0</v>
      </c>
      <c r="Q726" s="29">
        <f t="shared" si="71"/>
        <v>120</v>
      </c>
      <c r="R726" s="29">
        <f t="shared" si="72"/>
        <v>2</v>
      </c>
      <c r="U726" s="26"/>
      <c r="V726" s="26"/>
      <c r="W726" s="8"/>
      <c r="X726" s="6"/>
    </row>
    <row r="727" spans="1:24">
      <c r="A727" s="1">
        <v>45413</v>
      </c>
      <c r="B727" s="1" t="str">
        <f t="shared" si="67"/>
        <v>mayo</v>
      </c>
      <c r="C727" t="s">
        <v>105</v>
      </c>
      <c r="D727" t="s">
        <v>106</v>
      </c>
      <c r="E727" t="str">
        <f>+VLOOKUP(F727,'[2]DIVIPOLA MPIO'!$A$5:$B$1125,2,0)</f>
        <v>Tolima</v>
      </c>
      <c r="F727" t="s">
        <v>455</v>
      </c>
      <c r="G727" t="s">
        <v>108</v>
      </c>
      <c r="H727" t="s">
        <v>125</v>
      </c>
      <c r="I727" t="s">
        <v>92</v>
      </c>
      <c r="J727" t="s">
        <v>373</v>
      </c>
      <c r="K727" s="2">
        <v>8</v>
      </c>
      <c r="L727" s="2">
        <v>50</v>
      </c>
      <c r="M727" s="2">
        <v>2</v>
      </c>
      <c r="N727" s="27">
        <f t="shared" si="68"/>
        <v>1</v>
      </c>
      <c r="O727" s="28" t="str">
        <f t="shared" si="69"/>
        <v>2</v>
      </c>
      <c r="P727" s="28">
        <f t="shared" si="70"/>
        <v>0</v>
      </c>
      <c r="Q727" s="29">
        <f t="shared" si="71"/>
        <v>120</v>
      </c>
      <c r="R727" s="29">
        <f t="shared" si="72"/>
        <v>2</v>
      </c>
      <c r="U727" s="26"/>
      <c r="V727" s="26"/>
      <c r="W727" s="8"/>
      <c r="X727" s="6"/>
    </row>
    <row r="728" spans="1:24">
      <c r="A728" s="1">
        <v>45413</v>
      </c>
      <c r="B728" s="1" t="str">
        <f t="shared" si="67"/>
        <v>mayo</v>
      </c>
      <c r="C728" t="s">
        <v>105</v>
      </c>
      <c r="D728" t="s">
        <v>106</v>
      </c>
      <c r="E728" t="str">
        <f>+VLOOKUP(F728,'[2]DIVIPOLA MPIO'!$A$5:$B$1125,2,0)</f>
        <v>Tolima</v>
      </c>
      <c r="F728" t="s">
        <v>455</v>
      </c>
      <c r="G728" t="s">
        <v>108</v>
      </c>
      <c r="H728" t="s">
        <v>345</v>
      </c>
      <c r="I728" t="s">
        <v>92</v>
      </c>
      <c r="J728" t="s">
        <v>123</v>
      </c>
      <c r="K728" s="2">
        <v>16</v>
      </c>
      <c r="L728" s="2">
        <v>100</v>
      </c>
      <c r="M728" s="2">
        <v>4</v>
      </c>
      <c r="N728" s="27">
        <f t="shared" si="68"/>
        <v>1</v>
      </c>
      <c r="O728" s="28" t="str">
        <f t="shared" si="69"/>
        <v>4</v>
      </c>
      <c r="P728" s="28">
        <f t="shared" si="70"/>
        <v>0</v>
      </c>
      <c r="Q728" s="29">
        <f t="shared" si="71"/>
        <v>240</v>
      </c>
      <c r="R728" s="29">
        <f t="shared" si="72"/>
        <v>4</v>
      </c>
      <c r="U728" s="26"/>
      <c r="V728" s="26"/>
      <c r="W728" s="8"/>
      <c r="X728" s="6"/>
    </row>
    <row r="729" spans="1:24">
      <c r="A729" s="1">
        <v>45413</v>
      </c>
      <c r="B729" s="1" t="str">
        <f t="shared" si="67"/>
        <v>mayo</v>
      </c>
      <c r="C729" t="s">
        <v>105</v>
      </c>
      <c r="D729" t="s">
        <v>106</v>
      </c>
      <c r="E729" t="str">
        <f>+VLOOKUP(F729,'[2]DIVIPOLA MPIO'!$A$5:$B$1125,2,0)</f>
        <v>Tolima</v>
      </c>
      <c r="F729" t="s">
        <v>455</v>
      </c>
      <c r="G729" t="s">
        <v>108</v>
      </c>
      <c r="H729" t="s">
        <v>118</v>
      </c>
      <c r="I729" t="s">
        <v>92</v>
      </c>
      <c r="J729" t="s">
        <v>123</v>
      </c>
      <c r="K729" s="2">
        <v>32</v>
      </c>
      <c r="L729" s="2">
        <v>200</v>
      </c>
      <c r="M729" s="2">
        <v>8</v>
      </c>
      <c r="N729" s="27">
        <f t="shared" si="68"/>
        <v>1</v>
      </c>
      <c r="O729" s="28" t="str">
        <f t="shared" si="69"/>
        <v>8</v>
      </c>
      <c r="P729" s="28">
        <f t="shared" si="70"/>
        <v>0</v>
      </c>
      <c r="Q729" s="29">
        <f t="shared" si="71"/>
        <v>480</v>
      </c>
      <c r="R729" s="29">
        <f t="shared" si="72"/>
        <v>8</v>
      </c>
      <c r="U729" s="26"/>
      <c r="V729" s="26"/>
      <c r="W729" s="8"/>
      <c r="X729" s="6"/>
    </row>
    <row r="730" spans="1:24">
      <c r="A730" s="1">
        <v>45413</v>
      </c>
      <c r="B730" s="1" t="str">
        <f t="shared" si="67"/>
        <v>mayo</v>
      </c>
      <c r="C730" t="s">
        <v>105</v>
      </c>
      <c r="D730" t="s">
        <v>106</v>
      </c>
      <c r="E730" t="str">
        <f>+VLOOKUP(F730,'[2]DIVIPOLA MPIO'!$A$5:$B$1125,2,0)</f>
        <v>Tolima</v>
      </c>
      <c r="F730" t="s">
        <v>455</v>
      </c>
      <c r="G730" t="s">
        <v>108</v>
      </c>
      <c r="H730" t="s">
        <v>125</v>
      </c>
      <c r="I730" t="s">
        <v>92</v>
      </c>
      <c r="J730" t="s">
        <v>123</v>
      </c>
      <c r="K730" s="2">
        <v>40</v>
      </c>
      <c r="L730" s="2">
        <v>250</v>
      </c>
      <c r="M730" s="2">
        <v>10</v>
      </c>
      <c r="N730" s="27">
        <f t="shared" si="68"/>
        <v>2</v>
      </c>
      <c r="O730" s="28" t="str">
        <f t="shared" si="69"/>
        <v>10</v>
      </c>
      <c r="P730" s="28">
        <f t="shared" si="70"/>
        <v>0</v>
      </c>
      <c r="Q730" s="29">
        <f t="shared" si="71"/>
        <v>600</v>
      </c>
      <c r="R730" s="29">
        <f t="shared" si="72"/>
        <v>10</v>
      </c>
      <c r="U730" s="26"/>
      <c r="V730" s="26"/>
      <c r="W730" s="8"/>
      <c r="X730" s="6"/>
    </row>
    <row r="731" spans="1:24">
      <c r="A731" s="1">
        <v>45413</v>
      </c>
      <c r="B731" s="1" t="str">
        <f t="shared" si="67"/>
        <v>mayo</v>
      </c>
      <c r="C731" t="s">
        <v>105</v>
      </c>
      <c r="D731" t="s">
        <v>106</v>
      </c>
      <c r="E731" t="str">
        <f>+VLOOKUP(F731,'[2]DIVIPOLA MPIO'!$A$5:$B$1125,2,0)</f>
        <v>Tolima</v>
      </c>
      <c r="F731" t="s">
        <v>455</v>
      </c>
      <c r="G731" t="s">
        <v>126</v>
      </c>
      <c r="H731" t="s">
        <v>345</v>
      </c>
      <c r="I731" t="s">
        <v>92</v>
      </c>
      <c r="J731" t="s">
        <v>16</v>
      </c>
      <c r="K731" s="2">
        <v>8</v>
      </c>
      <c r="L731" s="2">
        <v>50</v>
      </c>
      <c r="M731" s="2">
        <v>2</v>
      </c>
      <c r="N731" s="27">
        <f t="shared" si="68"/>
        <v>1</v>
      </c>
      <c r="O731" s="28" t="str">
        <f t="shared" si="69"/>
        <v>2</v>
      </c>
      <c r="P731" s="28">
        <f t="shared" si="70"/>
        <v>0</v>
      </c>
      <c r="Q731" s="29">
        <f t="shared" si="71"/>
        <v>120</v>
      </c>
      <c r="R731" s="29">
        <f t="shared" si="72"/>
        <v>2</v>
      </c>
      <c r="U731" s="26"/>
      <c r="V731" s="26"/>
      <c r="W731" s="8"/>
      <c r="X731" s="6"/>
    </row>
    <row r="732" spans="1:24">
      <c r="A732" s="1">
        <v>45413</v>
      </c>
      <c r="B732" s="1" t="str">
        <f t="shared" si="67"/>
        <v>mayo</v>
      </c>
      <c r="C732" t="s">
        <v>105</v>
      </c>
      <c r="D732" t="s">
        <v>106</v>
      </c>
      <c r="E732" t="str">
        <f>+VLOOKUP(F732,'[2]DIVIPOLA MPIO'!$A$5:$B$1125,2,0)</f>
        <v>Tolima</v>
      </c>
      <c r="F732" t="s">
        <v>455</v>
      </c>
      <c r="G732" t="s">
        <v>126</v>
      </c>
      <c r="H732" t="s">
        <v>122</v>
      </c>
      <c r="I732" t="s">
        <v>92</v>
      </c>
      <c r="J732" t="s">
        <v>16</v>
      </c>
      <c r="K732" s="2">
        <v>30</v>
      </c>
      <c r="L732" s="2">
        <v>187.5</v>
      </c>
      <c r="M732" s="2">
        <v>7</v>
      </c>
      <c r="N732" s="27">
        <f t="shared" si="68"/>
        <v>1</v>
      </c>
      <c r="O732" s="28" t="str">
        <f t="shared" si="69"/>
        <v>7</v>
      </c>
      <c r="P732" s="28">
        <f t="shared" si="70"/>
        <v>0</v>
      </c>
      <c r="Q732" s="29">
        <f t="shared" si="71"/>
        <v>420</v>
      </c>
      <c r="R732" s="29">
        <f t="shared" si="72"/>
        <v>7</v>
      </c>
      <c r="U732" s="26"/>
      <c r="V732" s="26"/>
      <c r="W732" s="8"/>
      <c r="X732" s="6"/>
    </row>
    <row r="733" spans="1:24">
      <c r="A733" s="1">
        <v>45413</v>
      </c>
      <c r="B733" s="1" t="str">
        <f t="shared" si="67"/>
        <v>mayo</v>
      </c>
      <c r="C733" t="s">
        <v>105</v>
      </c>
      <c r="D733" t="s">
        <v>106</v>
      </c>
      <c r="E733" t="str">
        <f>+VLOOKUP(F733,'[2]DIVIPOLA MPIO'!$A$5:$B$1125,2,0)</f>
        <v>Tolima</v>
      </c>
      <c r="F733" t="s">
        <v>455</v>
      </c>
      <c r="G733" t="s">
        <v>126</v>
      </c>
      <c r="H733" t="s">
        <v>118</v>
      </c>
      <c r="I733" t="s">
        <v>92</v>
      </c>
      <c r="J733" t="s">
        <v>16</v>
      </c>
      <c r="K733" s="2">
        <v>24</v>
      </c>
      <c r="L733" s="2">
        <v>150</v>
      </c>
      <c r="M733" s="2">
        <v>6</v>
      </c>
      <c r="N733" s="27">
        <f t="shared" si="68"/>
        <v>1</v>
      </c>
      <c r="O733" s="28" t="str">
        <f t="shared" si="69"/>
        <v>6</v>
      </c>
      <c r="P733" s="28">
        <f t="shared" si="70"/>
        <v>0</v>
      </c>
      <c r="Q733" s="29">
        <f t="shared" si="71"/>
        <v>360</v>
      </c>
      <c r="R733" s="29">
        <f t="shared" si="72"/>
        <v>6</v>
      </c>
      <c r="U733" s="26"/>
      <c r="V733" s="26"/>
      <c r="W733" s="8"/>
      <c r="X733" s="6"/>
    </row>
    <row r="734" spans="1:24">
      <c r="A734" s="1">
        <v>45413</v>
      </c>
      <c r="B734" s="1" t="str">
        <f t="shared" si="67"/>
        <v>mayo</v>
      </c>
      <c r="C734" t="s">
        <v>105</v>
      </c>
      <c r="D734" t="s">
        <v>106</v>
      </c>
      <c r="E734" t="str">
        <f>+VLOOKUP(F734,'[2]DIVIPOLA MPIO'!$A$5:$B$1125,2,0)</f>
        <v>Tolima</v>
      </c>
      <c r="F734" t="s">
        <v>455</v>
      </c>
      <c r="G734" t="s">
        <v>126</v>
      </c>
      <c r="H734" t="s">
        <v>125</v>
      </c>
      <c r="I734" t="s">
        <v>92</v>
      </c>
      <c r="J734" t="s">
        <v>16</v>
      </c>
      <c r="K734" s="2">
        <v>12</v>
      </c>
      <c r="L734" s="2">
        <v>75</v>
      </c>
      <c r="M734" s="2">
        <v>3</v>
      </c>
      <c r="N734" s="27">
        <f t="shared" si="68"/>
        <v>1</v>
      </c>
      <c r="O734" s="28" t="str">
        <f t="shared" si="69"/>
        <v>3</v>
      </c>
      <c r="P734" s="28">
        <f t="shared" si="70"/>
        <v>0</v>
      </c>
      <c r="Q734" s="29">
        <f t="shared" si="71"/>
        <v>180</v>
      </c>
      <c r="R734" s="29">
        <f t="shared" si="72"/>
        <v>3</v>
      </c>
      <c r="U734" s="26"/>
      <c r="V734" s="26"/>
      <c r="W734" s="8"/>
      <c r="X734" s="6"/>
    </row>
    <row r="735" spans="1:24">
      <c r="A735" s="1">
        <v>45413</v>
      </c>
      <c r="B735" s="1" t="str">
        <f t="shared" si="67"/>
        <v>mayo</v>
      </c>
      <c r="C735" t="s">
        <v>105</v>
      </c>
      <c r="D735" t="s">
        <v>106</v>
      </c>
      <c r="E735" t="str">
        <f>+VLOOKUP(F735,'[2]DIVIPOLA MPIO'!$A$5:$B$1125,2,0)</f>
        <v>Tolima</v>
      </c>
      <c r="F735" t="s">
        <v>455</v>
      </c>
      <c r="G735" t="s">
        <v>126</v>
      </c>
      <c r="H735" t="s">
        <v>345</v>
      </c>
      <c r="I735" t="s">
        <v>92</v>
      </c>
      <c r="J735" t="s">
        <v>123</v>
      </c>
      <c r="K735" s="2">
        <v>12</v>
      </c>
      <c r="L735" s="2">
        <v>75</v>
      </c>
      <c r="M735" s="2">
        <v>3</v>
      </c>
      <c r="N735" s="27">
        <f t="shared" si="68"/>
        <v>1</v>
      </c>
      <c r="O735" s="28" t="str">
        <f t="shared" si="69"/>
        <v>3</v>
      </c>
      <c r="P735" s="28">
        <f t="shared" si="70"/>
        <v>0</v>
      </c>
      <c r="Q735" s="29">
        <f t="shared" si="71"/>
        <v>180</v>
      </c>
      <c r="R735" s="29">
        <f t="shared" si="72"/>
        <v>3</v>
      </c>
      <c r="U735" s="26"/>
      <c r="V735" s="26"/>
      <c r="W735" s="8"/>
      <c r="X735" s="6"/>
    </row>
    <row r="736" spans="1:24">
      <c r="A736" s="1">
        <v>45413</v>
      </c>
      <c r="B736" s="1" t="str">
        <f t="shared" si="67"/>
        <v>mayo</v>
      </c>
      <c r="C736" t="s">
        <v>105</v>
      </c>
      <c r="D736" t="s">
        <v>106</v>
      </c>
      <c r="E736" t="str">
        <f>+VLOOKUP(F736,'[2]DIVIPOLA MPIO'!$A$5:$B$1125,2,0)</f>
        <v>Tolima</v>
      </c>
      <c r="F736" t="s">
        <v>455</v>
      </c>
      <c r="G736" t="s">
        <v>126</v>
      </c>
      <c r="H736" t="s">
        <v>118</v>
      </c>
      <c r="I736" t="s">
        <v>92</v>
      </c>
      <c r="J736" t="s">
        <v>123</v>
      </c>
      <c r="K736" s="2">
        <v>10</v>
      </c>
      <c r="L736" s="2">
        <v>62.5</v>
      </c>
      <c r="M736" s="2">
        <v>2</v>
      </c>
      <c r="N736" s="27">
        <f t="shared" si="68"/>
        <v>1</v>
      </c>
      <c r="O736" s="28" t="str">
        <f t="shared" si="69"/>
        <v>2</v>
      </c>
      <c r="P736" s="28">
        <f t="shared" si="70"/>
        <v>0</v>
      </c>
      <c r="Q736" s="29">
        <f t="shared" si="71"/>
        <v>120</v>
      </c>
      <c r="R736" s="29">
        <f t="shared" si="72"/>
        <v>2</v>
      </c>
      <c r="U736" s="26"/>
      <c r="V736" s="26"/>
      <c r="W736" s="8"/>
      <c r="X736" s="6"/>
    </row>
    <row r="737" spans="1:24">
      <c r="A737" s="1">
        <v>45413</v>
      </c>
      <c r="B737" s="1" t="str">
        <f t="shared" si="67"/>
        <v>mayo</v>
      </c>
      <c r="C737" t="s">
        <v>105</v>
      </c>
      <c r="D737" t="s">
        <v>106</v>
      </c>
      <c r="E737" t="str">
        <f>+VLOOKUP(F737,'[2]DIVIPOLA MPIO'!$A$5:$B$1125,2,0)</f>
        <v>Tolima</v>
      </c>
      <c r="F737" t="s">
        <v>455</v>
      </c>
      <c r="G737" t="s">
        <v>126</v>
      </c>
      <c r="H737" t="s">
        <v>125</v>
      </c>
      <c r="I737" t="s">
        <v>92</v>
      </c>
      <c r="J737" t="s">
        <v>123</v>
      </c>
      <c r="K737" s="2">
        <v>16</v>
      </c>
      <c r="L737" s="2">
        <v>100</v>
      </c>
      <c r="M737" s="2">
        <v>4</v>
      </c>
      <c r="N737" s="27">
        <f t="shared" si="68"/>
        <v>1</v>
      </c>
      <c r="O737" s="28" t="str">
        <f t="shared" si="69"/>
        <v>4</v>
      </c>
      <c r="P737" s="28">
        <f t="shared" si="70"/>
        <v>0</v>
      </c>
      <c r="Q737" s="29">
        <f t="shared" si="71"/>
        <v>240</v>
      </c>
      <c r="R737" s="29">
        <f t="shared" si="72"/>
        <v>4</v>
      </c>
      <c r="U737" s="26"/>
      <c r="V737" s="26"/>
      <c r="W737" s="8"/>
      <c r="X737" s="6"/>
    </row>
    <row r="738" spans="1:24">
      <c r="A738" s="1">
        <v>45413</v>
      </c>
      <c r="B738" s="1" t="str">
        <f t="shared" si="67"/>
        <v>mayo</v>
      </c>
      <c r="C738" t="s">
        <v>105</v>
      </c>
      <c r="D738" t="s">
        <v>106</v>
      </c>
      <c r="E738" t="str">
        <f>+VLOOKUP(F738,'[2]DIVIPOLA MPIO'!$A$5:$B$1125,2,0)</f>
        <v>Tolima</v>
      </c>
      <c r="F738" t="s">
        <v>128</v>
      </c>
      <c r="G738" t="s">
        <v>129</v>
      </c>
      <c r="H738" t="s">
        <v>118</v>
      </c>
      <c r="I738" t="s">
        <v>92</v>
      </c>
      <c r="J738" t="s">
        <v>233</v>
      </c>
      <c r="K738" s="2">
        <v>16</v>
      </c>
      <c r="L738" s="2">
        <v>100</v>
      </c>
      <c r="M738" s="2">
        <v>4</v>
      </c>
      <c r="N738" s="27">
        <f t="shared" si="68"/>
        <v>1</v>
      </c>
      <c r="O738" s="28" t="str">
        <f t="shared" si="69"/>
        <v>4</v>
      </c>
      <c r="P738" s="28">
        <f t="shared" si="70"/>
        <v>0</v>
      </c>
      <c r="Q738" s="29">
        <f t="shared" si="71"/>
        <v>240</v>
      </c>
      <c r="R738" s="29">
        <f t="shared" si="72"/>
        <v>4</v>
      </c>
      <c r="U738" s="26"/>
      <c r="V738" s="26"/>
      <c r="W738" s="8"/>
      <c r="X738" s="6"/>
    </row>
    <row r="739" spans="1:24">
      <c r="A739" s="1">
        <v>45413</v>
      </c>
      <c r="B739" s="1" t="str">
        <f t="shared" si="67"/>
        <v>mayo</v>
      </c>
      <c r="C739" t="s">
        <v>105</v>
      </c>
      <c r="D739" t="s">
        <v>106</v>
      </c>
      <c r="E739" t="str">
        <f>+VLOOKUP(F739,'[2]DIVIPOLA MPIO'!$A$5:$B$1125,2,0)</f>
        <v>Tolima</v>
      </c>
      <c r="F739" t="s">
        <v>128</v>
      </c>
      <c r="G739" t="s">
        <v>129</v>
      </c>
      <c r="H739" t="s">
        <v>125</v>
      </c>
      <c r="I739" t="s">
        <v>92</v>
      </c>
      <c r="J739" t="s">
        <v>233</v>
      </c>
      <c r="K739" s="2">
        <v>8</v>
      </c>
      <c r="L739" s="2">
        <v>50</v>
      </c>
      <c r="M739" s="2">
        <v>2</v>
      </c>
      <c r="N739" s="27">
        <f t="shared" si="68"/>
        <v>1</v>
      </c>
      <c r="O739" s="28" t="str">
        <f t="shared" si="69"/>
        <v>2</v>
      </c>
      <c r="P739" s="28">
        <f t="shared" si="70"/>
        <v>0</v>
      </c>
      <c r="Q739" s="29">
        <f t="shared" si="71"/>
        <v>120</v>
      </c>
      <c r="R739" s="29">
        <f t="shared" si="72"/>
        <v>2</v>
      </c>
      <c r="U739" s="26"/>
      <c r="V739" s="26"/>
      <c r="W739" s="8"/>
      <c r="X739" s="6"/>
    </row>
    <row r="740" spans="1:24">
      <c r="A740" s="1">
        <v>45413</v>
      </c>
      <c r="B740" s="1" t="str">
        <f t="shared" si="67"/>
        <v>mayo</v>
      </c>
      <c r="C740" t="s">
        <v>105</v>
      </c>
      <c r="D740" t="s">
        <v>106</v>
      </c>
      <c r="E740" t="str">
        <f>+VLOOKUP(F740,'[2]DIVIPOLA MPIO'!$A$5:$B$1125,2,0)</f>
        <v>Tolima</v>
      </c>
      <c r="F740" t="s">
        <v>128</v>
      </c>
      <c r="G740" t="s">
        <v>129</v>
      </c>
      <c r="H740" t="s">
        <v>345</v>
      </c>
      <c r="I740" t="s">
        <v>92</v>
      </c>
      <c r="J740" t="s">
        <v>16</v>
      </c>
      <c r="K740" s="2">
        <v>32</v>
      </c>
      <c r="L740" s="2">
        <v>200</v>
      </c>
      <c r="M740" s="2">
        <v>8</v>
      </c>
      <c r="N740" s="27">
        <f t="shared" si="68"/>
        <v>1</v>
      </c>
      <c r="O740" s="28" t="str">
        <f t="shared" si="69"/>
        <v>8</v>
      </c>
      <c r="P740" s="28">
        <f t="shared" si="70"/>
        <v>0</v>
      </c>
      <c r="Q740" s="29">
        <f t="shared" si="71"/>
        <v>480</v>
      </c>
      <c r="R740" s="29">
        <f t="shared" si="72"/>
        <v>8</v>
      </c>
      <c r="U740" s="26"/>
      <c r="V740" s="26"/>
      <c r="W740" s="8"/>
      <c r="X740" s="6"/>
    </row>
    <row r="741" spans="1:24">
      <c r="A741" s="1">
        <v>45413</v>
      </c>
      <c r="B741" s="1" t="str">
        <f t="shared" si="67"/>
        <v>mayo</v>
      </c>
      <c r="C741" t="s">
        <v>105</v>
      </c>
      <c r="D741" t="s">
        <v>106</v>
      </c>
      <c r="E741" t="str">
        <f>+VLOOKUP(F741,'[2]DIVIPOLA MPIO'!$A$5:$B$1125,2,0)</f>
        <v>Tolima</v>
      </c>
      <c r="F741" t="s">
        <v>128</v>
      </c>
      <c r="G741" t="s">
        <v>129</v>
      </c>
      <c r="H741" t="s">
        <v>122</v>
      </c>
      <c r="I741" t="s">
        <v>92</v>
      </c>
      <c r="J741" t="s">
        <v>16</v>
      </c>
      <c r="K741" s="2">
        <v>12</v>
      </c>
      <c r="L741" s="2">
        <v>75</v>
      </c>
      <c r="M741" s="2">
        <v>3</v>
      </c>
      <c r="N741" s="27">
        <f t="shared" si="68"/>
        <v>1</v>
      </c>
      <c r="O741" s="28" t="str">
        <f t="shared" si="69"/>
        <v>3</v>
      </c>
      <c r="P741" s="28">
        <f t="shared" si="70"/>
        <v>0</v>
      </c>
      <c r="Q741" s="29">
        <f t="shared" si="71"/>
        <v>180</v>
      </c>
      <c r="R741" s="29">
        <f t="shared" si="72"/>
        <v>3</v>
      </c>
      <c r="U741" s="26"/>
      <c r="V741" s="26"/>
      <c r="W741" s="8"/>
      <c r="X741" s="6"/>
    </row>
    <row r="742" spans="1:24">
      <c r="A742" s="1">
        <v>45413</v>
      </c>
      <c r="B742" s="1" t="str">
        <f t="shared" si="67"/>
        <v>mayo</v>
      </c>
      <c r="C742" t="s">
        <v>105</v>
      </c>
      <c r="D742" t="s">
        <v>106</v>
      </c>
      <c r="E742" t="str">
        <f>+VLOOKUP(F742,'[2]DIVIPOLA MPIO'!$A$5:$B$1125,2,0)</f>
        <v>Tolima</v>
      </c>
      <c r="F742" t="s">
        <v>128</v>
      </c>
      <c r="G742" t="s">
        <v>129</v>
      </c>
      <c r="H742" t="s">
        <v>118</v>
      </c>
      <c r="I742" t="s">
        <v>92</v>
      </c>
      <c r="J742" t="s">
        <v>16</v>
      </c>
      <c r="K742" s="2">
        <v>56</v>
      </c>
      <c r="L742" s="2">
        <v>350</v>
      </c>
      <c r="M742" s="2">
        <v>14</v>
      </c>
      <c r="N742" s="27">
        <f t="shared" si="68"/>
        <v>2</v>
      </c>
      <c r="O742" s="28" t="str">
        <f t="shared" si="69"/>
        <v>14</v>
      </c>
      <c r="P742" s="28">
        <f t="shared" si="70"/>
        <v>0</v>
      </c>
      <c r="Q742" s="29">
        <f t="shared" si="71"/>
        <v>840</v>
      </c>
      <c r="R742" s="29">
        <f t="shared" si="72"/>
        <v>14</v>
      </c>
      <c r="U742" s="26"/>
      <c r="V742" s="26"/>
      <c r="W742" s="8"/>
      <c r="X742" s="6"/>
    </row>
    <row r="743" spans="1:24">
      <c r="A743" s="1">
        <v>45413</v>
      </c>
      <c r="B743" s="1" t="str">
        <f t="shared" si="67"/>
        <v>mayo</v>
      </c>
      <c r="C743" t="s">
        <v>105</v>
      </c>
      <c r="D743" t="s">
        <v>106</v>
      </c>
      <c r="E743" t="str">
        <f>+VLOOKUP(F743,'[2]DIVIPOLA MPIO'!$A$5:$B$1125,2,0)</f>
        <v>Tolima</v>
      </c>
      <c r="F743" t="s">
        <v>128</v>
      </c>
      <c r="G743" t="s">
        <v>129</v>
      </c>
      <c r="H743" t="s">
        <v>125</v>
      </c>
      <c r="I743" t="s">
        <v>92</v>
      </c>
      <c r="J743" t="s">
        <v>16</v>
      </c>
      <c r="K743" s="2">
        <v>40</v>
      </c>
      <c r="L743" s="2">
        <v>250</v>
      </c>
      <c r="M743" s="2">
        <v>10</v>
      </c>
      <c r="N743" s="27">
        <f t="shared" si="68"/>
        <v>2</v>
      </c>
      <c r="O743" s="28" t="str">
        <f t="shared" si="69"/>
        <v>10</v>
      </c>
      <c r="P743" s="28">
        <f t="shared" si="70"/>
        <v>0</v>
      </c>
      <c r="Q743" s="29">
        <f t="shared" si="71"/>
        <v>600</v>
      </c>
      <c r="R743" s="29">
        <f t="shared" si="72"/>
        <v>10</v>
      </c>
      <c r="U743" s="26"/>
      <c r="V743" s="26"/>
      <c r="W743" s="8"/>
      <c r="X743" s="6"/>
    </row>
    <row r="744" spans="1:24">
      <c r="A744" s="1">
        <v>45413</v>
      </c>
      <c r="B744" s="1" t="str">
        <f t="shared" si="67"/>
        <v>mayo</v>
      </c>
      <c r="C744" t="s">
        <v>105</v>
      </c>
      <c r="D744" t="s">
        <v>106</v>
      </c>
      <c r="E744" t="str">
        <f>+VLOOKUP(F744,'[2]DIVIPOLA MPIO'!$A$5:$B$1125,2,0)</f>
        <v>Tolima</v>
      </c>
      <c r="F744" t="s">
        <v>128</v>
      </c>
      <c r="G744" t="s">
        <v>129</v>
      </c>
      <c r="H744" t="s">
        <v>345</v>
      </c>
      <c r="I744" t="s">
        <v>92</v>
      </c>
      <c r="J744" t="s">
        <v>123</v>
      </c>
      <c r="K744" s="2">
        <v>24</v>
      </c>
      <c r="L744" s="2">
        <v>150</v>
      </c>
      <c r="M744" s="2">
        <v>6</v>
      </c>
      <c r="N744" s="27">
        <f t="shared" si="68"/>
        <v>1</v>
      </c>
      <c r="O744" s="28" t="str">
        <f t="shared" si="69"/>
        <v>6</v>
      </c>
      <c r="P744" s="28">
        <f t="shared" si="70"/>
        <v>0</v>
      </c>
      <c r="Q744" s="29">
        <f t="shared" si="71"/>
        <v>360</v>
      </c>
      <c r="R744" s="29">
        <f t="shared" si="72"/>
        <v>6</v>
      </c>
      <c r="U744" s="26"/>
      <c r="V744" s="26"/>
      <c r="W744" s="8"/>
      <c r="X744" s="6"/>
    </row>
    <row r="745" spans="1:24">
      <c r="A745" s="1">
        <v>45413</v>
      </c>
      <c r="B745" s="1" t="str">
        <f t="shared" si="67"/>
        <v>mayo</v>
      </c>
      <c r="C745" t="s">
        <v>105</v>
      </c>
      <c r="D745" t="s">
        <v>106</v>
      </c>
      <c r="E745" t="str">
        <f>+VLOOKUP(F745,'[2]DIVIPOLA MPIO'!$A$5:$B$1125,2,0)</f>
        <v>Tolima</v>
      </c>
      <c r="F745" t="s">
        <v>128</v>
      </c>
      <c r="G745" t="s">
        <v>129</v>
      </c>
      <c r="H745" t="s">
        <v>118</v>
      </c>
      <c r="I745" t="s">
        <v>92</v>
      </c>
      <c r="J745" t="s">
        <v>123</v>
      </c>
      <c r="K745" s="2">
        <v>40</v>
      </c>
      <c r="L745" s="2">
        <v>250</v>
      </c>
      <c r="M745" s="2">
        <v>10</v>
      </c>
      <c r="N745" s="27">
        <f t="shared" si="68"/>
        <v>2</v>
      </c>
      <c r="O745" s="28" t="str">
        <f t="shared" si="69"/>
        <v>10</v>
      </c>
      <c r="P745" s="28">
        <f t="shared" si="70"/>
        <v>0</v>
      </c>
      <c r="Q745" s="29">
        <f t="shared" si="71"/>
        <v>600</v>
      </c>
      <c r="R745" s="29">
        <f t="shared" si="72"/>
        <v>10</v>
      </c>
      <c r="U745" s="26"/>
      <c r="V745" s="26"/>
      <c r="W745" s="8"/>
      <c r="X745" s="6"/>
    </row>
    <row r="746" spans="1:24">
      <c r="A746" s="1">
        <v>45413</v>
      </c>
      <c r="B746" s="1" t="str">
        <f t="shared" si="67"/>
        <v>mayo</v>
      </c>
      <c r="C746" t="s">
        <v>105</v>
      </c>
      <c r="D746" t="s">
        <v>106</v>
      </c>
      <c r="E746" t="str">
        <f>+VLOOKUP(F746,'[2]DIVIPOLA MPIO'!$A$5:$B$1125,2,0)</f>
        <v>Tolima</v>
      </c>
      <c r="F746" t="s">
        <v>128</v>
      </c>
      <c r="G746" t="s">
        <v>129</v>
      </c>
      <c r="H746" t="s">
        <v>125</v>
      </c>
      <c r="I746" t="s">
        <v>92</v>
      </c>
      <c r="J746" t="s">
        <v>123</v>
      </c>
      <c r="K746" s="2">
        <v>34</v>
      </c>
      <c r="L746" s="2">
        <v>212.5</v>
      </c>
      <c r="M746" s="2">
        <v>8</v>
      </c>
      <c r="N746" s="27">
        <f t="shared" si="68"/>
        <v>1</v>
      </c>
      <c r="O746" s="28" t="str">
        <f t="shared" si="69"/>
        <v>8</v>
      </c>
      <c r="P746" s="28">
        <f t="shared" si="70"/>
        <v>0</v>
      </c>
      <c r="Q746" s="29">
        <f t="shared" si="71"/>
        <v>480</v>
      </c>
      <c r="R746" s="29">
        <f t="shared" si="72"/>
        <v>8</v>
      </c>
      <c r="U746" s="26"/>
      <c r="V746" s="26"/>
      <c r="W746" s="8"/>
      <c r="X746" s="6"/>
    </row>
    <row r="747" spans="1:24">
      <c r="A747" s="1">
        <v>45413</v>
      </c>
      <c r="B747" s="1" t="str">
        <f t="shared" si="67"/>
        <v>mayo</v>
      </c>
      <c r="C747" t="s">
        <v>105</v>
      </c>
      <c r="D747" t="s">
        <v>106</v>
      </c>
      <c r="E747" t="str">
        <f>+VLOOKUP(F747,'[2]DIVIPOLA MPIO'!$A$5:$B$1125,2,0)</f>
        <v>Tolima</v>
      </c>
      <c r="F747" t="s">
        <v>454</v>
      </c>
      <c r="G747" t="s">
        <v>133</v>
      </c>
      <c r="H747" t="s">
        <v>109</v>
      </c>
      <c r="I747" t="s">
        <v>92</v>
      </c>
      <c r="J747" t="s">
        <v>16</v>
      </c>
      <c r="K747" s="2">
        <v>2</v>
      </c>
      <c r="L747" s="2">
        <v>12.5</v>
      </c>
      <c r="M747" s="2">
        <v>30</v>
      </c>
      <c r="N747" s="27">
        <f t="shared" si="68"/>
        <v>2</v>
      </c>
      <c r="O747" s="28" t="str">
        <f t="shared" si="69"/>
        <v>30</v>
      </c>
      <c r="P747" s="28">
        <f t="shared" si="70"/>
        <v>0</v>
      </c>
      <c r="Q747" s="29">
        <f t="shared" si="71"/>
        <v>1800</v>
      </c>
      <c r="R747" s="29">
        <f t="shared" si="72"/>
        <v>30</v>
      </c>
      <c r="U747" s="26"/>
      <c r="V747" s="26"/>
      <c r="W747" s="8"/>
      <c r="X747" s="6"/>
    </row>
    <row r="748" spans="1:24">
      <c r="A748" s="1">
        <v>45413</v>
      </c>
      <c r="B748" s="1" t="str">
        <f t="shared" si="67"/>
        <v>mayo</v>
      </c>
      <c r="C748" t="s">
        <v>105</v>
      </c>
      <c r="D748" t="s">
        <v>106</v>
      </c>
      <c r="E748" t="str">
        <f>+VLOOKUP(F748,'[2]DIVIPOLA MPIO'!$A$5:$B$1125,2,0)</f>
        <v>Tolima</v>
      </c>
      <c r="F748" t="s">
        <v>454</v>
      </c>
      <c r="G748" t="s">
        <v>133</v>
      </c>
      <c r="H748" t="s">
        <v>110</v>
      </c>
      <c r="I748" t="s">
        <v>92</v>
      </c>
      <c r="J748" t="s">
        <v>16</v>
      </c>
      <c r="K748" s="2">
        <v>24</v>
      </c>
      <c r="L748" s="2">
        <v>150</v>
      </c>
      <c r="M748" s="2">
        <v>6</v>
      </c>
      <c r="N748" s="27">
        <f t="shared" si="68"/>
        <v>1</v>
      </c>
      <c r="O748" s="28" t="str">
        <f t="shared" si="69"/>
        <v>6</v>
      </c>
      <c r="P748" s="28">
        <f t="shared" si="70"/>
        <v>0</v>
      </c>
      <c r="Q748" s="29">
        <f t="shared" si="71"/>
        <v>360</v>
      </c>
      <c r="R748" s="29">
        <f t="shared" si="72"/>
        <v>6</v>
      </c>
      <c r="U748" s="26"/>
      <c r="V748" s="26"/>
      <c r="W748" s="8"/>
      <c r="X748" s="6"/>
    </row>
    <row r="749" spans="1:24">
      <c r="A749" s="1">
        <v>45413</v>
      </c>
      <c r="B749" s="1" t="str">
        <f t="shared" si="67"/>
        <v>mayo</v>
      </c>
      <c r="C749" t="s">
        <v>105</v>
      </c>
      <c r="D749" t="s">
        <v>106</v>
      </c>
      <c r="E749" t="str">
        <f>+VLOOKUP(F749,'[2]DIVIPOLA MPIO'!$A$5:$B$1125,2,0)</f>
        <v>Tolima</v>
      </c>
      <c r="F749" t="s">
        <v>454</v>
      </c>
      <c r="G749" t="s">
        <v>133</v>
      </c>
      <c r="H749" t="s">
        <v>111</v>
      </c>
      <c r="I749" t="s">
        <v>92</v>
      </c>
      <c r="J749" t="s">
        <v>16</v>
      </c>
      <c r="K749" s="2">
        <v>34</v>
      </c>
      <c r="L749" s="2">
        <v>212.5</v>
      </c>
      <c r="M749" s="2">
        <v>8</v>
      </c>
      <c r="N749" s="27">
        <f t="shared" si="68"/>
        <v>1</v>
      </c>
      <c r="O749" s="28" t="str">
        <f t="shared" si="69"/>
        <v>8</v>
      </c>
      <c r="P749" s="28">
        <f t="shared" si="70"/>
        <v>0</v>
      </c>
      <c r="Q749" s="29">
        <f t="shared" si="71"/>
        <v>480</v>
      </c>
      <c r="R749" s="29">
        <f t="shared" si="72"/>
        <v>8</v>
      </c>
      <c r="U749" s="26"/>
      <c r="V749" s="26"/>
      <c r="W749" s="8"/>
      <c r="X749" s="6"/>
    </row>
    <row r="750" spans="1:24">
      <c r="A750" s="1">
        <v>45413</v>
      </c>
      <c r="B750" s="1" t="str">
        <f t="shared" si="67"/>
        <v>mayo</v>
      </c>
      <c r="C750" t="s">
        <v>105</v>
      </c>
      <c r="D750" t="s">
        <v>106</v>
      </c>
      <c r="E750" t="str">
        <f>+VLOOKUP(F750,'[2]DIVIPOLA MPIO'!$A$5:$B$1125,2,0)</f>
        <v>Tolima</v>
      </c>
      <c r="F750" t="s">
        <v>454</v>
      </c>
      <c r="G750" t="s">
        <v>134</v>
      </c>
      <c r="H750" t="s">
        <v>109</v>
      </c>
      <c r="I750" t="s">
        <v>92</v>
      </c>
      <c r="J750" t="s">
        <v>16</v>
      </c>
      <c r="K750" s="2">
        <v>12</v>
      </c>
      <c r="L750" s="2">
        <v>75</v>
      </c>
      <c r="M750" s="2">
        <v>3</v>
      </c>
      <c r="N750" s="27">
        <f t="shared" si="68"/>
        <v>1</v>
      </c>
      <c r="O750" s="28" t="str">
        <f t="shared" si="69"/>
        <v>3</v>
      </c>
      <c r="P750" s="28">
        <f t="shared" si="70"/>
        <v>0</v>
      </c>
      <c r="Q750" s="29">
        <f t="shared" si="71"/>
        <v>180</v>
      </c>
      <c r="R750" s="29">
        <f t="shared" si="72"/>
        <v>3</v>
      </c>
      <c r="U750" s="26"/>
      <c r="V750" s="26"/>
      <c r="W750" s="8"/>
      <c r="X750" s="6"/>
    </row>
    <row r="751" spans="1:24">
      <c r="A751" s="1">
        <v>45413</v>
      </c>
      <c r="B751" s="1" t="str">
        <f t="shared" si="67"/>
        <v>mayo</v>
      </c>
      <c r="C751" t="s">
        <v>105</v>
      </c>
      <c r="D751" t="s">
        <v>106</v>
      </c>
      <c r="E751" t="str">
        <f>+VLOOKUP(F751,'[2]DIVIPOLA MPIO'!$A$5:$B$1125,2,0)</f>
        <v>Tolima</v>
      </c>
      <c r="F751" t="s">
        <v>454</v>
      </c>
      <c r="G751" t="s">
        <v>134</v>
      </c>
      <c r="H751" t="s">
        <v>111</v>
      </c>
      <c r="I751" t="s">
        <v>92</v>
      </c>
      <c r="J751" t="s">
        <v>16</v>
      </c>
      <c r="K751" s="2">
        <v>8</v>
      </c>
      <c r="L751" s="2">
        <v>50</v>
      </c>
      <c r="M751" s="2">
        <v>2</v>
      </c>
      <c r="N751" s="27">
        <f t="shared" si="68"/>
        <v>1</v>
      </c>
      <c r="O751" s="28" t="str">
        <f t="shared" si="69"/>
        <v>2</v>
      </c>
      <c r="P751" s="28">
        <f t="shared" si="70"/>
        <v>0</v>
      </c>
      <c r="Q751" s="29">
        <f t="shared" si="71"/>
        <v>120</v>
      </c>
      <c r="R751" s="29">
        <f t="shared" si="72"/>
        <v>2</v>
      </c>
      <c r="U751" s="26"/>
      <c r="V751" s="26"/>
      <c r="W751" s="8"/>
      <c r="X751" s="6"/>
    </row>
    <row r="752" spans="1:24">
      <c r="A752" s="1">
        <v>45413</v>
      </c>
      <c r="B752" s="1" t="str">
        <f t="shared" si="67"/>
        <v>mayo</v>
      </c>
      <c r="C752" t="s">
        <v>105</v>
      </c>
      <c r="D752" t="s">
        <v>106</v>
      </c>
      <c r="E752" t="str">
        <f>+VLOOKUP(F752,'[2]DIVIPOLA MPIO'!$A$5:$B$1125,2,0)</f>
        <v>Tolima</v>
      </c>
      <c r="F752" t="s">
        <v>454</v>
      </c>
      <c r="G752" t="s">
        <v>135</v>
      </c>
      <c r="H752" t="s">
        <v>110</v>
      </c>
      <c r="I752" t="s">
        <v>92</v>
      </c>
      <c r="J752" t="s">
        <v>16</v>
      </c>
      <c r="K752" s="2">
        <v>36</v>
      </c>
      <c r="L752" s="2">
        <v>225</v>
      </c>
      <c r="M752" s="2">
        <v>9</v>
      </c>
      <c r="N752" s="27">
        <f t="shared" si="68"/>
        <v>1</v>
      </c>
      <c r="O752" s="28" t="str">
        <f t="shared" si="69"/>
        <v>9</v>
      </c>
      <c r="P752" s="28">
        <f t="shared" si="70"/>
        <v>0</v>
      </c>
      <c r="Q752" s="29">
        <f t="shared" si="71"/>
        <v>540</v>
      </c>
      <c r="R752" s="29">
        <f t="shared" si="72"/>
        <v>9</v>
      </c>
      <c r="U752" s="26"/>
      <c r="V752" s="26"/>
      <c r="W752" s="8"/>
      <c r="X752" s="6"/>
    </row>
    <row r="753" spans="1:24">
      <c r="A753" s="1">
        <v>45413</v>
      </c>
      <c r="B753" s="1" t="str">
        <f t="shared" si="67"/>
        <v>mayo</v>
      </c>
      <c r="C753" t="s">
        <v>105</v>
      </c>
      <c r="D753" t="s">
        <v>106</v>
      </c>
      <c r="E753" t="str">
        <f>+VLOOKUP(F753,'[2]DIVIPOLA MPIO'!$A$5:$B$1125,2,0)</f>
        <v>Tolima</v>
      </c>
      <c r="F753" t="s">
        <v>454</v>
      </c>
      <c r="G753" t="s">
        <v>136</v>
      </c>
      <c r="H753" t="s">
        <v>109</v>
      </c>
      <c r="I753" t="s">
        <v>92</v>
      </c>
      <c r="J753" t="s">
        <v>16</v>
      </c>
      <c r="K753" s="2">
        <v>4</v>
      </c>
      <c r="L753" s="2">
        <v>25</v>
      </c>
      <c r="M753" s="2">
        <v>1</v>
      </c>
      <c r="N753" s="27">
        <f t="shared" si="68"/>
        <v>1</v>
      </c>
      <c r="O753" s="28" t="str">
        <f t="shared" si="69"/>
        <v>1</v>
      </c>
      <c r="P753" s="28">
        <f t="shared" si="70"/>
        <v>0</v>
      </c>
      <c r="Q753" s="29">
        <f t="shared" si="71"/>
        <v>60</v>
      </c>
      <c r="R753" s="29">
        <f t="shared" si="72"/>
        <v>1</v>
      </c>
      <c r="U753" s="26"/>
      <c r="V753" s="26"/>
      <c r="W753" s="8"/>
      <c r="X753" s="6"/>
    </row>
    <row r="754" spans="1:24">
      <c r="A754" s="1">
        <v>45413</v>
      </c>
      <c r="B754" s="1" t="str">
        <f t="shared" si="67"/>
        <v>mayo</v>
      </c>
      <c r="C754" t="s">
        <v>105</v>
      </c>
      <c r="D754" t="s">
        <v>106</v>
      </c>
      <c r="E754" t="str">
        <f>+VLOOKUP(F754,'[2]DIVIPOLA MPIO'!$A$5:$B$1125,2,0)</f>
        <v>Tolima</v>
      </c>
      <c r="F754" t="s">
        <v>454</v>
      </c>
      <c r="G754" t="s">
        <v>136</v>
      </c>
      <c r="H754" t="s">
        <v>110</v>
      </c>
      <c r="I754" t="s">
        <v>92</v>
      </c>
      <c r="J754" t="s">
        <v>16</v>
      </c>
      <c r="K754" s="2">
        <v>24</v>
      </c>
      <c r="L754" s="2">
        <v>150</v>
      </c>
      <c r="M754" s="2">
        <v>6</v>
      </c>
      <c r="N754" s="27">
        <f t="shared" si="68"/>
        <v>1</v>
      </c>
      <c r="O754" s="28" t="str">
        <f t="shared" si="69"/>
        <v>6</v>
      </c>
      <c r="P754" s="28">
        <f t="shared" si="70"/>
        <v>0</v>
      </c>
      <c r="Q754" s="29">
        <f t="shared" si="71"/>
        <v>360</v>
      </c>
      <c r="R754" s="29">
        <f t="shared" si="72"/>
        <v>6</v>
      </c>
      <c r="U754" s="26"/>
      <c r="V754" s="26"/>
      <c r="W754" s="8"/>
      <c r="X754" s="6"/>
    </row>
    <row r="755" spans="1:24">
      <c r="A755" s="1">
        <v>45413</v>
      </c>
      <c r="B755" s="1" t="str">
        <f t="shared" si="67"/>
        <v>mayo</v>
      </c>
      <c r="C755" t="s">
        <v>105</v>
      </c>
      <c r="D755" t="s">
        <v>106</v>
      </c>
      <c r="E755" t="str">
        <f>+VLOOKUP(F755,'[2]DIVIPOLA MPIO'!$A$5:$B$1125,2,0)</f>
        <v>Tolima</v>
      </c>
      <c r="F755" t="s">
        <v>454</v>
      </c>
      <c r="G755" t="s">
        <v>136</v>
      </c>
      <c r="H755" t="s">
        <v>111</v>
      </c>
      <c r="I755" t="s">
        <v>92</v>
      </c>
      <c r="J755" t="s">
        <v>16</v>
      </c>
      <c r="K755" s="2">
        <v>16</v>
      </c>
      <c r="L755" s="2">
        <v>100</v>
      </c>
      <c r="M755" s="2">
        <v>4</v>
      </c>
      <c r="N755" s="27">
        <f t="shared" si="68"/>
        <v>1</v>
      </c>
      <c r="O755" s="28" t="str">
        <f t="shared" si="69"/>
        <v>4</v>
      </c>
      <c r="P755" s="28">
        <f t="shared" si="70"/>
        <v>0</v>
      </c>
      <c r="Q755" s="29">
        <f t="shared" si="71"/>
        <v>240</v>
      </c>
      <c r="R755" s="29">
        <f t="shared" si="72"/>
        <v>4</v>
      </c>
      <c r="U755" s="26"/>
      <c r="V755" s="26"/>
      <c r="W755" s="8"/>
      <c r="X755" s="6"/>
    </row>
    <row r="756" spans="1:24">
      <c r="A756" s="1">
        <v>45413</v>
      </c>
      <c r="B756" s="1" t="str">
        <f t="shared" si="67"/>
        <v>mayo</v>
      </c>
      <c r="C756" t="s">
        <v>105</v>
      </c>
      <c r="D756" t="s">
        <v>106</v>
      </c>
      <c r="E756" t="str">
        <f>+VLOOKUP(F756,'[2]DIVIPOLA MPIO'!$A$5:$B$1125,2,0)</f>
        <v>Tolima</v>
      </c>
      <c r="F756" t="s">
        <v>454</v>
      </c>
      <c r="G756" t="s">
        <v>137</v>
      </c>
      <c r="H756" t="s">
        <v>109</v>
      </c>
      <c r="I756" t="s">
        <v>92</v>
      </c>
      <c r="J756" t="s">
        <v>16</v>
      </c>
      <c r="K756" s="2">
        <v>4</v>
      </c>
      <c r="L756" s="2">
        <v>25</v>
      </c>
      <c r="M756" s="2">
        <v>1</v>
      </c>
      <c r="N756" s="27">
        <f t="shared" si="68"/>
        <v>1</v>
      </c>
      <c r="O756" s="28" t="str">
        <f t="shared" si="69"/>
        <v>1</v>
      </c>
      <c r="P756" s="28">
        <f t="shared" si="70"/>
        <v>0</v>
      </c>
      <c r="Q756" s="29">
        <f t="shared" si="71"/>
        <v>60</v>
      </c>
      <c r="R756" s="29">
        <f t="shared" si="72"/>
        <v>1</v>
      </c>
      <c r="U756" s="26"/>
      <c r="V756" s="26"/>
      <c r="W756" s="8"/>
      <c r="X756" s="6"/>
    </row>
    <row r="757" spans="1:24">
      <c r="A757" s="1">
        <v>45413</v>
      </c>
      <c r="B757" s="1" t="str">
        <f t="shared" si="67"/>
        <v>mayo</v>
      </c>
      <c r="C757" t="s">
        <v>105</v>
      </c>
      <c r="D757" t="s">
        <v>106</v>
      </c>
      <c r="E757" t="str">
        <f>+VLOOKUP(F757,'[2]DIVIPOLA MPIO'!$A$5:$B$1125,2,0)</f>
        <v>Tolima</v>
      </c>
      <c r="F757" t="s">
        <v>454</v>
      </c>
      <c r="G757" t="s">
        <v>137</v>
      </c>
      <c r="H757" t="s">
        <v>110</v>
      </c>
      <c r="I757" t="s">
        <v>92</v>
      </c>
      <c r="J757" t="s">
        <v>16</v>
      </c>
      <c r="K757" s="2">
        <v>48</v>
      </c>
      <c r="L757" s="2">
        <v>300</v>
      </c>
      <c r="M757" s="2">
        <v>12</v>
      </c>
      <c r="N757" s="27">
        <f t="shared" si="68"/>
        <v>2</v>
      </c>
      <c r="O757" s="28" t="str">
        <f t="shared" si="69"/>
        <v>12</v>
      </c>
      <c r="P757" s="28">
        <f t="shared" si="70"/>
        <v>0</v>
      </c>
      <c r="Q757" s="29">
        <f t="shared" si="71"/>
        <v>720</v>
      </c>
      <c r="R757" s="29">
        <f t="shared" si="72"/>
        <v>12</v>
      </c>
      <c r="U757" s="26"/>
      <c r="V757" s="26"/>
      <c r="W757" s="8"/>
      <c r="X757" s="6"/>
    </row>
    <row r="758" spans="1:24">
      <c r="A758" s="1">
        <v>45413</v>
      </c>
      <c r="B758" s="1" t="str">
        <f t="shared" si="67"/>
        <v>mayo</v>
      </c>
      <c r="C758" t="s">
        <v>105</v>
      </c>
      <c r="D758" t="s">
        <v>106</v>
      </c>
      <c r="E758" t="str">
        <f>+VLOOKUP(F758,'[2]DIVIPOLA MPIO'!$A$5:$B$1125,2,0)</f>
        <v>Tolima</v>
      </c>
      <c r="F758" t="s">
        <v>454</v>
      </c>
      <c r="G758" t="s">
        <v>137</v>
      </c>
      <c r="H758" t="s">
        <v>111</v>
      </c>
      <c r="I758" t="s">
        <v>92</v>
      </c>
      <c r="J758" t="s">
        <v>16</v>
      </c>
      <c r="K758" s="2">
        <v>16</v>
      </c>
      <c r="L758" s="2">
        <v>100</v>
      </c>
      <c r="M758" s="2">
        <v>4</v>
      </c>
      <c r="N758" s="27">
        <f t="shared" si="68"/>
        <v>1</v>
      </c>
      <c r="O758" s="28" t="str">
        <f t="shared" si="69"/>
        <v>4</v>
      </c>
      <c r="P758" s="28">
        <f t="shared" si="70"/>
        <v>0</v>
      </c>
      <c r="Q758" s="29">
        <f t="shared" si="71"/>
        <v>240</v>
      </c>
      <c r="R758" s="29">
        <f t="shared" si="72"/>
        <v>4</v>
      </c>
      <c r="U758" s="26"/>
      <c r="V758" s="26"/>
      <c r="W758" s="8"/>
      <c r="X758" s="6"/>
    </row>
    <row r="759" spans="1:24">
      <c r="A759" s="1">
        <v>45413</v>
      </c>
      <c r="B759" s="1" t="str">
        <f t="shared" si="67"/>
        <v>mayo</v>
      </c>
      <c r="C759" t="s">
        <v>105</v>
      </c>
      <c r="D759" t="s">
        <v>106</v>
      </c>
      <c r="E759" t="str">
        <f>+VLOOKUP(F759,'[2]DIVIPOLA MPIO'!$A$5:$B$1125,2,0)</f>
        <v>Huila</v>
      </c>
      <c r="F759" t="s">
        <v>138</v>
      </c>
      <c r="G759" t="s">
        <v>139</v>
      </c>
      <c r="H759" t="s">
        <v>117</v>
      </c>
      <c r="I759" t="s">
        <v>92</v>
      </c>
      <c r="J759" t="s">
        <v>16</v>
      </c>
      <c r="K759" s="2">
        <v>24</v>
      </c>
      <c r="L759" s="2">
        <v>150</v>
      </c>
      <c r="M759" s="2">
        <v>6</v>
      </c>
      <c r="N759" s="27">
        <f t="shared" si="68"/>
        <v>1</v>
      </c>
      <c r="O759" s="28" t="str">
        <f t="shared" si="69"/>
        <v>6</v>
      </c>
      <c r="P759" s="28">
        <f t="shared" si="70"/>
        <v>0</v>
      </c>
      <c r="Q759" s="29">
        <f t="shared" si="71"/>
        <v>360</v>
      </c>
      <c r="R759" s="29">
        <f t="shared" si="72"/>
        <v>6</v>
      </c>
      <c r="U759" s="26"/>
      <c r="V759" s="26"/>
      <c r="W759" s="8"/>
      <c r="X759" s="6"/>
    </row>
    <row r="760" spans="1:24">
      <c r="A760" s="1">
        <v>45413</v>
      </c>
      <c r="B760" s="1" t="str">
        <f t="shared" si="67"/>
        <v>mayo</v>
      </c>
      <c r="C760" t="s">
        <v>105</v>
      </c>
      <c r="D760" t="s">
        <v>106</v>
      </c>
      <c r="E760" t="str">
        <f>+VLOOKUP(F760,'[2]DIVIPOLA MPIO'!$A$5:$B$1125,2,0)</f>
        <v>Huila</v>
      </c>
      <c r="F760" t="s">
        <v>138</v>
      </c>
      <c r="G760" t="s">
        <v>140</v>
      </c>
      <c r="H760" t="s">
        <v>117</v>
      </c>
      <c r="I760" t="s">
        <v>92</v>
      </c>
      <c r="J760" t="s">
        <v>16</v>
      </c>
      <c r="K760" s="2">
        <v>40</v>
      </c>
      <c r="L760" s="2">
        <v>250</v>
      </c>
      <c r="M760" s="2">
        <v>10</v>
      </c>
      <c r="N760" s="27">
        <f t="shared" si="68"/>
        <v>2</v>
      </c>
      <c r="O760" s="28" t="str">
        <f t="shared" si="69"/>
        <v>10</v>
      </c>
      <c r="P760" s="28">
        <f t="shared" si="70"/>
        <v>0</v>
      </c>
      <c r="Q760" s="29">
        <f t="shared" si="71"/>
        <v>600</v>
      </c>
      <c r="R760" s="29">
        <f t="shared" si="72"/>
        <v>10</v>
      </c>
      <c r="U760" s="26"/>
      <c r="V760" s="26"/>
      <c r="W760" s="8"/>
      <c r="X760" s="6"/>
    </row>
    <row r="761" spans="1:24">
      <c r="A761" s="1">
        <v>45413</v>
      </c>
      <c r="B761" s="1" t="str">
        <f t="shared" si="67"/>
        <v>mayo</v>
      </c>
      <c r="C761" t="s">
        <v>105</v>
      </c>
      <c r="D761" t="s">
        <v>106</v>
      </c>
      <c r="E761" t="str">
        <f>+VLOOKUP(F761,'[2]DIVIPOLA MPIO'!$A$5:$B$1125,2,0)</f>
        <v>Tolima</v>
      </c>
      <c r="F761" t="s">
        <v>141</v>
      </c>
      <c r="G761" t="s">
        <v>142</v>
      </c>
      <c r="H761" t="s">
        <v>110</v>
      </c>
      <c r="I761" t="s">
        <v>92</v>
      </c>
      <c r="J761" t="s">
        <v>16</v>
      </c>
      <c r="K761" s="2">
        <v>32</v>
      </c>
      <c r="L761" s="2">
        <v>200</v>
      </c>
      <c r="M761" s="2">
        <v>8</v>
      </c>
      <c r="N761" s="27">
        <f t="shared" si="68"/>
        <v>1</v>
      </c>
      <c r="O761" s="28" t="str">
        <f t="shared" si="69"/>
        <v>8</v>
      </c>
      <c r="P761" s="28">
        <f t="shared" si="70"/>
        <v>0</v>
      </c>
      <c r="Q761" s="29">
        <f t="shared" si="71"/>
        <v>480</v>
      </c>
      <c r="R761" s="29">
        <f t="shared" si="72"/>
        <v>8</v>
      </c>
      <c r="U761" s="26"/>
      <c r="V761" s="26"/>
      <c r="W761" s="8"/>
      <c r="X761" s="6"/>
    </row>
    <row r="762" spans="1:24">
      <c r="A762" s="1">
        <v>45413</v>
      </c>
      <c r="B762" s="1" t="str">
        <f t="shared" si="67"/>
        <v>mayo</v>
      </c>
      <c r="C762" t="s">
        <v>105</v>
      </c>
      <c r="D762" t="s">
        <v>106</v>
      </c>
      <c r="E762" t="str">
        <f>+VLOOKUP(F762,'[2]DIVIPOLA MPIO'!$A$5:$B$1125,2,0)</f>
        <v>Tolima</v>
      </c>
      <c r="F762" t="s">
        <v>141</v>
      </c>
      <c r="G762" t="s">
        <v>143</v>
      </c>
      <c r="H762" t="s">
        <v>109</v>
      </c>
      <c r="I762" t="s">
        <v>92</v>
      </c>
      <c r="J762" t="s">
        <v>16</v>
      </c>
      <c r="K762" s="2">
        <v>2</v>
      </c>
      <c r="L762" s="2">
        <v>12.5</v>
      </c>
      <c r="M762" s="2">
        <v>30</v>
      </c>
      <c r="N762" s="27">
        <f t="shared" si="68"/>
        <v>2</v>
      </c>
      <c r="O762" s="28" t="str">
        <f t="shared" si="69"/>
        <v>30</v>
      </c>
      <c r="P762" s="28">
        <f t="shared" si="70"/>
        <v>0</v>
      </c>
      <c r="Q762" s="29">
        <f t="shared" si="71"/>
        <v>1800</v>
      </c>
      <c r="R762" s="29">
        <f t="shared" si="72"/>
        <v>30</v>
      </c>
      <c r="U762" s="26"/>
      <c r="V762" s="26"/>
      <c r="W762" s="8"/>
      <c r="X762" s="6"/>
    </row>
    <row r="763" spans="1:24">
      <c r="A763" s="1">
        <v>45413</v>
      </c>
      <c r="B763" s="1" t="str">
        <f t="shared" si="67"/>
        <v>mayo</v>
      </c>
      <c r="C763" t="s">
        <v>105</v>
      </c>
      <c r="D763" t="s">
        <v>106</v>
      </c>
      <c r="E763" t="str">
        <f>+VLOOKUP(F763,'[2]DIVIPOLA MPIO'!$A$5:$B$1125,2,0)</f>
        <v>Tolima</v>
      </c>
      <c r="F763" t="s">
        <v>141</v>
      </c>
      <c r="G763" t="s">
        <v>143</v>
      </c>
      <c r="H763" t="s">
        <v>110</v>
      </c>
      <c r="I763" t="s">
        <v>92</v>
      </c>
      <c r="J763" t="s">
        <v>16</v>
      </c>
      <c r="K763" s="2">
        <v>42</v>
      </c>
      <c r="L763" s="2">
        <v>262.5</v>
      </c>
      <c r="M763" s="2">
        <v>10</v>
      </c>
      <c r="N763" s="27">
        <f t="shared" si="68"/>
        <v>2</v>
      </c>
      <c r="O763" s="28" t="str">
        <f t="shared" si="69"/>
        <v>10</v>
      </c>
      <c r="P763" s="28">
        <f t="shared" si="70"/>
        <v>0</v>
      </c>
      <c r="Q763" s="29">
        <f t="shared" si="71"/>
        <v>600</v>
      </c>
      <c r="R763" s="29">
        <f t="shared" si="72"/>
        <v>10</v>
      </c>
      <c r="U763" s="26"/>
      <c r="V763" s="26"/>
      <c r="W763" s="8"/>
      <c r="X763" s="6"/>
    </row>
    <row r="764" spans="1:24">
      <c r="A764" s="1">
        <v>45413</v>
      </c>
      <c r="B764" s="1" t="str">
        <f t="shared" si="67"/>
        <v>mayo</v>
      </c>
      <c r="C764" t="s">
        <v>105</v>
      </c>
      <c r="D764" t="s">
        <v>106</v>
      </c>
      <c r="E764" t="str">
        <f>+VLOOKUP(F764,'[2]DIVIPOLA MPIO'!$A$5:$B$1125,2,0)</f>
        <v>Tolima</v>
      </c>
      <c r="F764" t="s">
        <v>141</v>
      </c>
      <c r="G764" t="s">
        <v>144</v>
      </c>
      <c r="H764" t="s">
        <v>109</v>
      </c>
      <c r="I764" t="s">
        <v>92</v>
      </c>
      <c r="J764" t="s">
        <v>16</v>
      </c>
      <c r="K764" s="2">
        <v>2</v>
      </c>
      <c r="L764" s="2">
        <v>12.5</v>
      </c>
      <c r="M764" s="2">
        <v>30</v>
      </c>
      <c r="N764" s="27">
        <f t="shared" si="68"/>
        <v>2</v>
      </c>
      <c r="O764" s="28" t="str">
        <f t="shared" si="69"/>
        <v>30</v>
      </c>
      <c r="P764" s="28">
        <f t="shared" si="70"/>
        <v>0</v>
      </c>
      <c r="Q764" s="29">
        <f t="shared" si="71"/>
        <v>1800</v>
      </c>
      <c r="R764" s="29">
        <f t="shared" si="72"/>
        <v>30</v>
      </c>
      <c r="U764" s="26"/>
      <c r="V764" s="26"/>
      <c r="W764" s="8"/>
      <c r="X764" s="6"/>
    </row>
    <row r="765" spans="1:24">
      <c r="A765" s="1">
        <v>45413</v>
      </c>
      <c r="B765" s="1" t="str">
        <f t="shared" si="67"/>
        <v>mayo</v>
      </c>
      <c r="C765" t="s">
        <v>105</v>
      </c>
      <c r="D765" t="s">
        <v>106</v>
      </c>
      <c r="E765" t="str">
        <f>+VLOOKUP(F765,'[2]DIVIPOLA MPIO'!$A$5:$B$1125,2,0)</f>
        <v>Tolima</v>
      </c>
      <c r="F765" t="s">
        <v>141</v>
      </c>
      <c r="G765" t="s">
        <v>144</v>
      </c>
      <c r="H765" t="s">
        <v>111</v>
      </c>
      <c r="I765" t="s">
        <v>92</v>
      </c>
      <c r="J765" t="s">
        <v>16</v>
      </c>
      <c r="K765" s="2">
        <v>8</v>
      </c>
      <c r="L765" s="2">
        <v>50</v>
      </c>
      <c r="M765" s="2">
        <v>2</v>
      </c>
      <c r="N765" s="27">
        <f t="shared" si="68"/>
        <v>1</v>
      </c>
      <c r="O765" s="28" t="str">
        <f t="shared" si="69"/>
        <v>2</v>
      </c>
      <c r="P765" s="28">
        <f t="shared" si="70"/>
        <v>0</v>
      </c>
      <c r="Q765" s="29">
        <f t="shared" si="71"/>
        <v>120</v>
      </c>
      <c r="R765" s="29">
        <f t="shared" si="72"/>
        <v>2</v>
      </c>
      <c r="U765" s="26"/>
      <c r="V765" s="26"/>
      <c r="W765" s="8"/>
      <c r="X765" s="6"/>
    </row>
    <row r="766" spans="1:24">
      <c r="A766" s="1">
        <v>45413</v>
      </c>
      <c r="B766" s="1" t="str">
        <f t="shared" si="67"/>
        <v>mayo</v>
      </c>
      <c r="C766" t="s">
        <v>105</v>
      </c>
      <c r="D766" t="s">
        <v>106</v>
      </c>
      <c r="E766" t="str">
        <f>+VLOOKUP(F766,'[2]DIVIPOLA MPIO'!$A$5:$B$1125,2,0)</f>
        <v>Huila</v>
      </c>
      <c r="F766" t="s">
        <v>145</v>
      </c>
      <c r="G766" t="s">
        <v>146</v>
      </c>
      <c r="H766" t="s">
        <v>117</v>
      </c>
      <c r="I766" t="s">
        <v>92</v>
      </c>
      <c r="J766" t="s">
        <v>16</v>
      </c>
      <c r="K766" s="2">
        <v>4</v>
      </c>
      <c r="L766" s="2">
        <v>25</v>
      </c>
      <c r="M766" s="2">
        <v>1</v>
      </c>
      <c r="N766" s="27">
        <f t="shared" si="68"/>
        <v>1</v>
      </c>
      <c r="O766" s="28" t="str">
        <f t="shared" si="69"/>
        <v>1</v>
      </c>
      <c r="P766" s="28">
        <f t="shared" si="70"/>
        <v>0</v>
      </c>
      <c r="Q766" s="29">
        <f t="shared" si="71"/>
        <v>60</v>
      </c>
      <c r="R766" s="29">
        <f t="shared" si="72"/>
        <v>1</v>
      </c>
      <c r="U766" s="26"/>
      <c r="V766" s="26"/>
      <c r="W766" s="8"/>
      <c r="X766" s="6"/>
    </row>
    <row r="767" spans="1:24">
      <c r="A767" s="1">
        <v>45413</v>
      </c>
      <c r="B767" s="1" t="str">
        <f t="shared" si="67"/>
        <v>mayo</v>
      </c>
      <c r="C767" t="s">
        <v>105</v>
      </c>
      <c r="D767" t="s">
        <v>106</v>
      </c>
      <c r="E767" t="str">
        <f>+VLOOKUP(F767,'[2]DIVIPOLA MPIO'!$A$5:$B$1125,2,0)</f>
        <v>Tolima</v>
      </c>
      <c r="F767" t="s">
        <v>149</v>
      </c>
      <c r="G767" t="s">
        <v>150</v>
      </c>
      <c r="H767" t="s">
        <v>109</v>
      </c>
      <c r="I767" t="s">
        <v>92</v>
      </c>
      <c r="J767" t="s">
        <v>16</v>
      </c>
      <c r="K767" s="2">
        <v>6</v>
      </c>
      <c r="L767" s="2">
        <v>37.5</v>
      </c>
      <c r="M767" s="2">
        <v>1</v>
      </c>
      <c r="N767" s="27">
        <f t="shared" si="68"/>
        <v>1</v>
      </c>
      <c r="O767" s="28" t="str">
        <f t="shared" si="69"/>
        <v>1</v>
      </c>
      <c r="P767" s="28">
        <f t="shared" si="70"/>
        <v>0</v>
      </c>
      <c r="Q767" s="29">
        <f t="shared" si="71"/>
        <v>60</v>
      </c>
      <c r="R767" s="29">
        <f t="shared" si="72"/>
        <v>1</v>
      </c>
      <c r="U767" s="26"/>
      <c r="V767" s="26"/>
      <c r="W767" s="8"/>
      <c r="X767" s="6"/>
    </row>
    <row r="768" spans="1:24">
      <c r="A768" s="1">
        <v>45413</v>
      </c>
      <c r="B768" s="1" t="str">
        <f t="shared" si="67"/>
        <v>mayo</v>
      </c>
      <c r="C768" t="s">
        <v>105</v>
      </c>
      <c r="D768" t="s">
        <v>106</v>
      </c>
      <c r="E768" t="str">
        <f>+VLOOKUP(F768,'[2]DIVIPOLA MPIO'!$A$5:$B$1125,2,0)</f>
        <v>Tolima</v>
      </c>
      <c r="F768" t="s">
        <v>149</v>
      </c>
      <c r="G768" t="s">
        <v>150</v>
      </c>
      <c r="H768" t="s">
        <v>111</v>
      </c>
      <c r="I768" t="s">
        <v>92</v>
      </c>
      <c r="J768" t="s">
        <v>16</v>
      </c>
      <c r="K768" s="2">
        <v>24</v>
      </c>
      <c r="L768" s="2">
        <v>150</v>
      </c>
      <c r="M768" s="2">
        <v>6</v>
      </c>
      <c r="N768" s="27">
        <f t="shared" si="68"/>
        <v>1</v>
      </c>
      <c r="O768" s="28" t="str">
        <f t="shared" si="69"/>
        <v>6</v>
      </c>
      <c r="P768" s="28">
        <f t="shared" si="70"/>
        <v>0</v>
      </c>
      <c r="Q768" s="29">
        <f t="shared" si="71"/>
        <v>360</v>
      </c>
      <c r="R768" s="29">
        <f t="shared" si="72"/>
        <v>6</v>
      </c>
      <c r="U768" s="26"/>
      <c r="V768" s="26"/>
      <c r="W768" s="8"/>
      <c r="X768" s="6"/>
    </row>
    <row r="769" spans="1:24">
      <c r="A769" s="1">
        <v>45413</v>
      </c>
      <c r="B769" s="1" t="str">
        <f t="shared" si="67"/>
        <v>mayo</v>
      </c>
      <c r="C769" t="s">
        <v>105</v>
      </c>
      <c r="D769" t="s">
        <v>106</v>
      </c>
      <c r="E769" t="str">
        <f>+VLOOKUP(F769,'[2]DIVIPOLA MPIO'!$A$5:$B$1125,2,0)</f>
        <v>Tolima</v>
      </c>
      <c r="F769" t="s">
        <v>149</v>
      </c>
      <c r="G769" t="s">
        <v>150</v>
      </c>
      <c r="H769" t="s">
        <v>109</v>
      </c>
      <c r="I769" t="s">
        <v>92</v>
      </c>
      <c r="J769" t="s">
        <v>123</v>
      </c>
      <c r="K769" s="2">
        <v>2</v>
      </c>
      <c r="L769" s="2">
        <v>12.5</v>
      </c>
      <c r="M769" s="2">
        <v>30</v>
      </c>
      <c r="N769" s="27">
        <f t="shared" si="68"/>
        <v>2</v>
      </c>
      <c r="O769" s="28" t="str">
        <f t="shared" si="69"/>
        <v>30</v>
      </c>
      <c r="P769" s="28">
        <f t="shared" si="70"/>
        <v>0</v>
      </c>
      <c r="Q769" s="29">
        <f t="shared" si="71"/>
        <v>1800</v>
      </c>
      <c r="R769" s="29">
        <f t="shared" si="72"/>
        <v>30</v>
      </c>
      <c r="U769" s="26"/>
      <c r="V769" s="26"/>
      <c r="W769" s="8"/>
      <c r="X769" s="6"/>
    </row>
    <row r="770" spans="1:24">
      <c r="A770" s="1">
        <v>45413</v>
      </c>
      <c r="B770" s="1" t="str">
        <f t="shared" si="67"/>
        <v>mayo</v>
      </c>
      <c r="C770" t="s">
        <v>105</v>
      </c>
      <c r="D770" t="s">
        <v>106</v>
      </c>
      <c r="E770" t="str">
        <f>+VLOOKUP(F770,'[2]DIVIPOLA MPIO'!$A$5:$B$1125,2,0)</f>
        <v>Tolima</v>
      </c>
      <c r="F770" t="s">
        <v>149</v>
      </c>
      <c r="G770" t="s">
        <v>150</v>
      </c>
      <c r="H770" t="s">
        <v>111</v>
      </c>
      <c r="I770" t="s">
        <v>92</v>
      </c>
      <c r="J770" t="s">
        <v>123</v>
      </c>
      <c r="K770" s="2">
        <v>32</v>
      </c>
      <c r="L770" s="2">
        <v>200</v>
      </c>
      <c r="M770" s="2">
        <v>8</v>
      </c>
      <c r="N770" s="27">
        <f t="shared" si="68"/>
        <v>1</v>
      </c>
      <c r="O770" s="28" t="str">
        <f t="shared" si="69"/>
        <v>8</v>
      </c>
      <c r="P770" s="28">
        <f t="shared" si="70"/>
        <v>0</v>
      </c>
      <c r="Q770" s="29">
        <f t="shared" si="71"/>
        <v>480</v>
      </c>
      <c r="R770" s="29">
        <f t="shared" si="72"/>
        <v>8</v>
      </c>
      <c r="U770" s="26"/>
      <c r="V770" s="26"/>
      <c r="W770" s="8"/>
      <c r="X770" s="6"/>
    </row>
    <row r="771" spans="1:24">
      <c r="A771" s="1">
        <v>45413</v>
      </c>
      <c r="B771" s="1" t="str">
        <f t="shared" ref="B771:B834" si="73">TEXT(A771,"mmmm")</f>
        <v>mayo</v>
      </c>
      <c r="C771" t="s">
        <v>346</v>
      </c>
      <c r="D771" t="s">
        <v>347</v>
      </c>
      <c r="E771" t="str">
        <f>+VLOOKUP(F771,'[2]DIVIPOLA MPIO'!$A$5:$B$1125,2,0)</f>
        <v>Casanare</v>
      </c>
      <c r="F771" t="s">
        <v>463</v>
      </c>
      <c r="G771" t="s">
        <v>348</v>
      </c>
      <c r="H771" t="s">
        <v>374</v>
      </c>
      <c r="I771" t="s">
        <v>15</v>
      </c>
      <c r="J771" t="s">
        <v>16</v>
      </c>
      <c r="K771" s="2">
        <v>10</v>
      </c>
      <c r="L771" s="2">
        <v>2055</v>
      </c>
      <c r="M771" s="2">
        <v>3420</v>
      </c>
      <c r="N771" s="27">
        <f t="shared" ref="N771:N834" si="74">LEN($M771)</f>
        <v>4</v>
      </c>
      <c r="O771" s="28" t="str">
        <f t="shared" ref="O771:O834" si="75">IF(N771="1",$M771,IF(N771=2,LEFT($M771,2),LEFT($M771,2)))</f>
        <v>34</v>
      </c>
      <c r="P771" s="28" t="str">
        <f t="shared" ref="P771:P834" si="76">IF(N771&lt;=2,0,MID($M771,3,3))</f>
        <v>20</v>
      </c>
      <c r="Q771" s="29">
        <f t="shared" ref="Q771:Q834" si="77">+(O771*60)+P771</f>
        <v>2060</v>
      </c>
      <c r="R771" s="29">
        <f t="shared" ref="R771:R834" si="78">+Q771/60</f>
        <v>34.333333333333336</v>
      </c>
      <c r="U771" s="26"/>
      <c r="V771" s="26"/>
      <c r="W771" s="8"/>
      <c r="X771" s="6"/>
    </row>
    <row r="772" spans="1:24">
      <c r="A772" s="1">
        <v>45413</v>
      </c>
      <c r="B772" s="1" t="str">
        <f t="shared" si="73"/>
        <v>mayo</v>
      </c>
      <c r="C772" t="s">
        <v>346</v>
      </c>
      <c r="D772" t="s">
        <v>347</v>
      </c>
      <c r="E772" t="str">
        <f>+VLOOKUP(F772,'[2]DIVIPOLA MPIO'!$A$5:$B$1125,2,0)</f>
        <v>Casanare</v>
      </c>
      <c r="F772" t="s">
        <v>463</v>
      </c>
      <c r="G772" t="s">
        <v>348</v>
      </c>
      <c r="H772" t="s">
        <v>375</v>
      </c>
      <c r="I772" t="s">
        <v>15</v>
      </c>
      <c r="J772" t="s">
        <v>16</v>
      </c>
      <c r="K772" s="2">
        <v>7</v>
      </c>
      <c r="L772" s="2">
        <v>1140</v>
      </c>
      <c r="M772" s="2">
        <v>19</v>
      </c>
      <c r="N772" s="27">
        <f t="shared" si="74"/>
        <v>2</v>
      </c>
      <c r="O772" s="28" t="str">
        <f t="shared" si="75"/>
        <v>19</v>
      </c>
      <c r="P772" s="28">
        <f t="shared" si="76"/>
        <v>0</v>
      </c>
      <c r="Q772" s="29">
        <f t="shared" si="77"/>
        <v>1140</v>
      </c>
      <c r="R772" s="29">
        <f t="shared" si="78"/>
        <v>19</v>
      </c>
      <c r="U772" s="26"/>
      <c r="V772" s="26"/>
      <c r="W772" s="8"/>
      <c r="X772" s="6"/>
    </row>
    <row r="773" spans="1:24">
      <c r="A773" s="1">
        <v>45413</v>
      </c>
      <c r="B773" s="1" t="str">
        <f t="shared" si="73"/>
        <v>mayo</v>
      </c>
      <c r="C773" t="s">
        <v>346</v>
      </c>
      <c r="D773" t="s">
        <v>347</v>
      </c>
      <c r="E773" t="str">
        <f>+VLOOKUP(F773,'[2]DIVIPOLA MPIO'!$A$5:$B$1125,2,0)</f>
        <v>Casanare</v>
      </c>
      <c r="F773" t="s">
        <v>463</v>
      </c>
      <c r="G773" t="s">
        <v>348</v>
      </c>
      <c r="H773" t="s">
        <v>349</v>
      </c>
      <c r="I773" t="s">
        <v>15</v>
      </c>
      <c r="J773" t="s">
        <v>16</v>
      </c>
      <c r="K773" s="2">
        <v>7</v>
      </c>
      <c r="L773" s="2">
        <v>1290</v>
      </c>
      <c r="M773" s="2">
        <v>2130</v>
      </c>
      <c r="N773" s="27">
        <f t="shared" si="74"/>
        <v>4</v>
      </c>
      <c r="O773" s="28" t="str">
        <f t="shared" si="75"/>
        <v>21</v>
      </c>
      <c r="P773" s="28" t="str">
        <f t="shared" si="76"/>
        <v>30</v>
      </c>
      <c r="Q773" s="29">
        <f t="shared" si="77"/>
        <v>1290</v>
      </c>
      <c r="R773" s="29">
        <f t="shared" si="78"/>
        <v>21.5</v>
      </c>
      <c r="U773" s="26"/>
      <c r="V773" s="26"/>
      <c r="W773" s="8"/>
      <c r="X773" s="6"/>
    </row>
    <row r="774" spans="1:24">
      <c r="A774" s="1">
        <v>45413</v>
      </c>
      <c r="B774" s="1" t="str">
        <f t="shared" si="73"/>
        <v>mayo</v>
      </c>
      <c r="C774" t="s">
        <v>275</v>
      </c>
      <c r="D774" t="s">
        <v>276</v>
      </c>
      <c r="E774" t="str">
        <f>+VLOOKUP(F774,'[2]DIVIPOLA MPIO'!$A$5:$B$1125,2,0)</f>
        <v>Casanare</v>
      </c>
      <c r="F774" t="s">
        <v>201</v>
      </c>
      <c r="G774" t="s">
        <v>277</v>
      </c>
      <c r="H774" t="s">
        <v>279</v>
      </c>
      <c r="I774" t="s">
        <v>15</v>
      </c>
      <c r="J774" t="s">
        <v>16</v>
      </c>
      <c r="K774" s="2">
        <v>159</v>
      </c>
      <c r="L774" s="2">
        <v>2776</v>
      </c>
      <c r="M774" s="2">
        <v>3954</v>
      </c>
      <c r="N774" s="27">
        <f t="shared" si="74"/>
        <v>4</v>
      </c>
      <c r="O774" s="28" t="str">
        <f t="shared" si="75"/>
        <v>39</v>
      </c>
      <c r="P774" s="28" t="str">
        <f t="shared" si="76"/>
        <v>54</v>
      </c>
      <c r="Q774" s="29">
        <f t="shared" si="77"/>
        <v>2394</v>
      </c>
      <c r="R774" s="29">
        <f t="shared" si="78"/>
        <v>39.9</v>
      </c>
      <c r="U774" s="26"/>
      <c r="V774" s="26"/>
      <c r="W774" s="8"/>
      <c r="X774" s="6"/>
    </row>
    <row r="775" spans="1:24">
      <c r="A775" s="1">
        <v>45413</v>
      </c>
      <c r="B775" s="1" t="str">
        <f t="shared" si="73"/>
        <v>mayo</v>
      </c>
      <c r="C775" t="s">
        <v>275</v>
      </c>
      <c r="D775" t="s">
        <v>276</v>
      </c>
      <c r="E775" t="str">
        <f>+VLOOKUP(F775,'[2]DIVIPOLA MPIO'!$A$5:$B$1125,2,0)</f>
        <v>Casanare</v>
      </c>
      <c r="F775" t="s">
        <v>201</v>
      </c>
      <c r="G775" t="s">
        <v>277</v>
      </c>
      <c r="H775" t="s">
        <v>280</v>
      </c>
      <c r="I775" t="s">
        <v>15</v>
      </c>
      <c r="J775" t="s">
        <v>16</v>
      </c>
      <c r="K775" s="2">
        <v>141</v>
      </c>
      <c r="L775" s="2">
        <v>2694</v>
      </c>
      <c r="M775" s="2">
        <v>3524</v>
      </c>
      <c r="N775" s="27">
        <f t="shared" si="74"/>
        <v>4</v>
      </c>
      <c r="O775" s="28" t="str">
        <f t="shared" si="75"/>
        <v>35</v>
      </c>
      <c r="P775" s="28" t="str">
        <f t="shared" si="76"/>
        <v>24</v>
      </c>
      <c r="Q775" s="29">
        <f t="shared" si="77"/>
        <v>2124</v>
      </c>
      <c r="R775" s="29">
        <f t="shared" si="78"/>
        <v>35.4</v>
      </c>
      <c r="U775" s="26"/>
      <c r="V775" s="26"/>
      <c r="W775" s="8"/>
      <c r="X775" s="6"/>
    </row>
    <row r="776" spans="1:24">
      <c r="A776" s="1">
        <v>45413</v>
      </c>
      <c r="B776" s="1" t="str">
        <f t="shared" si="73"/>
        <v>mayo</v>
      </c>
      <c r="C776" t="s">
        <v>151</v>
      </c>
      <c r="D776" t="s">
        <v>152</v>
      </c>
      <c r="E776" t="str">
        <f>+VLOOKUP(F776,'[2]DIVIPOLA MPIO'!$A$5:$B$1125,2,0)</f>
        <v>Casanare</v>
      </c>
      <c r="F776" t="s">
        <v>458</v>
      </c>
      <c r="G776" t="s">
        <v>154</v>
      </c>
      <c r="H776" t="s">
        <v>350</v>
      </c>
      <c r="I776" t="s">
        <v>15</v>
      </c>
      <c r="J776" t="s">
        <v>16</v>
      </c>
      <c r="K776" s="2">
        <v>16</v>
      </c>
      <c r="L776" s="2">
        <v>4020</v>
      </c>
      <c r="M776" s="2">
        <v>67</v>
      </c>
      <c r="N776" s="27">
        <f t="shared" si="74"/>
        <v>2</v>
      </c>
      <c r="O776" s="28" t="str">
        <f t="shared" si="75"/>
        <v>67</v>
      </c>
      <c r="P776" s="28">
        <f t="shared" si="76"/>
        <v>0</v>
      </c>
      <c r="Q776" s="29">
        <f t="shared" si="77"/>
        <v>4020</v>
      </c>
      <c r="R776" s="29">
        <f t="shared" si="78"/>
        <v>67</v>
      </c>
      <c r="U776" s="26"/>
      <c r="V776" s="26"/>
      <c r="W776" s="8"/>
      <c r="X776" s="6"/>
    </row>
    <row r="777" spans="1:24">
      <c r="A777" s="1">
        <v>45413</v>
      </c>
      <c r="B777" s="1" t="str">
        <f t="shared" si="73"/>
        <v>mayo</v>
      </c>
      <c r="C777" t="s">
        <v>151</v>
      </c>
      <c r="D777" t="s">
        <v>152</v>
      </c>
      <c r="E777" t="str">
        <f>+VLOOKUP(F777,'[2]DIVIPOLA MPIO'!$A$5:$B$1125,2,0)</f>
        <v>Casanare</v>
      </c>
      <c r="F777" t="s">
        <v>458</v>
      </c>
      <c r="G777" t="s">
        <v>154</v>
      </c>
      <c r="H777" t="s">
        <v>155</v>
      </c>
      <c r="I777" t="s">
        <v>15</v>
      </c>
      <c r="J777" t="s">
        <v>16</v>
      </c>
      <c r="K777" s="2">
        <v>12</v>
      </c>
      <c r="L777" s="2">
        <v>2370</v>
      </c>
      <c r="M777" s="2">
        <v>3930</v>
      </c>
      <c r="N777" s="27">
        <f t="shared" si="74"/>
        <v>4</v>
      </c>
      <c r="O777" s="28" t="str">
        <f t="shared" si="75"/>
        <v>39</v>
      </c>
      <c r="P777" s="28" t="str">
        <f t="shared" si="76"/>
        <v>30</v>
      </c>
      <c r="Q777" s="29">
        <f t="shared" si="77"/>
        <v>2370</v>
      </c>
      <c r="R777" s="29">
        <f t="shared" si="78"/>
        <v>39.5</v>
      </c>
      <c r="U777" s="26"/>
      <c r="V777" s="26"/>
      <c r="W777" s="8"/>
      <c r="X777" s="6"/>
    </row>
    <row r="778" spans="1:24">
      <c r="A778" s="1">
        <v>45413</v>
      </c>
      <c r="B778" s="1" t="str">
        <f t="shared" si="73"/>
        <v>mayo</v>
      </c>
      <c r="C778" t="s">
        <v>151</v>
      </c>
      <c r="D778" t="s">
        <v>152</v>
      </c>
      <c r="E778" t="str">
        <f>+VLOOKUP(F778,'[2]DIVIPOLA MPIO'!$A$5:$B$1125,2,0)</f>
        <v>Casanare</v>
      </c>
      <c r="F778" t="s">
        <v>458</v>
      </c>
      <c r="G778" t="s">
        <v>154</v>
      </c>
      <c r="H778" t="s">
        <v>351</v>
      </c>
      <c r="I778" t="s">
        <v>157</v>
      </c>
      <c r="J778" t="s">
        <v>16</v>
      </c>
      <c r="K778" s="2">
        <v>19</v>
      </c>
      <c r="L778" s="2">
        <v>2940</v>
      </c>
      <c r="M778" s="2">
        <v>49</v>
      </c>
      <c r="N778" s="27">
        <f t="shared" si="74"/>
        <v>2</v>
      </c>
      <c r="O778" s="28" t="str">
        <f t="shared" si="75"/>
        <v>49</v>
      </c>
      <c r="P778" s="28">
        <f t="shared" si="76"/>
        <v>0</v>
      </c>
      <c r="Q778" s="29">
        <f t="shared" si="77"/>
        <v>2940</v>
      </c>
      <c r="R778" s="29">
        <f t="shared" si="78"/>
        <v>49</v>
      </c>
      <c r="U778" s="26"/>
      <c r="V778" s="26"/>
      <c r="W778" s="8"/>
      <c r="X778" s="6"/>
    </row>
    <row r="779" spans="1:24">
      <c r="A779" s="1">
        <v>45413</v>
      </c>
      <c r="B779" s="1" t="str">
        <f t="shared" si="73"/>
        <v>mayo</v>
      </c>
      <c r="C779" t="s">
        <v>151</v>
      </c>
      <c r="D779" t="s">
        <v>152</v>
      </c>
      <c r="E779" t="str">
        <f>+VLOOKUP(F779,'[2]DIVIPOLA MPIO'!$A$5:$B$1125,2,0)</f>
        <v>Casanare</v>
      </c>
      <c r="F779" t="s">
        <v>458</v>
      </c>
      <c r="G779" t="s">
        <v>154</v>
      </c>
      <c r="H779" t="s">
        <v>156</v>
      </c>
      <c r="I779" t="s">
        <v>157</v>
      </c>
      <c r="J779" t="s">
        <v>16</v>
      </c>
      <c r="K779" s="2">
        <v>11</v>
      </c>
      <c r="L779" s="2">
        <v>2630</v>
      </c>
      <c r="M779" s="2">
        <v>4355</v>
      </c>
      <c r="N779" s="27">
        <f t="shared" si="74"/>
        <v>4</v>
      </c>
      <c r="O779" s="28" t="str">
        <f t="shared" si="75"/>
        <v>43</v>
      </c>
      <c r="P779" s="28" t="str">
        <f t="shared" si="76"/>
        <v>55</v>
      </c>
      <c r="Q779" s="29">
        <f t="shared" si="77"/>
        <v>2635</v>
      </c>
      <c r="R779" s="29">
        <f t="shared" si="78"/>
        <v>43.916666666666664</v>
      </c>
      <c r="U779" s="26"/>
      <c r="V779" s="26"/>
      <c r="W779" s="8"/>
      <c r="X779" s="6"/>
    </row>
    <row r="780" spans="1:24">
      <c r="A780" s="1">
        <v>45413</v>
      </c>
      <c r="B780" s="1" t="str">
        <f t="shared" si="73"/>
        <v>mayo</v>
      </c>
      <c r="C780" t="s">
        <v>151</v>
      </c>
      <c r="D780" t="s">
        <v>152</v>
      </c>
      <c r="E780" t="str">
        <f>+VLOOKUP(F780,'[2]DIVIPOLA MPIO'!$A$5:$B$1125,2,0)</f>
        <v>Meta</v>
      </c>
      <c r="F780" t="s">
        <v>456</v>
      </c>
      <c r="G780" t="s">
        <v>154</v>
      </c>
      <c r="H780" t="s">
        <v>352</v>
      </c>
      <c r="I780" t="s">
        <v>15</v>
      </c>
      <c r="J780" t="s">
        <v>16</v>
      </c>
      <c r="K780" s="2">
        <v>15</v>
      </c>
      <c r="L780" s="2">
        <v>1680</v>
      </c>
      <c r="M780" s="2">
        <v>28</v>
      </c>
      <c r="N780" s="27">
        <f t="shared" si="74"/>
        <v>2</v>
      </c>
      <c r="O780" s="28" t="str">
        <f t="shared" si="75"/>
        <v>28</v>
      </c>
      <c r="P780" s="28">
        <f t="shared" si="76"/>
        <v>0</v>
      </c>
      <c r="Q780" s="29">
        <f t="shared" si="77"/>
        <v>1680</v>
      </c>
      <c r="R780" s="29">
        <f t="shared" si="78"/>
        <v>28</v>
      </c>
      <c r="U780" s="26"/>
      <c r="V780" s="26"/>
      <c r="W780" s="8"/>
      <c r="X780" s="6"/>
    </row>
    <row r="781" spans="1:24">
      <c r="A781" s="1">
        <v>45413</v>
      </c>
      <c r="B781" s="1" t="str">
        <f t="shared" si="73"/>
        <v>mayo</v>
      </c>
      <c r="C781" t="s">
        <v>151</v>
      </c>
      <c r="D781" t="s">
        <v>152</v>
      </c>
      <c r="E781" t="str">
        <f>+VLOOKUP(F781,'[2]DIVIPOLA MPIO'!$A$5:$B$1125,2,0)</f>
        <v>Meta</v>
      </c>
      <c r="F781" t="s">
        <v>456</v>
      </c>
      <c r="G781" t="s">
        <v>159</v>
      </c>
      <c r="H781" t="s">
        <v>160</v>
      </c>
      <c r="I781" t="s">
        <v>15</v>
      </c>
      <c r="J781" t="s">
        <v>16</v>
      </c>
      <c r="K781" s="2">
        <v>17</v>
      </c>
      <c r="L781" s="2">
        <v>3510</v>
      </c>
      <c r="M781" s="2">
        <v>5830</v>
      </c>
      <c r="N781" s="27">
        <f t="shared" si="74"/>
        <v>4</v>
      </c>
      <c r="O781" s="28" t="str">
        <f t="shared" si="75"/>
        <v>58</v>
      </c>
      <c r="P781" s="28" t="str">
        <f t="shared" si="76"/>
        <v>30</v>
      </c>
      <c r="Q781" s="29">
        <f t="shared" si="77"/>
        <v>3510</v>
      </c>
      <c r="R781" s="29">
        <f t="shared" si="78"/>
        <v>58.5</v>
      </c>
      <c r="U781" s="26"/>
      <c r="V781" s="26"/>
      <c r="W781" s="8"/>
      <c r="X781" s="6"/>
    </row>
    <row r="782" spans="1:24">
      <c r="A782" s="1">
        <v>45413</v>
      </c>
      <c r="B782" s="1" t="str">
        <f t="shared" si="73"/>
        <v>mayo</v>
      </c>
      <c r="C782" t="s">
        <v>151</v>
      </c>
      <c r="D782" t="s">
        <v>152</v>
      </c>
      <c r="E782" t="str">
        <f>+VLOOKUP(F782,'[2]DIVIPOLA MPIO'!$A$5:$B$1125,2,0)</f>
        <v>Meta</v>
      </c>
      <c r="F782" t="s">
        <v>456</v>
      </c>
      <c r="G782" t="s">
        <v>159</v>
      </c>
      <c r="H782" t="s">
        <v>161</v>
      </c>
      <c r="I782" t="s">
        <v>15</v>
      </c>
      <c r="J782" t="s">
        <v>16</v>
      </c>
      <c r="K782" s="2">
        <v>12</v>
      </c>
      <c r="L782" s="2">
        <v>3210</v>
      </c>
      <c r="M782" s="2">
        <v>5330</v>
      </c>
      <c r="N782" s="27">
        <f t="shared" si="74"/>
        <v>4</v>
      </c>
      <c r="O782" s="28" t="str">
        <f t="shared" si="75"/>
        <v>53</v>
      </c>
      <c r="P782" s="28" t="str">
        <f t="shared" si="76"/>
        <v>30</v>
      </c>
      <c r="Q782" s="29">
        <f t="shared" si="77"/>
        <v>3210</v>
      </c>
      <c r="R782" s="29">
        <f t="shared" si="78"/>
        <v>53.5</v>
      </c>
      <c r="U782" s="26"/>
      <c r="V782" s="26"/>
      <c r="W782" s="8"/>
      <c r="X782" s="6"/>
    </row>
    <row r="783" spans="1:24">
      <c r="A783" s="1">
        <v>45413</v>
      </c>
      <c r="B783" s="1" t="str">
        <f t="shared" si="73"/>
        <v>mayo</v>
      </c>
      <c r="C783" t="s">
        <v>167</v>
      </c>
      <c r="D783" t="s">
        <v>168</v>
      </c>
      <c r="E783" t="str">
        <f>+VLOOKUP(F783,'[2]DIVIPOLA MPIO'!$A$5:$B$1125,2,0)</f>
        <v>Casanare</v>
      </c>
      <c r="F783" t="s">
        <v>338</v>
      </c>
      <c r="G783" t="s">
        <v>353</v>
      </c>
      <c r="H783" t="s">
        <v>354</v>
      </c>
      <c r="I783" t="s">
        <v>15</v>
      </c>
      <c r="J783" t="s">
        <v>16</v>
      </c>
      <c r="K783" s="2">
        <v>306</v>
      </c>
      <c r="L783" s="2">
        <v>4276</v>
      </c>
      <c r="M783" s="2">
        <v>7330</v>
      </c>
      <c r="N783" s="27">
        <f t="shared" si="74"/>
        <v>4</v>
      </c>
      <c r="O783" s="28" t="str">
        <f t="shared" si="75"/>
        <v>73</v>
      </c>
      <c r="P783" s="28" t="str">
        <f t="shared" si="76"/>
        <v>30</v>
      </c>
      <c r="Q783" s="29">
        <f t="shared" si="77"/>
        <v>4410</v>
      </c>
      <c r="R783" s="29">
        <f t="shared" si="78"/>
        <v>73.5</v>
      </c>
      <c r="U783" s="26"/>
      <c r="V783" s="26"/>
      <c r="W783" s="8"/>
      <c r="X783" s="6"/>
    </row>
    <row r="784" spans="1:24">
      <c r="A784" s="1">
        <v>45413</v>
      </c>
      <c r="B784" s="1" t="str">
        <f t="shared" si="73"/>
        <v>mayo</v>
      </c>
      <c r="C784" t="s">
        <v>167</v>
      </c>
      <c r="D784" t="s">
        <v>168</v>
      </c>
      <c r="E784" t="str">
        <f>+VLOOKUP(F784,'[2]DIVIPOLA MPIO'!$A$5:$B$1125,2,0)</f>
        <v>Casanare</v>
      </c>
      <c r="F784" t="s">
        <v>338</v>
      </c>
      <c r="G784" t="s">
        <v>353</v>
      </c>
      <c r="H784" t="s">
        <v>377</v>
      </c>
      <c r="I784" t="s">
        <v>15</v>
      </c>
      <c r="J784" t="s">
        <v>16</v>
      </c>
      <c r="K784" s="2">
        <v>294</v>
      </c>
      <c r="L784" s="2">
        <v>4110</v>
      </c>
      <c r="M784" s="2">
        <v>72</v>
      </c>
      <c r="N784" s="27">
        <f t="shared" si="74"/>
        <v>2</v>
      </c>
      <c r="O784" s="28" t="str">
        <f t="shared" si="75"/>
        <v>72</v>
      </c>
      <c r="P784" s="28">
        <f t="shared" si="76"/>
        <v>0</v>
      </c>
      <c r="Q784" s="29">
        <f t="shared" si="77"/>
        <v>4320</v>
      </c>
      <c r="R784" s="29">
        <f t="shared" si="78"/>
        <v>72</v>
      </c>
      <c r="U784" s="26"/>
      <c r="V784" s="26"/>
      <c r="W784" s="8"/>
      <c r="X784" s="6"/>
    </row>
    <row r="785" spans="1:24">
      <c r="A785" s="1">
        <v>45413</v>
      </c>
      <c r="B785" s="1" t="str">
        <f t="shared" si="73"/>
        <v>mayo</v>
      </c>
      <c r="C785" t="s">
        <v>167</v>
      </c>
      <c r="D785" t="s">
        <v>168</v>
      </c>
      <c r="E785" t="str">
        <f>+VLOOKUP(F785,'[2]DIVIPOLA MPIO'!$A$5:$B$1125,2,0)</f>
        <v>Casanare</v>
      </c>
      <c r="F785" t="s">
        <v>338</v>
      </c>
      <c r="G785" t="s">
        <v>353</v>
      </c>
      <c r="H785" t="s">
        <v>376</v>
      </c>
      <c r="I785" t="s">
        <v>92</v>
      </c>
      <c r="J785" t="s">
        <v>16</v>
      </c>
      <c r="K785" s="2">
        <v>310</v>
      </c>
      <c r="L785" s="2">
        <v>4340</v>
      </c>
      <c r="M785" s="2">
        <v>73</v>
      </c>
      <c r="N785" s="27">
        <f t="shared" si="74"/>
        <v>2</v>
      </c>
      <c r="O785" s="28" t="str">
        <f t="shared" si="75"/>
        <v>73</v>
      </c>
      <c r="P785" s="28">
        <f t="shared" si="76"/>
        <v>0</v>
      </c>
      <c r="Q785" s="29">
        <f t="shared" si="77"/>
        <v>4380</v>
      </c>
      <c r="R785" s="29">
        <f t="shared" si="78"/>
        <v>73</v>
      </c>
      <c r="U785" s="26"/>
      <c r="V785" s="26"/>
      <c r="W785" s="8"/>
      <c r="X785" s="6"/>
    </row>
    <row r="786" spans="1:24">
      <c r="A786" s="1">
        <v>45413</v>
      </c>
      <c r="B786" s="1" t="str">
        <f t="shared" si="73"/>
        <v>mayo</v>
      </c>
      <c r="C786" t="s">
        <v>167</v>
      </c>
      <c r="D786" t="s">
        <v>168</v>
      </c>
      <c r="E786" t="str">
        <f>+VLOOKUP(F786,'[2]DIVIPOLA MPIO'!$A$5:$B$1125,2,0)</f>
        <v>Casanare</v>
      </c>
      <c r="F786" t="s">
        <v>338</v>
      </c>
      <c r="G786" t="s">
        <v>353</v>
      </c>
      <c r="H786" t="s">
        <v>171</v>
      </c>
      <c r="I786" t="s">
        <v>92</v>
      </c>
      <c r="J786" t="s">
        <v>16</v>
      </c>
      <c r="K786" s="2">
        <v>312</v>
      </c>
      <c r="L786" s="2">
        <v>4355</v>
      </c>
      <c r="M786" s="2">
        <v>74</v>
      </c>
      <c r="N786" s="27">
        <f t="shared" si="74"/>
        <v>2</v>
      </c>
      <c r="O786" s="28" t="str">
        <f t="shared" si="75"/>
        <v>74</v>
      </c>
      <c r="P786" s="28">
        <f t="shared" si="76"/>
        <v>0</v>
      </c>
      <c r="Q786" s="29">
        <f t="shared" si="77"/>
        <v>4440</v>
      </c>
      <c r="R786" s="29">
        <f t="shared" si="78"/>
        <v>74</v>
      </c>
      <c r="U786" s="26"/>
      <c r="V786" s="26"/>
      <c r="W786" s="8"/>
      <c r="X786" s="6"/>
    </row>
    <row r="787" spans="1:24">
      <c r="A787" s="1">
        <v>45413</v>
      </c>
      <c r="B787" s="1" t="str">
        <f t="shared" si="73"/>
        <v>mayo</v>
      </c>
      <c r="C787" t="s">
        <v>167</v>
      </c>
      <c r="D787" t="s">
        <v>168</v>
      </c>
      <c r="E787" t="str">
        <f>+VLOOKUP(F787,'[2]DIVIPOLA MPIO'!$A$5:$B$1125,2,0)</f>
        <v>Meta</v>
      </c>
      <c r="F787" t="s">
        <v>169</v>
      </c>
      <c r="G787" t="s">
        <v>170</v>
      </c>
      <c r="H787" t="s">
        <v>355</v>
      </c>
      <c r="I787" t="s">
        <v>92</v>
      </c>
      <c r="J787" t="s">
        <v>16</v>
      </c>
      <c r="K787" s="2">
        <v>323</v>
      </c>
      <c r="L787" s="2">
        <v>4520</v>
      </c>
      <c r="M787" s="2">
        <v>7430</v>
      </c>
      <c r="N787" s="27">
        <f t="shared" si="74"/>
        <v>4</v>
      </c>
      <c r="O787" s="28" t="str">
        <f t="shared" si="75"/>
        <v>74</v>
      </c>
      <c r="P787" s="28" t="str">
        <f t="shared" si="76"/>
        <v>30</v>
      </c>
      <c r="Q787" s="29">
        <f t="shared" si="77"/>
        <v>4470</v>
      </c>
      <c r="R787" s="29">
        <f t="shared" si="78"/>
        <v>74.5</v>
      </c>
      <c r="U787" s="26"/>
      <c r="V787" s="26"/>
      <c r="W787" s="8"/>
      <c r="X787" s="6"/>
    </row>
    <row r="788" spans="1:24">
      <c r="A788" s="1">
        <v>45413</v>
      </c>
      <c r="B788" s="1" t="str">
        <f t="shared" si="73"/>
        <v>mayo</v>
      </c>
      <c r="C788" t="s">
        <v>356</v>
      </c>
      <c r="D788" t="s">
        <v>357</v>
      </c>
      <c r="E788" t="str">
        <f>+VLOOKUP(F788,'[2]DIVIPOLA MPIO'!$A$5:$B$1125,2,0)</f>
        <v>Meta</v>
      </c>
      <c r="F788" t="s">
        <v>358</v>
      </c>
      <c r="G788" t="s">
        <v>359</v>
      </c>
      <c r="H788" t="s">
        <v>360</v>
      </c>
      <c r="I788" t="s">
        <v>15</v>
      </c>
      <c r="J788" t="s">
        <v>16</v>
      </c>
      <c r="K788" s="2">
        <v>50</v>
      </c>
      <c r="L788" s="2">
        <v>1912</v>
      </c>
      <c r="M788" s="2">
        <v>21</v>
      </c>
      <c r="N788" s="27">
        <f t="shared" si="74"/>
        <v>2</v>
      </c>
      <c r="O788" s="28" t="str">
        <f t="shared" si="75"/>
        <v>21</v>
      </c>
      <c r="P788" s="28">
        <f t="shared" si="76"/>
        <v>0</v>
      </c>
      <c r="Q788" s="29">
        <f t="shared" si="77"/>
        <v>1260</v>
      </c>
      <c r="R788" s="29">
        <f t="shared" si="78"/>
        <v>21</v>
      </c>
      <c r="U788" s="26"/>
      <c r="V788" s="26"/>
      <c r="W788" s="8"/>
      <c r="X788" s="6"/>
    </row>
    <row r="789" spans="1:24">
      <c r="A789" s="1">
        <v>45413</v>
      </c>
      <c r="B789" s="1" t="str">
        <f t="shared" si="73"/>
        <v>mayo</v>
      </c>
      <c r="C789" t="s">
        <v>356</v>
      </c>
      <c r="D789" t="s">
        <v>357</v>
      </c>
      <c r="E789" t="str">
        <f>+VLOOKUP(F789,'[2]DIVIPOLA MPIO'!$A$5:$B$1125,2,0)</f>
        <v>Meta</v>
      </c>
      <c r="F789" t="s">
        <v>456</v>
      </c>
      <c r="G789" t="s">
        <v>361</v>
      </c>
      <c r="H789" t="s">
        <v>360</v>
      </c>
      <c r="I789" t="s">
        <v>15</v>
      </c>
      <c r="J789" t="s">
        <v>16</v>
      </c>
      <c r="K789" s="2">
        <v>103</v>
      </c>
      <c r="L789" s="2">
        <v>3078</v>
      </c>
      <c r="M789" s="2">
        <v>43</v>
      </c>
      <c r="N789" s="27">
        <f t="shared" si="74"/>
        <v>2</v>
      </c>
      <c r="O789" s="28" t="str">
        <f t="shared" si="75"/>
        <v>43</v>
      </c>
      <c r="P789" s="28">
        <f t="shared" si="76"/>
        <v>0</v>
      </c>
      <c r="Q789" s="29">
        <f t="shared" si="77"/>
        <v>2580</v>
      </c>
      <c r="R789" s="29">
        <f t="shared" si="78"/>
        <v>43</v>
      </c>
      <c r="U789" s="26"/>
      <c r="V789" s="26"/>
      <c r="W789" s="8"/>
      <c r="X789" s="6"/>
    </row>
    <row r="790" spans="1:24">
      <c r="A790" s="1">
        <v>45413</v>
      </c>
      <c r="B790" s="1" t="str">
        <f t="shared" si="73"/>
        <v>mayo</v>
      </c>
      <c r="C790" t="s">
        <v>281</v>
      </c>
      <c r="D790" t="s">
        <v>282</v>
      </c>
      <c r="E790" t="str">
        <f>+VLOOKUP(F790,'[2]DIVIPOLA MPIO'!$A$5:$B$1125,2,0)</f>
        <v>Casanare</v>
      </c>
      <c r="F790" t="s">
        <v>12</v>
      </c>
      <c r="G790" t="s">
        <v>378</v>
      </c>
      <c r="H790" t="s">
        <v>284</v>
      </c>
      <c r="I790" t="s">
        <v>15</v>
      </c>
      <c r="J790" t="s">
        <v>16</v>
      </c>
      <c r="K790" s="2">
        <v>16</v>
      </c>
      <c r="L790" s="2">
        <v>480</v>
      </c>
      <c r="M790" s="2">
        <v>12</v>
      </c>
      <c r="N790" s="27">
        <f t="shared" si="74"/>
        <v>2</v>
      </c>
      <c r="O790" s="28" t="str">
        <f t="shared" si="75"/>
        <v>12</v>
      </c>
      <c r="P790" s="28">
        <f t="shared" si="76"/>
        <v>0</v>
      </c>
      <c r="Q790" s="29">
        <f t="shared" si="77"/>
        <v>720</v>
      </c>
      <c r="R790" s="29">
        <f t="shared" si="78"/>
        <v>12</v>
      </c>
      <c r="U790" s="26"/>
      <c r="V790" s="26"/>
      <c r="W790" s="8"/>
      <c r="X790" s="6"/>
    </row>
    <row r="791" spans="1:24">
      <c r="A791" s="1">
        <v>45413</v>
      </c>
      <c r="B791" s="1" t="str">
        <f t="shared" si="73"/>
        <v>mayo</v>
      </c>
      <c r="C791" t="s">
        <v>281</v>
      </c>
      <c r="D791" t="s">
        <v>282</v>
      </c>
      <c r="E791" t="str">
        <f>+VLOOKUP(F791,'[2]DIVIPOLA MPIO'!$A$5:$B$1125,2,0)</f>
        <v>Meta</v>
      </c>
      <c r="F791" t="s">
        <v>102</v>
      </c>
      <c r="G791" t="s">
        <v>379</v>
      </c>
      <c r="H791" t="s">
        <v>380</v>
      </c>
      <c r="I791" t="s">
        <v>15</v>
      </c>
      <c r="J791" t="s">
        <v>16</v>
      </c>
      <c r="K791" s="2">
        <v>7</v>
      </c>
      <c r="L791" s="2">
        <v>200</v>
      </c>
      <c r="M791" s="2">
        <v>5</v>
      </c>
      <c r="N791" s="27">
        <f t="shared" si="74"/>
        <v>1</v>
      </c>
      <c r="O791" s="28" t="str">
        <f t="shared" si="75"/>
        <v>5</v>
      </c>
      <c r="P791" s="28">
        <f t="shared" si="76"/>
        <v>0</v>
      </c>
      <c r="Q791" s="29">
        <f t="shared" si="77"/>
        <v>300</v>
      </c>
      <c r="R791" s="29">
        <f t="shared" si="78"/>
        <v>5</v>
      </c>
      <c r="U791" s="26"/>
      <c r="V791" s="26"/>
      <c r="W791" s="8"/>
      <c r="X791" s="6"/>
    </row>
    <row r="792" spans="1:24">
      <c r="A792" s="1">
        <v>45413</v>
      </c>
      <c r="B792" s="1" t="str">
        <f t="shared" si="73"/>
        <v>mayo</v>
      </c>
      <c r="C792" t="s">
        <v>281</v>
      </c>
      <c r="D792" t="s">
        <v>282</v>
      </c>
      <c r="E792" t="str">
        <f>+VLOOKUP(F792,'[2]DIVIPOLA MPIO'!$A$5:$B$1125,2,0)</f>
        <v>Casanare</v>
      </c>
      <c r="F792" t="s">
        <v>463</v>
      </c>
      <c r="G792" t="s">
        <v>332</v>
      </c>
      <c r="H792" t="s">
        <v>381</v>
      </c>
      <c r="I792" t="s">
        <v>15</v>
      </c>
      <c r="J792" t="s">
        <v>16</v>
      </c>
      <c r="K792" s="2">
        <v>20</v>
      </c>
      <c r="L792" s="2">
        <v>600</v>
      </c>
      <c r="M792" s="2">
        <v>15</v>
      </c>
      <c r="N792" s="27">
        <f t="shared" si="74"/>
        <v>2</v>
      </c>
      <c r="O792" s="28" t="str">
        <f t="shared" si="75"/>
        <v>15</v>
      </c>
      <c r="P792" s="28">
        <f t="shared" si="76"/>
        <v>0</v>
      </c>
      <c r="Q792" s="29">
        <f t="shared" si="77"/>
        <v>900</v>
      </c>
      <c r="R792" s="29">
        <f t="shared" si="78"/>
        <v>15</v>
      </c>
      <c r="U792" s="26"/>
      <c r="V792" s="26"/>
      <c r="W792" s="8"/>
      <c r="X792" s="6"/>
    </row>
    <row r="793" spans="1:24">
      <c r="A793" s="1">
        <v>45413</v>
      </c>
      <c r="B793" s="1" t="str">
        <f t="shared" si="73"/>
        <v>mayo</v>
      </c>
      <c r="C793" t="s">
        <v>281</v>
      </c>
      <c r="D793" t="s">
        <v>282</v>
      </c>
      <c r="E793" t="str">
        <f>+VLOOKUP(F793,'[2]DIVIPOLA MPIO'!$A$5:$B$1125,2,0)</f>
        <v>Meta</v>
      </c>
      <c r="F793" t="s">
        <v>456</v>
      </c>
      <c r="G793" t="s">
        <v>382</v>
      </c>
      <c r="H793" t="s">
        <v>284</v>
      </c>
      <c r="I793" t="s">
        <v>15</v>
      </c>
      <c r="J793" t="s">
        <v>16</v>
      </c>
      <c r="K793" s="2">
        <v>4</v>
      </c>
      <c r="L793" s="2">
        <v>120</v>
      </c>
      <c r="M793" s="2">
        <v>3</v>
      </c>
      <c r="N793" s="27">
        <f t="shared" si="74"/>
        <v>1</v>
      </c>
      <c r="O793" s="28" t="str">
        <f t="shared" si="75"/>
        <v>3</v>
      </c>
      <c r="P793" s="28">
        <f t="shared" si="76"/>
        <v>0</v>
      </c>
      <c r="Q793" s="29">
        <f t="shared" si="77"/>
        <v>180</v>
      </c>
      <c r="R793" s="29">
        <f t="shared" si="78"/>
        <v>3</v>
      </c>
      <c r="U793" s="26"/>
      <c r="V793" s="26"/>
      <c r="W793" s="8"/>
      <c r="X793" s="6"/>
    </row>
    <row r="794" spans="1:24">
      <c r="A794" s="1">
        <v>45413</v>
      </c>
      <c r="B794" s="1" t="str">
        <f t="shared" si="73"/>
        <v>mayo</v>
      </c>
      <c r="C794" t="s">
        <v>172</v>
      </c>
      <c r="D794" t="s">
        <v>173</v>
      </c>
      <c r="E794" t="str">
        <f>+VLOOKUP(F794,'[2]DIVIPOLA MPIO'!$A$5:$B$1125,2,0)</f>
        <v>Vichada</v>
      </c>
      <c r="F794" t="s">
        <v>383</v>
      </c>
      <c r="G794" t="s">
        <v>384</v>
      </c>
      <c r="H794" t="s">
        <v>179</v>
      </c>
      <c r="I794" t="s">
        <v>15</v>
      </c>
      <c r="J794" t="s">
        <v>16</v>
      </c>
      <c r="K794" s="2">
        <v>132</v>
      </c>
      <c r="L794" s="2">
        <v>2183</v>
      </c>
      <c r="M794" s="2">
        <v>4350</v>
      </c>
      <c r="N794" s="27">
        <f t="shared" si="74"/>
        <v>4</v>
      </c>
      <c r="O794" s="28" t="str">
        <f t="shared" si="75"/>
        <v>43</v>
      </c>
      <c r="P794" s="28" t="str">
        <f t="shared" si="76"/>
        <v>50</v>
      </c>
      <c r="Q794" s="29">
        <f t="shared" si="77"/>
        <v>2630</v>
      </c>
      <c r="R794" s="29">
        <f t="shared" si="78"/>
        <v>43.833333333333336</v>
      </c>
      <c r="U794" s="26"/>
      <c r="V794" s="26"/>
      <c r="W794" s="8"/>
      <c r="X794" s="6"/>
    </row>
    <row r="795" spans="1:24">
      <c r="A795" s="1">
        <v>45413</v>
      </c>
      <c r="B795" s="1" t="str">
        <f t="shared" si="73"/>
        <v>mayo</v>
      </c>
      <c r="C795" t="s">
        <v>172</v>
      </c>
      <c r="D795" t="s">
        <v>173</v>
      </c>
      <c r="E795" t="str">
        <f>+VLOOKUP(F795,'[2]DIVIPOLA MPIO'!$A$5:$B$1125,2,0)</f>
        <v>Casanare</v>
      </c>
      <c r="F795" t="s">
        <v>458</v>
      </c>
      <c r="G795" t="s">
        <v>364</v>
      </c>
      <c r="H795" t="s">
        <v>176</v>
      </c>
      <c r="I795" t="s">
        <v>15</v>
      </c>
      <c r="J795" t="s">
        <v>16</v>
      </c>
      <c r="K795" s="2">
        <v>220</v>
      </c>
      <c r="L795" s="2">
        <v>4664</v>
      </c>
      <c r="M795" s="2">
        <v>72</v>
      </c>
      <c r="N795" s="27">
        <f t="shared" si="74"/>
        <v>2</v>
      </c>
      <c r="O795" s="28" t="str">
        <f t="shared" si="75"/>
        <v>72</v>
      </c>
      <c r="P795" s="28">
        <f t="shared" si="76"/>
        <v>0</v>
      </c>
      <c r="Q795" s="29">
        <f t="shared" si="77"/>
        <v>4320</v>
      </c>
      <c r="R795" s="29">
        <f t="shared" si="78"/>
        <v>72</v>
      </c>
      <c r="U795" s="26"/>
      <c r="V795" s="26"/>
      <c r="W795" s="8"/>
      <c r="X795" s="6"/>
    </row>
    <row r="796" spans="1:24">
      <c r="A796" s="1">
        <v>45413</v>
      </c>
      <c r="B796" s="1" t="str">
        <f t="shared" si="73"/>
        <v>mayo</v>
      </c>
      <c r="C796" t="s">
        <v>172</v>
      </c>
      <c r="D796" t="s">
        <v>173</v>
      </c>
      <c r="E796" t="str">
        <f>+VLOOKUP(F796,'[2]DIVIPOLA MPIO'!$A$5:$B$1125,2,0)</f>
        <v>Meta</v>
      </c>
      <c r="F796" t="s">
        <v>459</v>
      </c>
      <c r="G796" t="s">
        <v>386</v>
      </c>
      <c r="H796" t="s">
        <v>387</v>
      </c>
      <c r="I796" t="s">
        <v>15</v>
      </c>
      <c r="J796" t="s">
        <v>16</v>
      </c>
      <c r="K796" s="2">
        <v>14</v>
      </c>
      <c r="L796" s="2">
        <v>580</v>
      </c>
      <c r="M796" s="2">
        <v>450</v>
      </c>
      <c r="N796" s="27">
        <f t="shared" si="74"/>
        <v>3</v>
      </c>
      <c r="O796" s="28" t="str">
        <f t="shared" si="75"/>
        <v>45</v>
      </c>
      <c r="P796" s="28" t="str">
        <f t="shared" si="76"/>
        <v>0</v>
      </c>
      <c r="Q796" s="29">
        <f t="shared" si="77"/>
        <v>2700</v>
      </c>
      <c r="R796" s="29">
        <f t="shared" si="78"/>
        <v>45</v>
      </c>
      <c r="U796" s="26"/>
      <c r="V796" s="26"/>
      <c r="W796" s="8"/>
      <c r="X796" s="6"/>
    </row>
    <row r="797" spans="1:24">
      <c r="A797" s="1">
        <v>45413</v>
      </c>
      <c r="B797" s="1" t="str">
        <f t="shared" si="73"/>
        <v>mayo</v>
      </c>
      <c r="C797" t="s">
        <v>172</v>
      </c>
      <c r="D797" t="s">
        <v>173</v>
      </c>
      <c r="E797" t="str">
        <f>+VLOOKUP(F797,'[2]DIVIPOLA MPIO'!$A$5:$B$1125,2,0)</f>
        <v>Meta</v>
      </c>
      <c r="F797" t="s">
        <v>169</v>
      </c>
      <c r="G797" t="s">
        <v>174</v>
      </c>
      <c r="H797" t="s">
        <v>175</v>
      </c>
      <c r="I797" t="s">
        <v>15</v>
      </c>
      <c r="J797" t="s">
        <v>16</v>
      </c>
      <c r="K797" s="2">
        <v>103</v>
      </c>
      <c r="L797" s="2">
        <v>1755</v>
      </c>
      <c r="M797" s="2">
        <v>34</v>
      </c>
      <c r="N797" s="27">
        <f t="shared" si="74"/>
        <v>2</v>
      </c>
      <c r="O797" s="28" t="str">
        <f t="shared" si="75"/>
        <v>34</v>
      </c>
      <c r="P797" s="28">
        <f t="shared" si="76"/>
        <v>0</v>
      </c>
      <c r="Q797" s="29">
        <f t="shared" si="77"/>
        <v>2040</v>
      </c>
      <c r="R797" s="29">
        <f t="shared" si="78"/>
        <v>34</v>
      </c>
      <c r="U797" s="26"/>
      <c r="V797" s="26"/>
      <c r="W797" s="8"/>
      <c r="X797" s="6"/>
    </row>
    <row r="798" spans="1:24">
      <c r="A798" s="1">
        <v>45413</v>
      </c>
      <c r="B798" s="1" t="str">
        <f t="shared" si="73"/>
        <v>mayo</v>
      </c>
      <c r="C798" t="s">
        <v>172</v>
      </c>
      <c r="D798" t="s">
        <v>173</v>
      </c>
      <c r="E798" t="str">
        <f>+VLOOKUP(F798,'[2]DIVIPOLA MPIO'!$A$5:$B$1125,2,0)</f>
        <v>Meta</v>
      </c>
      <c r="F798" t="s">
        <v>169</v>
      </c>
      <c r="G798" t="s">
        <v>174</v>
      </c>
      <c r="H798" t="s">
        <v>177</v>
      </c>
      <c r="I798" t="s">
        <v>15</v>
      </c>
      <c r="J798" t="s">
        <v>16</v>
      </c>
      <c r="K798" s="2">
        <v>83</v>
      </c>
      <c r="L798" s="2">
        <v>1050</v>
      </c>
      <c r="M798" s="2">
        <v>2750</v>
      </c>
      <c r="N798" s="27">
        <f t="shared" si="74"/>
        <v>4</v>
      </c>
      <c r="O798" s="28" t="str">
        <f t="shared" si="75"/>
        <v>27</v>
      </c>
      <c r="P798" s="28" t="str">
        <f t="shared" si="76"/>
        <v>50</v>
      </c>
      <c r="Q798" s="29">
        <f t="shared" si="77"/>
        <v>1670</v>
      </c>
      <c r="R798" s="29">
        <f t="shared" si="78"/>
        <v>27.833333333333332</v>
      </c>
      <c r="U798" s="26"/>
      <c r="V798" s="26"/>
      <c r="W798" s="8"/>
      <c r="X798" s="6"/>
    </row>
    <row r="799" spans="1:24">
      <c r="A799" s="1">
        <v>45413</v>
      </c>
      <c r="B799" s="1" t="str">
        <f t="shared" si="73"/>
        <v>mayo</v>
      </c>
      <c r="C799" t="s">
        <v>180</v>
      </c>
      <c r="D799" t="s">
        <v>181</v>
      </c>
      <c r="E799" t="str">
        <f>+VLOOKUP(F799,'[2]DIVIPOLA MPIO'!$A$5:$B$1125,2,0)</f>
        <v>Casanare</v>
      </c>
      <c r="F799" t="s">
        <v>463</v>
      </c>
      <c r="G799" t="s">
        <v>182</v>
      </c>
      <c r="H799" t="s">
        <v>365</v>
      </c>
      <c r="I799" t="s">
        <v>92</v>
      </c>
      <c r="J799" t="s">
        <v>16</v>
      </c>
      <c r="K799" s="2">
        <v>160</v>
      </c>
      <c r="L799" s="2">
        <v>2400</v>
      </c>
      <c r="M799" s="2">
        <v>60</v>
      </c>
      <c r="N799" s="27">
        <f t="shared" si="74"/>
        <v>2</v>
      </c>
      <c r="O799" s="28" t="str">
        <f t="shared" si="75"/>
        <v>60</v>
      </c>
      <c r="P799" s="28">
        <f t="shared" si="76"/>
        <v>0</v>
      </c>
      <c r="Q799" s="29">
        <f t="shared" si="77"/>
        <v>3600</v>
      </c>
      <c r="R799" s="29">
        <f t="shared" si="78"/>
        <v>60</v>
      </c>
      <c r="U799" s="26"/>
      <c r="V799" s="26"/>
      <c r="W799" s="8"/>
      <c r="X799" s="6"/>
    </row>
    <row r="800" spans="1:24">
      <c r="A800" s="1">
        <v>45413</v>
      </c>
      <c r="B800" s="1" t="str">
        <f t="shared" si="73"/>
        <v>mayo</v>
      </c>
      <c r="C800" t="s">
        <v>180</v>
      </c>
      <c r="D800" t="s">
        <v>181</v>
      </c>
      <c r="E800" t="str">
        <f>+VLOOKUP(F800,'[2]DIVIPOLA MPIO'!$A$5:$B$1125,2,0)</f>
        <v>Casanare</v>
      </c>
      <c r="F800" t="s">
        <v>463</v>
      </c>
      <c r="G800" t="s">
        <v>182</v>
      </c>
      <c r="H800" t="s">
        <v>183</v>
      </c>
      <c r="I800" t="s">
        <v>92</v>
      </c>
      <c r="J800" t="s">
        <v>16</v>
      </c>
      <c r="K800" s="2">
        <v>106</v>
      </c>
      <c r="L800" s="2">
        <v>1600</v>
      </c>
      <c r="M800" s="2">
        <v>40</v>
      </c>
      <c r="N800" s="27">
        <f t="shared" si="74"/>
        <v>2</v>
      </c>
      <c r="O800" s="28" t="str">
        <f t="shared" si="75"/>
        <v>40</v>
      </c>
      <c r="P800" s="28">
        <f t="shared" si="76"/>
        <v>0</v>
      </c>
      <c r="Q800" s="29">
        <f t="shared" si="77"/>
        <v>2400</v>
      </c>
      <c r="R800" s="29">
        <f t="shared" si="78"/>
        <v>40</v>
      </c>
      <c r="U800" s="26"/>
      <c r="V800" s="26"/>
      <c r="W800" s="8"/>
      <c r="X800" s="6"/>
    </row>
    <row r="801" spans="1:24">
      <c r="A801" s="1">
        <v>45413</v>
      </c>
      <c r="B801" s="1" t="str">
        <f t="shared" si="73"/>
        <v>mayo</v>
      </c>
      <c r="C801" t="s">
        <v>180</v>
      </c>
      <c r="D801" t="s">
        <v>181</v>
      </c>
      <c r="E801" t="str">
        <f>+VLOOKUP(F801,'[2]DIVIPOLA MPIO'!$A$5:$B$1125,2,0)</f>
        <v>Casanare</v>
      </c>
      <c r="F801" t="s">
        <v>463</v>
      </c>
      <c r="G801" t="s">
        <v>182</v>
      </c>
      <c r="H801" t="s">
        <v>184</v>
      </c>
      <c r="I801" t="s">
        <v>92</v>
      </c>
      <c r="J801" t="s">
        <v>16</v>
      </c>
      <c r="K801" s="2">
        <v>85</v>
      </c>
      <c r="L801" s="2">
        <v>1280</v>
      </c>
      <c r="M801" s="2">
        <v>32</v>
      </c>
      <c r="N801" s="27">
        <f t="shared" si="74"/>
        <v>2</v>
      </c>
      <c r="O801" s="28" t="str">
        <f t="shared" si="75"/>
        <v>32</v>
      </c>
      <c r="P801" s="28">
        <f t="shared" si="76"/>
        <v>0</v>
      </c>
      <c r="Q801" s="29">
        <f t="shared" si="77"/>
        <v>1920</v>
      </c>
      <c r="R801" s="29">
        <f t="shared" si="78"/>
        <v>32</v>
      </c>
      <c r="U801" s="26"/>
      <c r="V801" s="26"/>
      <c r="W801" s="8"/>
      <c r="X801" s="6"/>
    </row>
    <row r="802" spans="1:24">
      <c r="A802" s="1">
        <v>45413</v>
      </c>
      <c r="B802" s="1" t="str">
        <f t="shared" si="73"/>
        <v>mayo</v>
      </c>
      <c r="C802" t="s">
        <v>180</v>
      </c>
      <c r="D802" t="s">
        <v>181</v>
      </c>
      <c r="E802" t="s">
        <v>528</v>
      </c>
      <c r="F802" t="s">
        <v>536</v>
      </c>
      <c r="G802" t="s">
        <v>186</v>
      </c>
      <c r="H802" t="s">
        <v>187</v>
      </c>
      <c r="I802" t="s">
        <v>92</v>
      </c>
      <c r="J802" t="s">
        <v>16</v>
      </c>
      <c r="K802" s="2">
        <v>73</v>
      </c>
      <c r="L802" s="2">
        <v>1092</v>
      </c>
      <c r="M802" s="2">
        <v>2370</v>
      </c>
      <c r="N802" s="27">
        <f t="shared" si="74"/>
        <v>4</v>
      </c>
      <c r="O802" s="28" t="str">
        <f t="shared" si="75"/>
        <v>23</v>
      </c>
      <c r="P802" s="28" t="str">
        <f t="shared" si="76"/>
        <v>70</v>
      </c>
      <c r="Q802" s="29">
        <f t="shared" si="77"/>
        <v>1450</v>
      </c>
      <c r="R802" s="29">
        <f t="shared" si="78"/>
        <v>24.166666666666668</v>
      </c>
      <c r="U802" s="26"/>
      <c r="V802" s="26"/>
      <c r="W802" s="8"/>
      <c r="X802" s="6"/>
    </row>
    <row r="803" spans="1:24">
      <c r="A803" s="1">
        <v>45413</v>
      </c>
      <c r="B803" s="1" t="str">
        <f t="shared" si="73"/>
        <v>mayo</v>
      </c>
      <c r="C803" t="s">
        <v>180</v>
      </c>
      <c r="D803" t="s">
        <v>181</v>
      </c>
      <c r="E803" t="s">
        <v>528</v>
      </c>
      <c r="F803" t="s">
        <v>536</v>
      </c>
      <c r="G803" t="s">
        <v>186</v>
      </c>
      <c r="H803" t="s">
        <v>366</v>
      </c>
      <c r="I803" t="s">
        <v>92</v>
      </c>
      <c r="J803" t="s">
        <v>16</v>
      </c>
      <c r="K803" s="2">
        <v>104</v>
      </c>
      <c r="L803" s="2">
        <v>1560</v>
      </c>
      <c r="M803" s="2">
        <v>39</v>
      </c>
      <c r="N803" s="27">
        <f t="shared" si="74"/>
        <v>2</v>
      </c>
      <c r="O803" s="28" t="str">
        <f t="shared" si="75"/>
        <v>39</v>
      </c>
      <c r="P803" s="28">
        <f t="shared" si="76"/>
        <v>0</v>
      </c>
      <c r="Q803" s="29">
        <f t="shared" si="77"/>
        <v>2340</v>
      </c>
      <c r="R803" s="29">
        <f t="shared" si="78"/>
        <v>39</v>
      </c>
      <c r="U803" s="26"/>
      <c r="V803" s="26"/>
      <c r="W803" s="8"/>
      <c r="X803" s="6"/>
    </row>
    <row r="804" spans="1:24">
      <c r="A804" s="1">
        <v>45413</v>
      </c>
      <c r="B804" s="1" t="str">
        <f t="shared" si="73"/>
        <v>mayo</v>
      </c>
      <c r="C804" t="s">
        <v>180</v>
      </c>
      <c r="D804" t="s">
        <v>181</v>
      </c>
      <c r="E804" t="s">
        <v>528</v>
      </c>
      <c r="F804" t="s">
        <v>536</v>
      </c>
      <c r="G804" t="s">
        <v>186</v>
      </c>
      <c r="H804" t="s">
        <v>388</v>
      </c>
      <c r="I804" t="s">
        <v>92</v>
      </c>
      <c r="J804" t="s">
        <v>16</v>
      </c>
      <c r="K804" s="2">
        <v>53</v>
      </c>
      <c r="L804" s="2">
        <v>800</v>
      </c>
      <c r="M804" s="2">
        <v>20</v>
      </c>
      <c r="N804" s="27">
        <f t="shared" si="74"/>
        <v>2</v>
      </c>
      <c r="O804" s="28" t="str">
        <f t="shared" si="75"/>
        <v>20</v>
      </c>
      <c r="P804" s="28">
        <f t="shared" si="76"/>
        <v>0</v>
      </c>
      <c r="Q804" s="29">
        <f t="shared" si="77"/>
        <v>1200</v>
      </c>
      <c r="R804" s="29">
        <f t="shared" si="78"/>
        <v>20</v>
      </c>
      <c r="U804" s="26"/>
      <c r="V804" s="26"/>
      <c r="W804" s="8"/>
      <c r="X804" s="6"/>
    </row>
    <row r="805" spans="1:24">
      <c r="A805" s="1">
        <v>45413</v>
      </c>
      <c r="B805" s="1" t="str">
        <f t="shared" si="73"/>
        <v>mayo</v>
      </c>
      <c r="C805" t="s">
        <v>180</v>
      </c>
      <c r="D805" t="s">
        <v>181</v>
      </c>
      <c r="E805" t="s">
        <v>528</v>
      </c>
      <c r="F805" t="s">
        <v>536</v>
      </c>
      <c r="G805" t="s">
        <v>186</v>
      </c>
      <c r="H805" t="s">
        <v>188</v>
      </c>
      <c r="I805" t="s">
        <v>92</v>
      </c>
      <c r="J805" t="s">
        <v>16</v>
      </c>
      <c r="K805" s="2">
        <v>189</v>
      </c>
      <c r="L805" s="2">
        <v>2840</v>
      </c>
      <c r="M805" s="2">
        <v>71</v>
      </c>
      <c r="N805" s="27">
        <f t="shared" si="74"/>
        <v>2</v>
      </c>
      <c r="O805" s="28" t="str">
        <f t="shared" si="75"/>
        <v>71</v>
      </c>
      <c r="P805" s="28">
        <f t="shared" si="76"/>
        <v>0</v>
      </c>
      <c r="Q805" s="29">
        <f t="shared" si="77"/>
        <v>4260</v>
      </c>
      <c r="R805" s="29">
        <f t="shared" si="78"/>
        <v>71</v>
      </c>
      <c r="U805" s="26"/>
      <c r="V805" s="26"/>
      <c r="W805" s="8"/>
      <c r="X805" s="6"/>
    </row>
    <row r="806" spans="1:24">
      <c r="A806" s="1">
        <v>45413</v>
      </c>
      <c r="B806" s="1" t="str">
        <f t="shared" si="73"/>
        <v>mayo</v>
      </c>
      <c r="C806" t="s">
        <v>180</v>
      </c>
      <c r="D806" t="s">
        <v>181</v>
      </c>
      <c r="E806" t="s">
        <v>528</v>
      </c>
      <c r="F806" t="s">
        <v>536</v>
      </c>
      <c r="G806" t="s">
        <v>186</v>
      </c>
      <c r="H806" t="s">
        <v>189</v>
      </c>
      <c r="I806" t="s">
        <v>92</v>
      </c>
      <c r="J806" t="s">
        <v>16</v>
      </c>
      <c r="K806" s="2">
        <v>77</v>
      </c>
      <c r="L806" s="2">
        <v>1160</v>
      </c>
      <c r="M806" s="2">
        <v>29</v>
      </c>
      <c r="N806" s="27">
        <f t="shared" si="74"/>
        <v>2</v>
      </c>
      <c r="O806" s="28" t="str">
        <f t="shared" si="75"/>
        <v>29</v>
      </c>
      <c r="P806" s="28">
        <f t="shared" si="76"/>
        <v>0</v>
      </c>
      <c r="Q806" s="29">
        <f t="shared" si="77"/>
        <v>1740</v>
      </c>
      <c r="R806" s="29">
        <f t="shared" si="78"/>
        <v>29</v>
      </c>
      <c r="U806" s="26"/>
      <c r="V806" s="26"/>
      <c r="W806" s="8"/>
      <c r="X806" s="6"/>
    </row>
    <row r="807" spans="1:24">
      <c r="A807" s="1">
        <v>45413</v>
      </c>
      <c r="B807" s="1" t="str">
        <f t="shared" si="73"/>
        <v>mayo</v>
      </c>
      <c r="C807" t="s">
        <v>180</v>
      </c>
      <c r="D807" t="s">
        <v>181</v>
      </c>
      <c r="E807" t="str">
        <f>+VLOOKUP(F807,'[2]DIVIPOLA MPIO'!$A$5:$B$1125,2,0)</f>
        <v>Casanare</v>
      </c>
      <c r="F807" t="s">
        <v>201</v>
      </c>
      <c r="G807" t="s">
        <v>285</v>
      </c>
      <c r="H807" t="s">
        <v>325</v>
      </c>
      <c r="I807" t="s">
        <v>92</v>
      </c>
      <c r="J807" t="s">
        <v>16</v>
      </c>
      <c r="K807" s="2">
        <v>136</v>
      </c>
      <c r="L807" s="2">
        <v>2040</v>
      </c>
      <c r="M807" s="2">
        <v>51</v>
      </c>
      <c r="N807" s="27">
        <f t="shared" si="74"/>
        <v>2</v>
      </c>
      <c r="O807" s="28" t="str">
        <f t="shared" si="75"/>
        <v>51</v>
      </c>
      <c r="P807" s="28">
        <f t="shared" si="76"/>
        <v>0</v>
      </c>
      <c r="Q807" s="29">
        <f t="shared" si="77"/>
        <v>3060</v>
      </c>
      <c r="R807" s="29">
        <f t="shared" si="78"/>
        <v>51</v>
      </c>
      <c r="U807" s="26"/>
      <c r="V807" s="26"/>
      <c r="W807" s="8"/>
      <c r="X807" s="6"/>
    </row>
    <row r="808" spans="1:24">
      <c r="A808" s="1">
        <v>45413</v>
      </c>
      <c r="B808" s="1" t="str">
        <f t="shared" si="73"/>
        <v>mayo</v>
      </c>
      <c r="C808" t="s">
        <v>180</v>
      </c>
      <c r="D808" t="s">
        <v>181</v>
      </c>
      <c r="E808" t="str">
        <f>+VLOOKUP(F808,'[2]DIVIPOLA MPIO'!$A$5:$B$1125,2,0)</f>
        <v>Casanare</v>
      </c>
      <c r="F808" t="s">
        <v>201</v>
      </c>
      <c r="G808" t="s">
        <v>285</v>
      </c>
      <c r="H808" t="s">
        <v>286</v>
      </c>
      <c r="I808" t="s">
        <v>92</v>
      </c>
      <c r="J808" t="s">
        <v>16</v>
      </c>
      <c r="K808" s="2">
        <v>96</v>
      </c>
      <c r="L808" s="2">
        <v>1440</v>
      </c>
      <c r="M808" s="2">
        <v>36</v>
      </c>
      <c r="N808" s="27">
        <f t="shared" si="74"/>
        <v>2</v>
      </c>
      <c r="O808" s="28" t="str">
        <f t="shared" si="75"/>
        <v>36</v>
      </c>
      <c r="P808" s="28">
        <f t="shared" si="76"/>
        <v>0</v>
      </c>
      <c r="Q808" s="29">
        <f t="shared" si="77"/>
        <v>2160</v>
      </c>
      <c r="R808" s="29">
        <f t="shared" si="78"/>
        <v>36</v>
      </c>
      <c r="U808" s="26"/>
      <c r="V808" s="26"/>
      <c r="W808" s="8"/>
      <c r="X808" s="6"/>
    </row>
    <row r="809" spans="1:24">
      <c r="A809" s="1">
        <v>45413</v>
      </c>
      <c r="B809" s="1" t="str">
        <f t="shared" si="73"/>
        <v>mayo</v>
      </c>
      <c r="C809" t="s">
        <v>190</v>
      </c>
      <c r="D809" t="s">
        <v>498</v>
      </c>
      <c r="E809" t="str">
        <f>+VLOOKUP(F809,'[2]DIVIPOLA MPIO'!$A$5:$B$1125,2,0)</f>
        <v>Tolima</v>
      </c>
      <c r="F809" t="s">
        <v>465</v>
      </c>
      <c r="G809" t="s">
        <v>193</v>
      </c>
      <c r="H809" t="s">
        <v>326</v>
      </c>
      <c r="I809" t="s">
        <v>92</v>
      </c>
      <c r="J809" t="s">
        <v>16</v>
      </c>
      <c r="K809" s="2">
        <v>53</v>
      </c>
      <c r="L809" s="2">
        <v>552</v>
      </c>
      <c r="M809" s="2">
        <v>2210</v>
      </c>
      <c r="N809" s="27">
        <f t="shared" si="74"/>
        <v>4</v>
      </c>
      <c r="O809" s="28" t="str">
        <f t="shared" si="75"/>
        <v>22</v>
      </c>
      <c r="P809" s="28" t="str">
        <f t="shared" si="76"/>
        <v>10</v>
      </c>
      <c r="Q809" s="29">
        <f t="shared" si="77"/>
        <v>1330</v>
      </c>
      <c r="R809" s="29">
        <f t="shared" si="78"/>
        <v>22.166666666666668</v>
      </c>
      <c r="U809" s="26"/>
      <c r="V809" s="26"/>
      <c r="W809" s="8"/>
      <c r="X809" s="6"/>
    </row>
    <row r="810" spans="1:24">
      <c r="A810" s="1">
        <v>45413</v>
      </c>
      <c r="B810" s="1" t="str">
        <f t="shared" si="73"/>
        <v>mayo</v>
      </c>
      <c r="C810" t="s">
        <v>190</v>
      </c>
      <c r="D810" t="s">
        <v>498</v>
      </c>
      <c r="E810" t="str">
        <f>+VLOOKUP(F810,'[2]DIVIPOLA MPIO'!$A$5:$B$1125,2,0)</f>
        <v>Tolima</v>
      </c>
      <c r="F810" t="s">
        <v>465</v>
      </c>
      <c r="G810" t="s">
        <v>193</v>
      </c>
      <c r="H810" t="s">
        <v>194</v>
      </c>
      <c r="I810" t="s">
        <v>92</v>
      </c>
      <c r="J810" t="s">
        <v>16</v>
      </c>
      <c r="K810" s="2">
        <v>2</v>
      </c>
      <c r="L810" s="2">
        <v>0</v>
      </c>
      <c r="M810" s="2">
        <v>3</v>
      </c>
      <c r="N810" s="27">
        <f t="shared" si="74"/>
        <v>1</v>
      </c>
      <c r="O810" s="28" t="str">
        <f t="shared" si="75"/>
        <v>3</v>
      </c>
      <c r="P810" s="28">
        <f t="shared" si="76"/>
        <v>0</v>
      </c>
      <c r="Q810" s="29">
        <f t="shared" si="77"/>
        <v>180</v>
      </c>
      <c r="R810" s="29">
        <f t="shared" si="78"/>
        <v>3</v>
      </c>
      <c r="U810" s="26"/>
      <c r="V810" s="26"/>
      <c r="W810" s="8"/>
      <c r="X810" s="6"/>
    </row>
    <row r="811" spans="1:24">
      <c r="A811" s="1">
        <v>45413</v>
      </c>
      <c r="B811" s="1" t="str">
        <f t="shared" si="73"/>
        <v>mayo</v>
      </c>
      <c r="C811" t="s">
        <v>195</v>
      </c>
      <c r="D811" t="s">
        <v>499</v>
      </c>
      <c r="E811" t="str">
        <f>+VLOOKUP(F811,'[2]DIVIPOLA MPIO'!$A$5:$B$1125,2,0)</f>
        <v>Casanare</v>
      </c>
      <c r="F811" t="s">
        <v>196</v>
      </c>
      <c r="G811" t="s">
        <v>197</v>
      </c>
      <c r="H811" t="s">
        <v>198</v>
      </c>
      <c r="I811" t="s">
        <v>15</v>
      </c>
      <c r="J811" t="s">
        <v>16</v>
      </c>
      <c r="K811" s="2">
        <v>78</v>
      </c>
      <c r="L811" s="2">
        <v>2077</v>
      </c>
      <c r="M811" s="2">
        <v>37.049999999999997</v>
      </c>
      <c r="N811" s="27">
        <f t="shared" si="74"/>
        <v>5</v>
      </c>
      <c r="O811" s="28" t="str">
        <f t="shared" si="75"/>
        <v>37</v>
      </c>
      <c r="P811" s="28" t="str">
        <f t="shared" si="76"/>
        <v>,05</v>
      </c>
      <c r="Q811" s="29">
        <f t="shared" si="77"/>
        <v>2220.0500000000002</v>
      </c>
      <c r="R811" s="29">
        <f t="shared" si="78"/>
        <v>37.00083333333334</v>
      </c>
      <c r="U811" s="26"/>
      <c r="V811" s="26"/>
      <c r="W811" s="8"/>
      <c r="X811" s="6"/>
    </row>
    <row r="812" spans="1:24">
      <c r="A812" s="1">
        <v>45413</v>
      </c>
      <c r="B812" s="1" t="str">
        <f t="shared" si="73"/>
        <v>mayo</v>
      </c>
      <c r="C812" t="s">
        <v>195</v>
      </c>
      <c r="D812" t="s">
        <v>499</v>
      </c>
      <c r="E812" t="str">
        <f>+VLOOKUP(F812,'[2]DIVIPOLA MPIO'!$A$5:$B$1125,2,0)</f>
        <v>Casanare</v>
      </c>
      <c r="F812" t="s">
        <v>196</v>
      </c>
      <c r="G812" t="s">
        <v>515</v>
      </c>
      <c r="H812" t="s">
        <v>198</v>
      </c>
      <c r="I812" t="s">
        <v>15</v>
      </c>
      <c r="J812" t="s">
        <v>16</v>
      </c>
      <c r="K812" s="2">
        <v>9</v>
      </c>
      <c r="L812" s="2">
        <v>281</v>
      </c>
      <c r="M812" s="2">
        <v>4.3499999999999996</v>
      </c>
      <c r="N812" s="27">
        <f t="shared" si="74"/>
        <v>4</v>
      </c>
      <c r="O812" s="28" t="str">
        <f t="shared" si="75"/>
        <v>4,</v>
      </c>
      <c r="P812" s="28" t="str">
        <f t="shared" si="76"/>
        <v>35</v>
      </c>
      <c r="Q812" s="29">
        <f t="shared" si="77"/>
        <v>275</v>
      </c>
      <c r="R812" s="29">
        <f t="shared" si="78"/>
        <v>4.583333333333333</v>
      </c>
      <c r="U812" s="26"/>
      <c r="V812" s="26"/>
      <c r="W812" s="8"/>
      <c r="X812" s="6"/>
    </row>
    <row r="813" spans="1:24">
      <c r="A813" s="1">
        <v>45413</v>
      </c>
      <c r="B813" s="1" t="str">
        <f t="shared" si="73"/>
        <v>mayo</v>
      </c>
      <c r="C813" t="s">
        <v>206</v>
      </c>
      <c r="D813" t="s">
        <v>207</v>
      </c>
      <c r="E813" t="str">
        <f>+VLOOKUP(F813,'[2]DIVIPOLA MPIO'!$A$5:$B$1125,2,0)</f>
        <v>Atlántico</v>
      </c>
      <c r="F813" t="s">
        <v>208</v>
      </c>
      <c r="G813" t="s">
        <v>209</v>
      </c>
      <c r="H813" t="s">
        <v>210</v>
      </c>
      <c r="I813" t="s">
        <v>211</v>
      </c>
      <c r="J813" t="s">
        <v>411</v>
      </c>
      <c r="K813" s="2">
        <v>29</v>
      </c>
      <c r="L813" s="2">
        <v>667</v>
      </c>
      <c r="M813" s="2">
        <v>20.3</v>
      </c>
      <c r="N813" s="27">
        <f t="shared" si="74"/>
        <v>4</v>
      </c>
      <c r="O813" s="28" t="str">
        <f t="shared" si="75"/>
        <v>20</v>
      </c>
      <c r="P813" s="28" t="str">
        <f t="shared" si="76"/>
        <v>,3</v>
      </c>
      <c r="Q813" s="29">
        <f t="shared" si="77"/>
        <v>1200.3</v>
      </c>
      <c r="R813" s="29">
        <f t="shared" si="78"/>
        <v>20.004999999999999</v>
      </c>
      <c r="U813" s="26"/>
      <c r="V813" s="26"/>
      <c r="W813" s="8"/>
      <c r="X813" s="6"/>
    </row>
    <row r="814" spans="1:24">
      <c r="A814" s="1">
        <v>45413</v>
      </c>
      <c r="B814" s="1" t="str">
        <f t="shared" si="73"/>
        <v>mayo</v>
      </c>
      <c r="C814" t="s">
        <v>206</v>
      </c>
      <c r="D814" t="s">
        <v>207</v>
      </c>
      <c r="E814" t="str">
        <f>+VLOOKUP(F814,'[2]DIVIPOLA MPIO'!$A$5:$B$1125,2,0)</f>
        <v>Atlántico</v>
      </c>
      <c r="F814" t="s">
        <v>208</v>
      </c>
      <c r="G814" t="s">
        <v>209</v>
      </c>
      <c r="H814" t="s">
        <v>212</v>
      </c>
      <c r="I814" t="s">
        <v>211</v>
      </c>
      <c r="J814" t="s">
        <v>411</v>
      </c>
      <c r="K814" s="2">
        <v>26</v>
      </c>
      <c r="L814" s="2">
        <v>485</v>
      </c>
      <c r="M814" s="2">
        <v>14.54</v>
      </c>
      <c r="N814" s="27">
        <f t="shared" si="74"/>
        <v>5</v>
      </c>
      <c r="O814" s="28" t="str">
        <f t="shared" si="75"/>
        <v>14</v>
      </c>
      <c r="P814" s="28" t="str">
        <f t="shared" si="76"/>
        <v>,54</v>
      </c>
      <c r="Q814" s="29">
        <f t="shared" si="77"/>
        <v>840.54</v>
      </c>
      <c r="R814" s="29">
        <f t="shared" si="78"/>
        <v>14.008999999999999</v>
      </c>
      <c r="U814" s="26"/>
      <c r="V814" s="26"/>
      <c r="W814" s="8"/>
      <c r="X814" s="6"/>
    </row>
    <row r="815" spans="1:24">
      <c r="A815" s="1">
        <v>45413</v>
      </c>
      <c r="B815" s="1" t="str">
        <f t="shared" si="73"/>
        <v>mayo</v>
      </c>
      <c r="C815" t="s">
        <v>206</v>
      </c>
      <c r="D815" t="s">
        <v>207</v>
      </c>
      <c r="E815" t="str">
        <f>+VLOOKUP(F815,'[2]DIVIPOLA MPIO'!$A$5:$B$1125,2,0)</f>
        <v>Atlántico</v>
      </c>
      <c r="F815" t="s">
        <v>208</v>
      </c>
      <c r="G815" t="s">
        <v>209</v>
      </c>
      <c r="H815" t="s">
        <v>506</v>
      </c>
      <c r="I815" t="s">
        <v>211</v>
      </c>
      <c r="J815" t="s">
        <v>411</v>
      </c>
      <c r="K815" s="2">
        <v>61</v>
      </c>
      <c r="L815" s="2">
        <v>1438</v>
      </c>
      <c r="M815" s="2">
        <v>44.12</v>
      </c>
      <c r="N815" s="27">
        <f t="shared" si="74"/>
        <v>5</v>
      </c>
      <c r="O815" s="28" t="str">
        <f t="shared" si="75"/>
        <v>44</v>
      </c>
      <c r="P815" s="28" t="str">
        <f t="shared" si="76"/>
        <v>,12</v>
      </c>
      <c r="Q815" s="29">
        <f t="shared" si="77"/>
        <v>2640.12</v>
      </c>
      <c r="R815" s="29">
        <f t="shared" si="78"/>
        <v>44.001999999999995</v>
      </c>
      <c r="U815" s="26"/>
      <c r="V815" s="26"/>
      <c r="W815" s="8"/>
      <c r="X815" s="6"/>
    </row>
    <row r="816" spans="1:24">
      <c r="A816" s="1">
        <v>45413</v>
      </c>
      <c r="B816" s="1" t="str">
        <f t="shared" si="73"/>
        <v>mayo</v>
      </c>
      <c r="C816" t="s">
        <v>213</v>
      </c>
      <c r="D816" t="s">
        <v>214</v>
      </c>
      <c r="E816" t="str">
        <f>+VLOOKUP(F816,'[2]DIVIPOLA MPIO'!$A$5:$B$1125,2,0)</f>
        <v>Antioquia</v>
      </c>
      <c r="F816" t="s">
        <v>453</v>
      </c>
      <c r="G816" t="s">
        <v>215</v>
      </c>
      <c r="H816" t="s">
        <v>287</v>
      </c>
      <c r="I816" t="s">
        <v>217</v>
      </c>
      <c r="J816" t="s">
        <v>27</v>
      </c>
      <c r="K816" s="2">
        <v>99</v>
      </c>
      <c r="L816" s="2">
        <v>7437</v>
      </c>
      <c r="M816" s="2">
        <v>49.4</v>
      </c>
      <c r="N816" s="27">
        <f t="shared" si="74"/>
        <v>4</v>
      </c>
      <c r="O816" s="28" t="str">
        <f t="shared" si="75"/>
        <v>49</v>
      </c>
      <c r="P816" s="28" t="str">
        <f t="shared" si="76"/>
        <v>,4</v>
      </c>
      <c r="Q816" s="29">
        <f t="shared" si="77"/>
        <v>2940.4</v>
      </c>
      <c r="R816" s="29">
        <f t="shared" si="78"/>
        <v>49.006666666666668</v>
      </c>
      <c r="U816" s="26"/>
      <c r="V816" s="26"/>
      <c r="W816" s="8"/>
      <c r="X816" s="6"/>
    </row>
    <row r="817" spans="1:24">
      <c r="A817" s="1">
        <v>45413</v>
      </c>
      <c r="B817" s="1" t="str">
        <f t="shared" si="73"/>
        <v>mayo</v>
      </c>
      <c r="C817" t="s">
        <v>213</v>
      </c>
      <c r="D817" t="s">
        <v>214</v>
      </c>
      <c r="E817" t="str">
        <f>+VLOOKUP(F817,'[2]DIVIPOLA MPIO'!$A$5:$B$1125,2,0)</f>
        <v>Antioquia</v>
      </c>
      <c r="F817" t="s">
        <v>453</v>
      </c>
      <c r="G817" t="s">
        <v>215</v>
      </c>
      <c r="H817" t="s">
        <v>288</v>
      </c>
      <c r="I817" t="s">
        <v>217</v>
      </c>
      <c r="J817" t="s">
        <v>27</v>
      </c>
      <c r="K817" s="2">
        <v>99</v>
      </c>
      <c r="L817" s="2">
        <v>7076</v>
      </c>
      <c r="M817" s="2">
        <v>49.2</v>
      </c>
      <c r="N817" s="27">
        <f t="shared" si="74"/>
        <v>4</v>
      </c>
      <c r="O817" s="28" t="str">
        <f t="shared" si="75"/>
        <v>49</v>
      </c>
      <c r="P817" s="28" t="str">
        <f t="shared" si="76"/>
        <v>,2</v>
      </c>
      <c r="Q817" s="29">
        <f t="shared" si="77"/>
        <v>2940.2</v>
      </c>
      <c r="R817" s="29">
        <f t="shared" si="78"/>
        <v>49.00333333333333</v>
      </c>
      <c r="U817" s="26"/>
      <c r="V817" s="26"/>
      <c r="W817" s="8"/>
      <c r="X817" s="6"/>
    </row>
    <row r="818" spans="1:24">
      <c r="A818" s="1">
        <v>45413</v>
      </c>
      <c r="B818" s="1" t="str">
        <f t="shared" si="73"/>
        <v>mayo</v>
      </c>
      <c r="C818" t="s">
        <v>213</v>
      </c>
      <c r="D818" t="s">
        <v>214</v>
      </c>
      <c r="E818" t="str">
        <f>+VLOOKUP(F818,'[2]DIVIPOLA MPIO'!$A$5:$B$1125,2,0)</f>
        <v>Antioquia</v>
      </c>
      <c r="F818" t="s">
        <v>453</v>
      </c>
      <c r="G818" t="s">
        <v>215</v>
      </c>
      <c r="H818" t="s">
        <v>216</v>
      </c>
      <c r="I818" t="s">
        <v>217</v>
      </c>
      <c r="J818" t="s">
        <v>27</v>
      </c>
      <c r="K818" s="2">
        <v>125</v>
      </c>
      <c r="L818" s="2">
        <v>8725</v>
      </c>
      <c r="M818" s="2">
        <v>60.2</v>
      </c>
      <c r="N818" s="27">
        <f t="shared" si="74"/>
        <v>4</v>
      </c>
      <c r="O818" s="28" t="str">
        <f t="shared" si="75"/>
        <v>60</v>
      </c>
      <c r="P818" s="28" t="str">
        <f t="shared" si="76"/>
        <v>,2</v>
      </c>
      <c r="Q818" s="29">
        <f t="shared" si="77"/>
        <v>3600.2</v>
      </c>
      <c r="R818" s="29">
        <f t="shared" si="78"/>
        <v>60.00333333333333</v>
      </c>
      <c r="U818" s="26"/>
      <c r="V818" s="26"/>
      <c r="W818" s="8"/>
      <c r="X818" s="6"/>
    </row>
    <row r="819" spans="1:24">
      <c r="A819" s="1">
        <v>45413</v>
      </c>
      <c r="B819" s="1" t="str">
        <f t="shared" si="73"/>
        <v>mayo</v>
      </c>
      <c r="C819" t="s">
        <v>213</v>
      </c>
      <c r="D819" t="s">
        <v>214</v>
      </c>
      <c r="E819" t="str">
        <f>+VLOOKUP(F819,'[2]DIVIPOLA MPIO'!$A$5:$B$1125,2,0)</f>
        <v>Antioquia</v>
      </c>
      <c r="F819" t="s">
        <v>453</v>
      </c>
      <c r="G819" t="s">
        <v>215</v>
      </c>
      <c r="H819" t="s">
        <v>218</v>
      </c>
      <c r="I819" t="s">
        <v>217</v>
      </c>
      <c r="J819" t="s">
        <v>27</v>
      </c>
      <c r="K819" s="2">
        <v>86</v>
      </c>
      <c r="L819" s="2">
        <v>6241</v>
      </c>
      <c r="M819" s="2">
        <v>42.7</v>
      </c>
      <c r="N819" s="27">
        <f t="shared" si="74"/>
        <v>4</v>
      </c>
      <c r="O819" s="28" t="str">
        <f t="shared" si="75"/>
        <v>42</v>
      </c>
      <c r="P819" s="28" t="str">
        <f t="shared" si="76"/>
        <v>,7</v>
      </c>
      <c r="Q819" s="29">
        <f t="shared" si="77"/>
        <v>2520.6999999999998</v>
      </c>
      <c r="R819" s="29">
        <f t="shared" si="78"/>
        <v>42.011666666666663</v>
      </c>
      <c r="U819" s="26"/>
      <c r="V819" s="26"/>
      <c r="W819" s="8"/>
      <c r="X819" s="6"/>
    </row>
    <row r="820" spans="1:24">
      <c r="A820" s="1">
        <v>45413</v>
      </c>
      <c r="B820" s="1" t="str">
        <f t="shared" si="73"/>
        <v>mayo</v>
      </c>
      <c r="C820" t="s">
        <v>213</v>
      </c>
      <c r="D820" t="s">
        <v>214</v>
      </c>
      <c r="E820" t="str">
        <f>+VLOOKUP(F820,'[2]DIVIPOLA MPIO'!$A$5:$B$1125,2,0)</f>
        <v>Antioquia</v>
      </c>
      <c r="F820" t="s">
        <v>453</v>
      </c>
      <c r="G820" t="s">
        <v>215</v>
      </c>
      <c r="H820" t="s">
        <v>219</v>
      </c>
      <c r="I820" t="s">
        <v>217</v>
      </c>
      <c r="J820" t="s">
        <v>27</v>
      </c>
      <c r="K820" s="2">
        <v>78</v>
      </c>
      <c r="L820" s="2">
        <v>5804</v>
      </c>
      <c r="M820" s="2">
        <v>39.1</v>
      </c>
      <c r="N820" s="27">
        <f t="shared" si="74"/>
        <v>4</v>
      </c>
      <c r="O820" s="28" t="str">
        <f t="shared" si="75"/>
        <v>39</v>
      </c>
      <c r="P820" s="28" t="str">
        <f t="shared" si="76"/>
        <v>,1</v>
      </c>
      <c r="Q820" s="29">
        <f t="shared" si="77"/>
        <v>2340.1</v>
      </c>
      <c r="R820" s="29">
        <f t="shared" si="78"/>
        <v>39.001666666666665</v>
      </c>
      <c r="U820" s="26"/>
      <c r="V820" s="26"/>
      <c r="W820" s="8"/>
      <c r="X820" s="6"/>
    </row>
    <row r="821" spans="1:24">
      <c r="A821" s="1">
        <v>45413</v>
      </c>
      <c r="B821" s="1" t="str">
        <f t="shared" si="73"/>
        <v>mayo</v>
      </c>
      <c r="C821" t="s">
        <v>290</v>
      </c>
      <c r="D821" t="s">
        <v>291</v>
      </c>
      <c r="E821" t="str">
        <f>+VLOOKUP(F821,'[2]DIVIPOLA MPIO'!$A$5:$B$1125,2,0)</f>
        <v>Valle del Cauca</v>
      </c>
      <c r="F821" t="s">
        <v>292</v>
      </c>
      <c r="G821" t="s">
        <v>297</v>
      </c>
      <c r="H821" t="s">
        <v>294</v>
      </c>
      <c r="I821" t="s">
        <v>295</v>
      </c>
      <c r="J821" t="s">
        <v>411</v>
      </c>
      <c r="K821" s="2">
        <v>1</v>
      </c>
      <c r="L821" s="2">
        <v>14</v>
      </c>
      <c r="M821" s="2">
        <v>0.43</v>
      </c>
      <c r="N821" s="27">
        <f t="shared" si="74"/>
        <v>4</v>
      </c>
      <c r="O821" s="28" t="str">
        <f t="shared" si="75"/>
        <v>0,</v>
      </c>
      <c r="P821" s="28" t="str">
        <f t="shared" si="76"/>
        <v>43</v>
      </c>
      <c r="Q821" s="29">
        <f t="shared" si="77"/>
        <v>43</v>
      </c>
      <c r="R821" s="29">
        <f t="shared" si="78"/>
        <v>0.71666666666666667</v>
      </c>
      <c r="U821" s="26"/>
      <c r="V821" s="26"/>
      <c r="W821" s="8"/>
      <c r="X821" s="6"/>
    </row>
    <row r="822" spans="1:24">
      <c r="A822" s="1">
        <v>45413</v>
      </c>
      <c r="B822" s="1" t="str">
        <f t="shared" si="73"/>
        <v>mayo</v>
      </c>
      <c r="C822" t="s">
        <v>290</v>
      </c>
      <c r="D822" t="s">
        <v>291</v>
      </c>
      <c r="E822" t="str">
        <f>+VLOOKUP(F822,'[2]DIVIPOLA MPIO'!$A$5:$B$1125,2,0)</f>
        <v>Antioquia</v>
      </c>
      <c r="F822" t="s">
        <v>389</v>
      </c>
      <c r="G822" t="s">
        <v>297</v>
      </c>
      <c r="H822" t="s">
        <v>299</v>
      </c>
      <c r="I822" t="s">
        <v>295</v>
      </c>
      <c r="J822" t="s">
        <v>123</v>
      </c>
      <c r="K822" s="2">
        <v>1</v>
      </c>
      <c r="L822" s="2">
        <v>14</v>
      </c>
      <c r="M822" s="2">
        <v>1.1000000000000001</v>
      </c>
      <c r="N822" s="27">
        <f t="shared" si="74"/>
        <v>3</v>
      </c>
      <c r="O822" s="28" t="str">
        <f t="shared" si="75"/>
        <v>1,</v>
      </c>
      <c r="P822" s="28" t="str">
        <f t="shared" si="76"/>
        <v>1</v>
      </c>
      <c r="Q822" s="29">
        <f t="shared" si="77"/>
        <v>61</v>
      </c>
      <c r="R822" s="29">
        <f t="shared" si="78"/>
        <v>1.0166666666666666</v>
      </c>
      <c r="U822" s="26"/>
      <c r="V822" s="26"/>
      <c r="W822" s="8"/>
      <c r="X822" s="6"/>
    </row>
    <row r="823" spans="1:24">
      <c r="A823" s="1">
        <v>45413</v>
      </c>
      <c r="B823" s="1" t="str">
        <f t="shared" si="73"/>
        <v>mayo</v>
      </c>
      <c r="C823" t="s">
        <v>290</v>
      </c>
      <c r="D823" t="s">
        <v>291</v>
      </c>
      <c r="E823" t="str">
        <f>+VLOOKUP(F823,'[2]DIVIPOLA MPIO'!$A$5:$B$1125,2,0)</f>
        <v>Cauca</v>
      </c>
      <c r="F823" t="s">
        <v>298</v>
      </c>
      <c r="G823" t="s">
        <v>293</v>
      </c>
      <c r="H823" t="s">
        <v>294</v>
      </c>
      <c r="I823" t="s">
        <v>295</v>
      </c>
      <c r="J823" t="s">
        <v>411</v>
      </c>
      <c r="K823" s="2">
        <v>4</v>
      </c>
      <c r="L823" s="2">
        <v>71</v>
      </c>
      <c r="M823" s="2">
        <v>1.59</v>
      </c>
      <c r="N823" s="27">
        <f t="shared" si="74"/>
        <v>4</v>
      </c>
      <c r="O823" s="28" t="str">
        <f t="shared" si="75"/>
        <v>1,</v>
      </c>
      <c r="P823" s="28" t="str">
        <f t="shared" si="76"/>
        <v>59</v>
      </c>
      <c r="Q823" s="29">
        <f t="shared" si="77"/>
        <v>119</v>
      </c>
      <c r="R823" s="29">
        <f t="shared" si="78"/>
        <v>1.9833333333333334</v>
      </c>
      <c r="U823" s="26"/>
      <c r="V823" s="26"/>
      <c r="W823" s="8"/>
      <c r="X823" s="6"/>
    </row>
    <row r="824" spans="1:24">
      <c r="A824" s="1">
        <v>45413</v>
      </c>
      <c r="B824" s="1" t="str">
        <f t="shared" si="73"/>
        <v>mayo</v>
      </c>
      <c r="C824" t="s">
        <v>290</v>
      </c>
      <c r="D824" t="s">
        <v>291</v>
      </c>
      <c r="E824" t="str">
        <f>+VLOOKUP(F824,'[2]DIVIPOLA MPIO'!$A$5:$B$1125,2,0)</f>
        <v>Valle del Cauca</v>
      </c>
      <c r="F824" t="s">
        <v>390</v>
      </c>
      <c r="G824" t="s">
        <v>297</v>
      </c>
      <c r="H824" t="s">
        <v>299</v>
      </c>
      <c r="I824" t="s">
        <v>295</v>
      </c>
      <c r="J824" t="s">
        <v>123</v>
      </c>
      <c r="K824" s="2">
        <v>8</v>
      </c>
      <c r="L824" s="2">
        <v>123</v>
      </c>
      <c r="M824" s="2">
        <v>8.06</v>
      </c>
      <c r="N824" s="27">
        <f t="shared" si="74"/>
        <v>4</v>
      </c>
      <c r="O824" s="28" t="str">
        <f t="shared" si="75"/>
        <v>8,</v>
      </c>
      <c r="P824" s="28" t="str">
        <f t="shared" si="76"/>
        <v>06</v>
      </c>
      <c r="Q824" s="29">
        <f t="shared" si="77"/>
        <v>486</v>
      </c>
      <c r="R824" s="29">
        <f t="shared" si="78"/>
        <v>8.1</v>
      </c>
      <c r="U824" s="26"/>
      <c r="V824" s="26"/>
      <c r="W824" s="8"/>
      <c r="X824" s="6"/>
    </row>
    <row r="825" spans="1:24">
      <c r="A825" s="1">
        <v>45413</v>
      </c>
      <c r="B825" s="1" t="str">
        <f t="shared" si="73"/>
        <v>mayo</v>
      </c>
      <c r="C825" t="s">
        <v>290</v>
      </c>
      <c r="D825" t="s">
        <v>291</v>
      </c>
      <c r="E825" t="str">
        <f>+VLOOKUP(F825,'[2]DIVIPOLA MPIO'!$A$5:$B$1125,2,0)</f>
        <v>Valle del Cauca</v>
      </c>
      <c r="F825" t="s">
        <v>390</v>
      </c>
      <c r="G825" t="s">
        <v>297</v>
      </c>
      <c r="H825" t="s">
        <v>296</v>
      </c>
      <c r="I825" t="s">
        <v>295</v>
      </c>
      <c r="J825" t="s">
        <v>123</v>
      </c>
      <c r="K825" s="2">
        <v>2</v>
      </c>
      <c r="L825" s="2">
        <v>35</v>
      </c>
      <c r="M825" s="2">
        <v>2.09</v>
      </c>
      <c r="N825" s="27">
        <f t="shared" si="74"/>
        <v>4</v>
      </c>
      <c r="O825" s="28" t="str">
        <f t="shared" si="75"/>
        <v>2,</v>
      </c>
      <c r="P825" s="28" t="str">
        <f t="shared" si="76"/>
        <v>09</v>
      </c>
      <c r="Q825" s="29">
        <f t="shared" si="77"/>
        <v>129</v>
      </c>
      <c r="R825" s="29">
        <f t="shared" si="78"/>
        <v>2.15</v>
      </c>
      <c r="U825" s="26"/>
      <c r="V825" s="26"/>
      <c r="W825" s="8"/>
      <c r="X825" s="6"/>
    </row>
    <row r="826" spans="1:24">
      <c r="A826" s="1">
        <v>45413</v>
      </c>
      <c r="B826" s="1" t="str">
        <f t="shared" si="73"/>
        <v>mayo</v>
      </c>
      <c r="C826" t="s">
        <v>290</v>
      </c>
      <c r="D826" t="s">
        <v>291</v>
      </c>
      <c r="E826" t="str">
        <f>+VLOOKUP(F826,'[2]DIVIPOLA MPIO'!$A$5:$B$1125,2,0)</f>
        <v>Valle del Cauca</v>
      </c>
      <c r="F826" t="s">
        <v>390</v>
      </c>
      <c r="G826" t="s">
        <v>297</v>
      </c>
      <c r="H826" t="s">
        <v>299</v>
      </c>
      <c r="I826" t="s">
        <v>295</v>
      </c>
      <c r="J826" t="s">
        <v>98</v>
      </c>
      <c r="K826" s="2">
        <v>2</v>
      </c>
      <c r="L826" s="2">
        <v>27</v>
      </c>
      <c r="M826" s="2">
        <v>2.0699999999999998</v>
      </c>
      <c r="N826" s="27">
        <f t="shared" si="74"/>
        <v>4</v>
      </c>
      <c r="O826" s="28" t="str">
        <f t="shared" si="75"/>
        <v>2,</v>
      </c>
      <c r="P826" s="28" t="str">
        <f t="shared" si="76"/>
        <v>07</v>
      </c>
      <c r="Q826" s="29">
        <f t="shared" si="77"/>
        <v>127</v>
      </c>
      <c r="R826" s="29">
        <f t="shared" si="78"/>
        <v>2.1166666666666667</v>
      </c>
      <c r="U826" s="26"/>
      <c r="V826" s="26"/>
      <c r="W826" s="8"/>
      <c r="X826" s="6"/>
    </row>
    <row r="827" spans="1:24">
      <c r="A827" s="1">
        <v>45413</v>
      </c>
      <c r="B827" s="1" t="str">
        <f t="shared" si="73"/>
        <v>mayo</v>
      </c>
      <c r="C827" t="s">
        <v>290</v>
      </c>
      <c r="D827" t="s">
        <v>291</v>
      </c>
      <c r="E827" t="str">
        <f>+VLOOKUP(F827,'[2]DIVIPOLA MPIO'!$A$5:$B$1125,2,0)</f>
        <v>Valle del Cauca</v>
      </c>
      <c r="F827" t="s">
        <v>390</v>
      </c>
      <c r="G827" t="s">
        <v>297</v>
      </c>
      <c r="H827" t="s">
        <v>296</v>
      </c>
      <c r="I827" t="s">
        <v>295</v>
      </c>
      <c r="J827" t="s">
        <v>98</v>
      </c>
      <c r="K827" s="2">
        <v>3</v>
      </c>
      <c r="L827" s="2">
        <v>50</v>
      </c>
      <c r="M827" s="2">
        <v>3.1</v>
      </c>
      <c r="N827" s="27">
        <f t="shared" si="74"/>
        <v>3</v>
      </c>
      <c r="O827" s="28" t="str">
        <f t="shared" si="75"/>
        <v>3,</v>
      </c>
      <c r="P827" s="28" t="str">
        <f t="shared" si="76"/>
        <v>1</v>
      </c>
      <c r="Q827" s="29">
        <f t="shared" si="77"/>
        <v>181</v>
      </c>
      <c r="R827" s="29">
        <f t="shared" si="78"/>
        <v>3.0166666666666666</v>
      </c>
      <c r="U827" s="26"/>
      <c r="V827" s="26"/>
      <c r="W827" s="8"/>
      <c r="X827" s="6"/>
    </row>
    <row r="828" spans="1:24">
      <c r="A828" s="1">
        <v>45413</v>
      </c>
      <c r="B828" s="1" t="str">
        <f t="shared" si="73"/>
        <v>mayo</v>
      </c>
      <c r="C828" t="s">
        <v>290</v>
      </c>
      <c r="D828" t="s">
        <v>291</v>
      </c>
      <c r="E828" t="str">
        <f>+VLOOKUP(F828,'[2]DIVIPOLA MPIO'!$A$5:$B$1125,2,0)</f>
        <v>Valle del Cauca</v>
      </c>
      <c r="F828" t="s">
        <v>95</v>
      </c>
      <c r="G828" t="s">
        <v>297</v>
      </c>
      <c r="H828" t="s">
        <v>299</v>
      </c>
      <c r="I828" t="s">
        <v>295</v>
      </c>
      <c r="J828" t="s">
        <v>411</v>
      </c>
      <c r="K828" s="2">
        <v>8</v>
      </c>
      <c r="L828" s="2">
        <v>202</v>
      </c>
      <c r="M828" s="2">
        <v>5.08</v>
      </c>
      <c r="N828" s="27">
        <f t="shared" si="74"/>
        <v>4</v>
      </c>
      <c r="O828" s="28" t="str">
        <f t="shared" si="75"/>
        <v>5,</v>
      </c>
      <c r="P828" s="28" t="str">
        <f t="shared" si="76"/>
        <v>08</v>
      </c>
      <c r="Q828" s="29">
        <f t="shared" si="77"/>
        <v>308</v>
      </c>
      <c r="R828" s="29">
        <f t="shared" si="78"/>
        <v>5.1333333333333337</v>
      </c>
      <c r="U828" s="26"/>
      <c r="V828" s="26"/>
      <c r="W828" s="8"/>
      <c r="X828" s="6"/>
    </row>
    <row r="829" spans="1:24">
      <c r="A829" s="1">
        <v>45413</v>
      </c>
      <c r="B829" s="1" t="str">
        <f t="shared" si="73"/>
        <v>mayo</v>
      </c>
      <c r="C829" t="s">
        <v>290</v>
      </c>
      <c r="D829" t="s">
        <v>291</v>
      </c>
      <c r="E829" t="str">
        <f>+VLOOKUP(F829,'[2]DIVIPOLA MPIO'!$A$5:$B$1125,2,0)</f>
        <v>Valle del Cauca</v>
      </c>
      <c r="F829" t="s">
        <v>95</v>
      </c>
      <c r="G829" t="s">
        <v>297</v>
      </c>
      <c r="H829" t="s">
        <v>294</v>
      </c>
      <c r="I829" t="s">
        <v>295</v>
      </c>
      <c r="J829" t="s">
        <v>411</v>
      </c>
      <c r="K829" s="2">
        <v>2</v>
      </c>
      <c r="L829" s="2">
        <v>59</v>
      </c>
      <c r="M829" s="2">
        <v>1.55</v>
      </c>
      <c r="N829" s="27">
        <f t="shared" si="74"/>
        <v>4</v>
      </c>
      <c r="O829" s="28" t="str">
        <f t="shared" si="75"/>
        <v>1,</v>
      </c>
      <c r="P829" s="28" t="str">
        <f t="shared" si="76"/>
        <v>55</v>
      </c>
      <c r="Q829" s="29">
        <f t="shared" si="77"/>
        <v>115</v>
      </c>
      <c r="R829" s="29">
        <f t="shared" si="78"/>
        <v>1.9166666666666667</v>
      </c>
      <c r="U829" s="26"/>
      <c r="V829" s="26"/>
      <c r="W829" s="8"/>
      <c r="X829" s="6"/>
    </row>
    <row r="830" spans="1:24">
      <c r="A830" s="1">
        <v>45413</v>
      </c>
      <c r="B830" s="1" t="str">
        <f t="shared" si="73"/>
        <v>mayo</v>
      </c>
      <c r="C830" t="s">
        <v>290</v>
      </c>
      <c r="D830" t="s">
        <v>291</v>
      </c>
      <c r="E830" t="str">
        <f>+VLOOKUP(F830,'[2]DIVIPOLA MPIO'!$A$5:$B$1125,2,0)</f>
        <v>Valle del Cauca</v>
      </c>
      <c r="F830" t="s">
        <v>95</v>
      </c>
      <c r="G830" t="s">
        <v>297</v>
      </c>
      <c r="H830" t="s">
        <v>296</v>
      </c>
      <c r="I830" t="s">
        <v>295</v>
      </c>
      <c r="J830" t="s">
        <v>411</v>
      </c>
      <c r="K830" s="2">
        <v>8</v>
      </c>
      <c r="L830" s="2">
        <v>144</v>
      </c>
      <c r="M830" s="2">
        <v>5.56</v>
      </c>
      <c r="N830" s="27">
        <f t="shared" si="74"/>
        <v>4</v>
      </c>
      <c r="O830" s="28" t="str">
        <f t="shared" si="75"/>
        <v>5,</v>
      </c>
      <c r="P830" s="28" t="str">
        <f t="shared" si="76"/>
        <v>56</v>
      </c>
      <c r="Q830" s="29">
        <f t="shared" si="77"/>
        <v>356</v>
      </c>
      <c r="R830" s="29">
        <f t="shared" si="78"/>
        <v>5.9333333333333336</v>
      </c>
      <c r="U830" s="26"/>
      <c r="V830" s="26"/>
      <c r="W830" s="8"/>
      <c r="X830" s="6"/>
    </row>
    <row r="831" spans="1:24">
      <c r="A831" s="1">
        <v>45413</v>
      </c>
      <c r="B831" s="1" t="str">
        <f t="shared" si="73"/>
        <v>mayo</v>
      </c>
      <c r="C831" t="s">
        <v>290</v>
      </c>
      <c r="D831" t="s">
        <v>291</v>
      </c>
      <c r="E831" t="str">
        <f>+VLOOKUP(F831,'[2]DIVIPOLA MPIO'!$A$5:$B$1125,2,0)</f>
        <v>Valle del Cauca</v>
      </c>
      <c r="F831" t="s">
        <v>95</v>
      </c>
      <c r="G831" t="s">
        <v>297</v>
      </c>
      <c r="H831" t="s">
        <v>296</v>
      </c>
      <c r="I831" t="s">
        <v>295</v>
      </c>
      <c r="J831" t="s">
        <v>98</v>
      </c>
      <c r="K831" s="2">
        <v>2</v>
      </c>
      <c r="L831" s="2">
        <v>30</v>
      </c>
      <c r="M831" s="2">
        <v>0.56000000000000005</v>
      </c>
      <c r="N831" s="27">
        <f t="shared" si="74"/>
        <v>4</v>
      </c>
      <c r="O831" s="28" t="str">
        <f t="shared" si="75"/>
        <v>0,</v>
      </c>
      <c r="P831" s="28" t="str">
        <f t="shared" si="76"/>
        <v>56</v>
      </c>
      <c r="Q831" s="29">
        <f t="shared" si="77"/>
        <v>56</v>
      </c>
      <c r="R831" s="29">
        <f t="shared" si="78"/>
        <v>0.93333333333333335</v>
      </c>
      <c r="U831" s="26"/>
      <c r="V831" s="26"/>
      <c r="W831" s="8"/>
      <c r="X831" s="6"/>
    </row>
    <row r="832" spans="1:24">
      <c r="A832" s="1">
        <v>45413</v>
      </c>
      <c r="B832" s="1" t="str">
        <f t="shared" si="73"/>
        <v>mayo</v>
      </c>
      <c r="C832" t="s">
        <v>290</v>
      </c>
      <c r="D832" t="s">
        <v>291</v>
      </c>
      <c r="E832" t="str">
        <f>+VLOOKUP(F832,'[2]DIVIPOLA MPIO'!$A$5:$B$1125,2,0)</f>
        <v>Quindio</v>
      </c>
      <c r="F832" t="s">
        <v>391</v>
      </c>
      <c r="G832" t="s">
        <v>297</v>
      </c>
      <c r="H832" t="s">
        <v>299</v>
      </c>
      <c r="I832" t="s">
        <v>295</v>
      </c>
      <c r="J832" t="s">
        <v>123</v>
      </c>
      <c r="K832" s="2">
        <v>4</v>
      </c>
      <c r="L832" s="2">
        <v>55</v>
      </c>
      <c r="M832" s="2">
        <v>3.55</v>
      </c>
      <c r="N832" s="27">
        <f t="shared" si="74"/>
        <v>4</v>
      </c>
      <c r="O832" s="28" t="str">
        <f t="shared" si="75"/>
        <v>3,</v>
      </c>
      <c r="P832" s="28" t="str">
        <f t="shared" si="76"/>
        <v>55</v>
      </c>
      <c r="Q832" s="29">
        <f t="shared" si="77"/>
        <v>235</v>
      </c>
      <c r="R832" s="29">
        <f t="shared" si="78"/>
        <v>3.9166666666666665</v>
      </c>
      <c r="U832" s="26"/>
      <c r="V832" s="26"/>
      <c r="W832" s="8"/>
      <c r="X832" s="6"/>
    </row>
    <row r="833" spans="1:24">
      <c r="A833" s="1">
        <v>45413</v>
      </c>
      <c r="B833" s="1" t="str">
        <f t="shared" si="73"/>
        <v>mayo</v>
      </c>
      <c r="C833" t="s">
        <v>290</v>
      </c>
      <c r="D833" t="s">
        <v>291</v>
      </c>
      <c r="E833" t="str">
        <f>+VLOOKUP(F833,'[2]DIVIPOLA MPIO'!$A$5:$B$1125,2,0)</f>
        <v>Antioquia</v>
      </c>
      <c r="F833" t="s">
        <v>461</v>
      </c>
      <c r="G833" t="s">
        <v>297</v>
      </c>
      <c r="H833" t="s">
        <v>299</v>
      </c>
      <c r="I833" t="s">
        <v>295</v>
      </c>
      <c r="J833" t="s">
        <v>411</v>
      </c>
      <c r="K833" s="2">
        <v>1</v>
      </c>
      <c r="L833" s="2">
        <v>47</v>
      </c>
      <c r="M833" s="2">
        <v>0.57999999999999996</v>
      </c>
      <c r="N833" s="27">
        <f t="shared" si="74"/>
        <v>4</v>
      </c>
      <c r="O833" s="28" t="str">
        <f t="shared" si="75"/>
        <v>0,</v>
      </c>
      <c r="P833" s="28" t="str">
        <f t="shared" si="76"/>
        <v>58</v>
      </c>
      <c r="Q833" s="29">
        <f t="shared" si="77"/>
        <v>58</v>
      </c>
      <c r="R833" s="29">
        <f t="shared" si="78"/>
        <v>0.96666666666666667</v>
      </c>
      <c r="U833" s="26"/>
      <c r="V833" s="26"/>
      <c r="W833" s="8"/>
      <c r="X833" s="6"/>
    </row>
    <row r="834" spans="1:24">
      <c r="A834" s="1">
        <v>45413</v>
      </c>
      <c r="B834" s="1" t="str">
        <f t="shared" si="73"/>
        <v>mayo</v>
      </c>
      <c r="C834" t="s">
        <v>290</v>
      </c>
      <c r="D834" t="s">
        <v>291</v>
      </c>
      <c r="E834" t="str">
        <f>+VLOOKUP(F834,'[2]DIVIPOLA MPIO'!$A$5:$B$1125,2,0)</f>
        <v>Antioquia</v>
      </c>
      <c r="F834" t="s">
        <v>461</v>
      </c>
      <c r="G834" t="s">
        <v>297</v>
      </c>
      <c r="H834" t="s">
        <v>294</v>
      </c>
      <c r="I834" t="s">
        <v>295</v>
      </c>
      <c r="J834" t="s">
        <v>411</v>
      </c>
      <c r="K834" s="2">
        <v>4</v>
      </c>
      <c r="L834" s="2">
        <v>74</v>
      </c>
      <c r="M834" s="2">
        <v>2.17</v>
      </c>
      <c r="N834" s="27">
        <f t="shared" si="74"/>
        <v>4</v>
      </c>
      <c r="O834" s="28" t="str">
        <f t="shared" si="75"/>
        <v>2,</v>
      </c>
      <c r="P834" s="28" t="str">
        <f t="shared" si="76"/>
        <v>17</v>
      </c>
      <c r="Q834" s="29">
        <f t="shared" si="77"/>
        <v>137</v>
      </c>
      <c r="R834" s="29">
        <f t="shared" si="78"/>
        <v>2.2833333333333332</v>
      </c>
      <c r="U834" s="26"/>
      <c r="V834" s="26"/>
      <c r="W834" s="8"/>
      <c r="X834" s="6"/>
    </row>
    <row r="835" spans="1:24">
      <c r="A835" s="1">
        <v>45413</v>
      </c>
      <c r="B835" s="1" t="str">
        <f t="shared" ref="B835:B898" si="79">TEXT(A835,"mmmm")</f>
        <v>mayo</v>
      </c>
      <c r="C835" t="s">
        <v>290</v>
      </c>
      <c r="D835" t="s">
        <v>291</v>
      </c>
      <c r="E835" t="str">
        <f>+VLOOKUP(F835,'[2]DIVIPOLA MPIO'!$A$5:$B$1125,2,0)</f>
        <v>Antioquia</v>
      </c>
      <c r="F835" t="s">
        <v>461</v>
      </c>
      <c r="G835" t="s">
        <v>297</v>
      </c>
      <c r="H835" t="s">
        <v>296</v>
      </c>
      <c r="I835" t="s">
        <v>295</v>
      </c>
      <c r="J835" t="s">
        <v>411</v>
      </c>
      <c r="K835" s="2">
        <v>1</v>
      </c>
      <c r="L835" s="2">
        <v>19</v>
      </c>
      <c r="M835" s="2">
        <v>0.46</v>
      </c>
      <c r="N835" s="27">
        <f t="shared" ref="N835:N898" si="80">LEN($M835)</f>
        <v>4</v>
      </c>
      <c r="O835" s="28" t="str">
        <f t="shared" ref="O835:O898" si="81">IF(N835="1",$M835,IF(N835=2,LEFT($M835,2),LEFT($M835,2)))</f>
        <v>0,</v>
      </c>
      <c r="P835" s="28" t="str">
        <f t="shared" ref="P835:P898" si="82">IF(N835&lt;=2,0,MID($M835,3,3))</f>
        <v>46</v>
      </c>
      <c r="Q835" s="29">
        <f t="shared" ref="Q835:Q898" si="83">+(O835*60)+P835</f>
        <v>46</v>
      </c>
      <c r="R835" s="29">
        <f t="shared" ref="R835:R898" si="84">+Q835/60</f>
        <v>0.76666666666666672</v>
      </c>
      <c r="U835" s="26"/>
      <c r="V835" s="26"/>
      <c r="W835" s="8"/>
      <c r="X835" s="6"/>
    </row>
    <row r="836" spans="1:24">
      <c r="A836" s="1">
        <v>45413</v>
      </c>
      <c r="B836" s="1" t="str">
        <f t="shared" si="79"/>
        <v>mayo</v>
      </c>
      <c r="C836" t="s">
        <v>290</v>
      </c>
      <c r="D836" t="s">
        <v>291</v>
      </c>
      <c r="E836" t="str">
        <f>+VLOOKUP(F836,'[2]DIVIPOLA MPIO'!$A$5:$B$1125,2,0)</f>
        <v>Boyacá</v>
      </c>
      <c r="F836" t="s">
        <v>327</v>
      </c>
      <c r="G836" t="s">
        <v>297</v>
      </c>
      <c r="H836" t="s">
        <v>294</v>
      </c>
      <c r="I836" t="s">
        <v>295</v>
      </c>
      <c r="J836" t="s">
        <v>411</v>
      </c>
      <c r="K836" s="2">
        <v>1</v>
      </c>
      <c r="L836" s="2">
        <v>20</v>
      </c>
      <c r="M836" s="2">
        <v>0.46</v>
      </c>
      <c r="N836" s="27">
        <f t="shared" si="80"/>
        <v>4</v>
      </c>
      <c r="O836" s="28" t="str">
        <f t="shared" si="81"/>
        <v>0,</v>
      </c>
      <c r="P836" s="28" t="str">
        <f t="shared" si="82"/>
        <v>46</v>
      </c>
      <c r="Q836" s="29">
        <f t="shared" si="83"/>
        <v>46</v>
      </c>
      <c r="R836" s="29">
        <f t="shared" si="84"/>
        <v>0.76666666666666672</v>
      </c>
      <c r="U836" s="26"/>
      <c r="V836" s="26"/>
      <c r="W836" s="8"/>
      <c r="X836" s="6"/>
    </row>
    <row r="837" spans="1:24">
      <c r="A837" s="1">
        <v>45413</v>
      </c>
      <c r="B837" s="1" t="str">
        <f t="shared" si="79"/>
        <v>mayo</v>
      </c>
      <c r="C837" t="s">
        <v>290</v>
      </c>
      <c r="D837" t="s">
        <v>291</v>
      </c>
      <c r="E837" t="str">
        <f>+VLOOKUP(F837,'[2]DIVIPOLA MPIO'!$A$5:$B$1125,2,0)</f>
        <v>Boyacá</v>
      </c>
      <c r="F837" t="s">
        <v>327</v>
      </c>
      <c r="G837" t="s">
        <v>297</v>
      </c>
      <c r="H837" t="s">
        <v>296</v>
      </c>
      <c r="I837" t="s">
        <v>295</v>
      </c>
      <c r="J837" t="s">
        <v>411</v>
      </c>
      <c r="K837" s="2">
        <v>4</v>
      </c>
      <c r="L837" s="2">
        <v>70</v>
      </c>
      <c r="M837" s="2">
        <v>2.2599999999999998</v>
      </c>
      <c r="N837" s="27">
        <f t="shared" si="80"/>
        <v>4</v>
      </c>
      <c r="O837" s="28" t="str">
        <f t="shared" si="81"/>
        <v>2,</v>
      </c>
      <c r="P837" s="28" t="str">
        <f t="shared" si="82"/>
        <v>26</v>
      </c>
      <c r="Q837" s="29">
        <f t="shared" si="83"/>
        <v>146</v>
      </c>
      <c r="R837" s="29">
        <f t="shared" si="84"/>
        <v>2.4333333333333331</v>
      </c>
      <c r="U837" s="26"/>
      <c r="V837" s="26"/>
      <c r="W837" s="8"/>
      <c r="X837" s="6"/>
    </row>
    <row r="838" spans="1:24">
      <c r="A838" s="1">
        <v>45413</v>
      </c>
      <c r="B838" s="1" t="str">
        <f t="shared" si="79"/>
        <v>mayo</v>
      </c>
      <c r="C838" t="s">
        <v>290</v>
      </c>
      <c r="D838" t="s">
        <v>291</v>
      </c>
      <c r="E838" t="str">
        <f>+VLOOKUP(F838,'[2]DIVIPOLA MPIO'!$A$5:$B$1125,2,0)</f>
        <v>Risaralda</v>
      </c>
      <c r="F838" t="s">
        <v>301</v>
      </c>
      <c r="G838" t="s">
        <v>293</v>
      </c>
      <c r="H838" t="s">
        <v>294</v>
      </c>
      <c r="I838" t="s">
        <v>295</v>
      </c>
      <c r="J838" t="s">
        <v>411</v>
      </c>
      <c r="K838" s="2">
        <v>1</v>
      </c>
      <c r="L838" s="2">
        <v>18</v>
      </c>
      <c r="M838" s="2">
        <v>0.12</v>
      </c>
      <c r="N838" s="27">
        <f t="shared" si="80"/>
        <v>4</v>
      </c>
      <c r="O838" s="28" t="str">
        <f t="shared" si="81"/>
        <v>0,</v>
      </c>
      <c r="P838" s="28" t="str">
        <f t="shared" si="82"/>
        <v>12</v>
      </c>
      <c r="Q838" s="29">
        <f t="shared" si="83"/>
        <v>12</v>
      </c>
      <c r="R838" s="29">
        <f t="shared" si="84"/>
        <v>0.2</v>
      </c>
      <c r="U838" s="26"/>
      <c r="V838" s="26"/>
      <c r="W838" s="8"/>
      <c r="X838" s="6"/>
    </row>
    <row r="839" spans="1:24">
      <c r="A839" s="1">
        <v>45413</v>
      </c>
      <c r="B839" s="1" t="str">
        <f t="shared" si="79"/>
        <v>mayo</v>
      </c>
      <c r="C839" t="s">
        <v>290</v>
      </c>
      <c r="D839" t="s">
        <v>291</v>
      </c>
      <c r="E839" t="str">
        <f>+VLOOKUP(F839,'[2]DIVIPOLA MPIO'!$A$5:$B$1125,2,0)</f>
        <v>Risaralda</v>
      </c>
      <c r="F839" t="s">
        <v>301</v>
      </c>
      <c r="G839" t="s">
        <v>297</v>
      </c>
      <c r="H839" t="s">
        <v>299</v>
      </c>
      <c r="I839" t="s">
        <v>295</v>
      </c>
      <c r="J839" t="s">
        <v>411</v>
      </c>
      <c r="K839" s="2">
        <v>1</v>
      </c>
      <c r="L839" s="2">
        <v>31</v>
      </c>
      <c r="M839" s="2">
        <v>2.19</v>
      </c>
      <c r="N839" s="27">
        <f t="shared" si="80"/>
        <v>4</v>
      </c>
      <c r="O839" s="28" t="str">
        <f t="shared" si="81"/>
        <v>2,</v>
      </c>
      <c r="P839" s="28" t="str">
        <f t="shared" si="82"/>
        <v>19</v>
      </c>
      <c r="Q839" s="29">
        <f t="shared" si="83"/>
        <v>139</v>
      </c>
      <c r="R839" s="29">
        <f t="shared" si="84"/>
        <v>2.3166666666666669</v>
      </c>
      <c r="U839" s="26"/>
      <c r="V839" s="26"/>
      <c r="W839" s="8"/>
      <c r="X839" s="6"/>
    </row>
    <row r="840" spans="1:24">
      <c r="A840" s="1">
        <v>45413</v>
      </c>
      <c r="B840" s="1" t="str">
        <f t="shared" si="79"/>
        <v>mayo</v>
      </c>
      <c r="C840" t="s">
        <v>290</v>
      </c>
      <c r="D840" t="s">
        <v>291</v>
      </c>
      <c r="E840" t="str">
        <f>+VLOOKUP(F840,'[2]DIVIPOLA MPIO'!$A$5:$B$1125,2,0)</f>
        <v>Risaralda</v>
      </c>
      <c r="F840" t="s">
        <v>301</v>
      </c>
      <c r="G840" t="s">
        <v>297</v>
      </c>
      <c r="H840" t="s">
        <v>296</v>
      </c>
      <c r="I840" t="s">
        <v>295</v>
      </c>
      <c r="J840" t="s">
        <v>123</v>
      </c>
      <c r="K840" s="2">
        <v>4</v>
      </c>
      <c r="L840" s="2">
        <v>62</v>
      </c>
      <c r="M840" s="2">
        <v>3.87</v>
      </c>
      <c r="N840" s="27">
        <f t="shared" si="80"/>
        <v>4</v>
      </c>
      <c r="O840" s="28" t="str">
        <f t="shared" si="81"/>
        <v>3,</v>
      </c>
      <c r="P840" s="28" t="str">
        <f t="shared" si="82"/>
        <v>87</v>
      </c>
      <c r="Q840" s="29">
        <f t="shared" si="83"/>
        <v>267</v>
      </c>
      <c r="R840" s="29">
        <f t="shared" si="84"/>
        <v>4.45</v>
      </c>
      <c r="U840" s="26"/>
      <c r="V840" s="26"/>
      <c r="W840" s="8"/>
      <c r="X840" s="6"/>
    </row>
    <row r="841" spans="1:24">
      <c r="A841" s="1">
        <v>45413</v>
      </c>
      <c r="B841" s="1" t="str">
        <f t="shared" si="79"/>
        <v>mayo</v>
      </c>
      <c r="C841" t="s">
        <v>290</v>
      </c>
      <c r="D841" t="s">
        <v>291</v>
      </c>
      <c r="E841" t="str">
        <f>+VLOOKUP(F841,'[2]DIVIPOLA MPIO'!$A$5:$B$1125,2,0)</f>
        <v>Valle del Cauca</v>
      </c>
      <c r="F841" t="s">
        <v>467</v>
      </c>
      <c r="G841" t="s">
        <v>297</v>
      </c>
      <c r="H841" t="s">
        <v>299</v>
      </c>
      <c r="I841" t="s">
        <v>295</v>
      </c>
      <c r="J841" t="s">
        <v>411</v>
      </c>
      <c r="K841" s="2">
        <v>4</v>
      </c>
      <c r="L841" s="2">
        <v>134</v>
      </c>
      <c r="M841" s="2">
        <v>1.72</v>
      </c>
      <c r="N841" s="27">
        <f t="shared" si="80"/>
        <v>4</v>
      </c>
      <c r="O841" s="28" t="str">
        <f t="shared" si="81"/>
        <v>1,</v>
      </c>
      <c r="P841" s="28" t="str">
        <f t="shared" si="82"/>
        <v>72</v>
      </c>
      <c r="Q841" s="29">
        <f t="shared" si="83"/>
        <v>132</v>
      </c>
      <c r="R841" s="29">
        <f t="shared" si="84"/>
        <v>2.2000000000000002</v>
      </c>
      <c r="U841" s="26"/>
      <c r="V841" s="26"/>
      <c r="W841" s="8"/>
      <c r="X841" s="6"/>
    </row>
    <row r="842" spans="1:24">
      <c r="A842" s="1">
        <v>45413</v>
      </c>
      <c r="B842" s="1" t="str">
        <f t="shared" si="79"/>
        <v>mayo</v>
      </c>
      <c r="C842" t="s">
        <v>290</v>
      </c>
      <c r="D842" t="s">
        <v>291</v>
      </c>
      <c r="E842" t="str">
        <f>+VLOOKUP(F842,'[2]DIVIPOLA MPIO'!$A$5:$B$1125,2,0)</f>
        <v>Valle del Cauca</v>
      </c>
      <c r="F842" t="s">
        <v>467</v>
      </c>
      <c r="G842" t="s">
        <v>297</v>
      </c>
      <c r="H842" t="s">
        <v>294</v>
      </c>
      <c r="I842" t="s">
        <v>295</v>
      </c>
      <c r="J842" t="s">
        <v>411</v>
      </c>
      <c r="K842" s="2">
        <v>18</v>
      </c>
      <c r="L842" s="2">
        <v>316</v>
      </c>
      <c r="M842" s="2">
        <v>6.94</v>
      </c>
      <c r="N842" s="27">
        <f t="shared" si="80"/>
        <v>4</v>
      </c>
      <c r="O842" s="28" t="str">
        <f t="shared" si="81"/>
        <v>6,</v>
      </c>
      <c r="P842" s="28" t="str">
        <f t="shared" si="82"/>
        <v>94</v>
      </c>
      <c r="Q842" s="29">
        <f t="shared" si="83"/>
        <v>454</v>
      </c>
      <c r="R842" s="29">
        <f t="shared" si="84"/>
        <v>7.5666666666666664</v>
      </c>
      <c r="U842" s="26"/>
      <c r="V842" s="26"/>
      <c r="W842" s="8"/>
      <c r="X842" s="6"/>
    </row>
    <row r="843" spans="1:24">
      <c r="A843" s="1">
        <v>45413</v>
      </c>
      <c r="B843" s="1" t="str">
        <f t="shared" si="79"/>
        <v>mayo</v>
      </c>
      <c r="C843" t="s">
        <v>290</v>
      </c>
      <c r="D843" t="s">
        <v>291</v>
      </c>
      <c r="E843" t="str">
        <f>+VLOOKUP(F843,'[2]DIVIPOLA MPIO'!$A$5:$B$1125,2,0)</f>
        <v>Valle del Cauca</v>
      </c>
      <c r="F843" t="s">
        <v>467</v>
      </c>
      <c r="G843" t="s">
        <v>297</v>
      </c>
      <c r="H843" t="s">
        <v>296</v>
      </c>
      <c r="I843" t="s">
        <v>295</v>
      </c>
      <c r="J843" t="s">
        <v>411</v>
      </c>
      <c r="K843" s="2">
        <v>13</v>
      </c>
      <c r="L843" s="2">
        <v>254</v>
      </c>
      <c r="M843" s="2">
        <v>5.31</v>
      </c>
      <c r="N843" s="27">
        <f t="shared" si="80"/>
        <v>4</v>
      </c>
      <c r="O843" s="28" t="str">
        <f t="shared" si="81"/>
        <v>5,</v>
      </c>
      <c r="P843" s="28" t="str">
        <f t="shared" si="82"/>
        <v>31</v>
      </c>
      <c r="Q843" s="29">
        <f t="shared" si="83"/>
        <v>331</v>
      </c>
      <c r="R843" s="29">
        <f t="shared" si="84"/>
        <v>5.5166666666666666</v>
      </c>
      <c r="U843" s="26"/>
      <c r="V843" s="26"/>
      <c r="W843" s="8"/>
      <c r="X843" s="6"/>
    </row>
    <row r="844" spans="1:24">
      <c r="A844" s="1">
        <v>45413</v>
      </c>
      <c r="B844" s="1" t="str">
        <f t="shared" si="79"/>
        <v>mayo</v>
      </c>
      <c r="C844" t="s">
        <v>290</v>
      </c>
      <c r="D844" t="s">
        <v>291</v>
      </c>
      <c r="E844" t="str">
        <f>+VLOOKUP(F844,'[2]DIVIPOLA MPIO'!$A$5:$B$1125,2,0)</f>
        <v>Valle del Cauca</v>
      </c>
      <c r="F844" t="s">
        <v>467</v>
      </c>
      <c r="G844" t="s">
        <v>297</v>
      </c>
      <c r="H844" t="s">
        <v>299</v>
      </c>
      <c r="I844" t="s">
        <v>295</v>
      </c>
      <c r="J844" t="s">
        <v>123</v>
      </c>
      <c r="K844" s="2">
        <v>6</v>
      </c>
      <c r="L844" s="2">
        <v>90</v>
      </c>
      <c r="M844" s="2">
        <v>2.29</v>
      </c>
      <c r="N844" s="27">
        <f t="shared" si="80"/>
        <v>4</v>
      </c>
      <c r="O844" s="28" t="str">
        <f t="shared" si="81"/>
        <v>2,</v>
      </c>
      <c r="P844" s="28" t="str">
        <f t="shared" si="82"/>
        <v>29</v>
      </c>
      <c r="Q844" s="29">
        <f t="shared" si="83"/>
        <v>149</v>
      </c>
      <c r="R844" s="29">
        <f t="shared" si="84"/>
        <v>2.4833333333333334</v>
      </c>
      <c r="U844" s="26"/>
      <c r="V844" s="26"/>
      <c r="W844" s="8"/>
      <c r="X844" s="6"/>
    </row>
    <row r="845" spans="1:24">
      <c r="A845" s="1">
        <v>45413</v>
      </c>
      <c r="B845" s="1" t="str">
        <f t="shared" si="79"/>
        <v>mayo</v>
      </c>
      <c r="C845" t="s">
        <v>290</v>
      </c>
      <c r="D845" t="s">
        <v>291</v>
      </c>
      <c r="E845" t="str">
        <f>+VLOOKUP(F845,'[2]DIVIPOLA MPIO'!$A$5:$B$1125,2,0)</f>
        <v>Risaralda</v>
      </c>
      <c r="F845" t="s">
        <v>303</v>
      </c>
      <c r="G845" t="s">
        <v>297</v>
      </c>
      <c r="H845" t="s">
        <v>299</v>
      </c>
      <c r="I845" t="s">
        <v>295</v>
      </c>
      <c r="J845" t="s">
        <v>123</v>
      </c>
      <c r="K845" s="2">
        <v>3</v>
      </c>
      <c r="L845" s="2">
        <v>45</v>
      </c>
      <c r="M845" s="2">
        <v>3.18</v>
      </c>
      <c r="N845" s="27">
        <f t="shared" si="80"/>
        <v>4</v>
      </c>
      <c r="O845" s="28" t="str">
        <f t="shared" si="81"/>
        <v>3,</v>
      </c>
      <c r="P845" s="28" t="str">
        <f t="shared" si="82"/>
        <v>18</v>
      </c>
      <c r="Q845" s="29">
        <f t="shared" si="83"/>
        <v>198</v>
      </c>
      <c r="R845" s="29">
        <f t="shared" si="84"/>
        <v>3.3</v>
      </c>
      <c r="U845" s="26"/>
      <c r="V845" s="26"/>
      <c r="W845" s="8"/>
      <c r="X845" s="6"/>
    </row>
    <row r="846" spans="1:24">
      <c r="A846" s="1">
        <v>45413</v>
      </c>
      <c r="B846" s="1" t="str">
        <f t="shared" si="79"/>
        <v>mayo</v>
      </c>
      <c r="C846" t="s">
        <v>290</v>
      </c>
      <c r="D846" t="s">
        <v>291</v>
      </c>
      <c r="E846" t="str">
        <f>+VLOOKUP(F846,'[2]DIVIPOLA MPIO'!$A$5:$B$1125,2,0)</f>
        <v>Risaralda</v>
      </c>
      <c r="F846" t="s">
        <v>303</v>
      </c>
      <c r="G846" t="s">
        <v>297</v>
      </c>
      <c r="H846" t="s">
        <v>296</v>
      </c>
      <c r="I846" t="s">
        <v>295</v>
      </c>
      <c r="J846" t="s">
        <v>123</v>
      </c>
      <c r="K846" s="2">
        <v>2</v>
      </c>
      <c r="L846" s="2">
        <v>24</v>
      </c>
      <c r="M846" s="2">
        <v>1.28</v>
      </c>
      <c r="N846" s="27">
        <f t="shared" si="80"/>
        <v>4</v>
      </c>
      <c r="O846" s="28" t="str">
        <f t="shared" si="81"/>
        <v>1,</v>
      </c>
      <c r="P846" s="28" t="str">
        <f t="shared" si="82"/>
        <v>28</v>
      </c>
      <c r="Q846" s="29">
        <f t="shared" si="83"/>
        <v>88</v>
      </c>
      <c r="R846" s="29">
        <f t="shared" si="84"/>
        <v>1.4666666666666666</v>
      </c>
      <c r="U846" s="26"/>
      <c r="V846" s="26"/>
      <c r="W846" s="8"/>
      <c r="X846" s="6"/>
    </row>
    <row r="847" spans="1:24">
      <c r="A847" s="1">
        <v>45413</v>
      </c>
      <c r="B847" s="1" t="str">
        <f t="shared" si="79"/>
        <v>mayo</v>
      </c>
      <c r="C847" t="s">
        <v>290</v>
      </c>
      <c r="D847" t="s">
        <v>291</v>
      </c>
      <c r="E847" t="str">
        <f>+VLOOKUP(F847,'[2]DIVIPOLA MPIO'!$A$5:$B$1125,2,0)</f>
        <v>Risaralda</v>
      </c>
      <c r="F847" t="s">
        <v>303</v>
      </c>
      <c r="G847" t="s">
        <v>297</v>
      </c>
      <c r="H847" t="s">
        <v>299</v>
      </c>
      <c r="I847" t="s">
        <v>295</v>
      </c>
      <c r="J847" t="s">
        <v>98</v>
      </c>
      <c r="K847" s="2">
        <v>1</v>
      </c>
      <c r="L847" s="2">
        <v>10</v>
      </c>
      <c r="M847" s="2">
        <v>0.5</v>
      </c>
      <c r="N847" s="27">
        <f t="shared" si="80"/>
        <v>3</v>
      </c>
      <c r="O847" s="28" t="str">
        <f t="shared" si="81"/>
        <v>0,</v>
      </c>
      <c r="P847" s="28" t="str">
        <f t="shared" si="82"/>
        <v>5</v>
      </c>
      <c r="Q847" s="29">
        <f t="shared" si="83"/>
        <v>5</v>
      </c>
      <c r="R847" s="29">
        <f t="shared" si="84"/>
        <v>8.3333333333333329E-2</v>
      </c>
      <c r="U847" s="26"/>
      <c r="V847" s="26"/>
      <c r="W847" s="8"/>
      <c r="X847" s="6"/>
    </row>
    <row r="848" spans="1:24">
      <c r="A848" s="1">
        <v>45413</v>
      </c>
      <c r="B848" s="1" t="str">
        <f t="shared" si="79"/>
        <v>mayo</v>
      </c>
      <c r="C848" t="s">
        <v>290</v>
      </c>
      <c r="D848" t="s">
        <v>291</v>
      </c>
      <c r="E848" t="str">
        <f>+VLOOKUP(F848,'[2]DIVIPOLA MPIO'!$A$5:$B$1125,2,0)</f>
        <v>Quindio</v>
      </c>
      <c r="F848" t="s">
        <v>393</v>
      </c>
      <c r="G848" t="s">
        <v>297</v>
      </c>
      <c r="H848" t="s">
        <v>299</v>
      </c>
      <c r="I848" t="s">
        <v>295</v>
      </c>
      <c r="J848" t="s">
        <v>123</v>
      </c>
      <c r="K848" s="2">
        <v>3</v>
      </c>
      <c r="L848" s="2">
        <v>47</v>
      </c>
      <c r="M848" s="2">
        <v>2.31</v>
      </c>
      <c r="N848" s="27">
        <f t="shared" si="80"/>
        <v>4</v>
      </c>
      <c r="O848" s="28" t="str">
        <f t="shared" si="81"/>
        <v>2,</v>
      </c>
      <c r="P848" s="28" t="str">
        <f t="shared" si="82"/>
        <v>31</v>
      </c>
      <c r="Q848" s="29">
        <f t="shared" si="83"/>
        <v>151</v>
      </c>
      <c r="R848" s="29">
        <f t="shared" si="84"/>
        <v>2.5166666666666666</v>
      </c>
      <c r="U848" s="26"/>
      <c r="V848" s="26"/>
      <c r="W848" s="8"/>
      <c r="X848" s="6"/>
    </row>
    <row r="849" spans="1:24">
      <c r="A849" s="1">
        <v>45413</v>
      </c>
      <c r="B849" s="1" t="str">
        <f t="shared" si="79"/>
        <v>mayo</v>
      </c>
      <c r="C849" t="s">
        <v>290</v>
      </c>
      <c r="D849" t="s">
        <v>291</v>
      </c>
      <c r="E849" t="str">
        <f>+VLOOKUP(F849,'[2]DIVIPOLA MPIO'!$A$5:$B$1125,2,0)</f>
        <v>Quindio</v>
      </c>
      <c r="F849" t="s">
        <v>393</v>
      </c>
      <c r="G849" t="s">
        <v>297</v>
      </c>
      <c r="H849" t="s">
        <v>296</v>
      </c>
      <c r="I849" t="s">
        <v>295</v>
      </c>
      <c r="J849" t="s">
        <v>123</v>
      </c>
      <c r="K849" s="2">
        <v>5</v>
      </c>
      <c r="L849" s="2">
        <v>70</v>
      </c>
      <c r="M849" s="2">
        <v>3.61</v>
      </c>
      <c r="N849" s="27">
        <f t="shared" si="80"/>
        <v>4</v>
      </c>
      <c r="O849" s="28" t="str">
        <f t="shared" si="81"/>
        <v>3,</v>
      </c>
      <c r="P849" s="28" t="str">
        <f t="shared" si="82"/>
        <v>61</v>
      </c>
      <c r="Q849" s="29">
        <f t="shared" si="83"/>
        <v>241</v>
      </c>
      <c r="R849" s="29">
        <f t="shared" si="84"/>
        <v>4.0166666666666666</v>
      </c>
      <c r="U849" s="26"/>
      <c r="V849" s="26"/>
      <c r="W849" s="8"/>
      <c r="X849" s="6"/>
    </row>
    <row r="850" spans="1:24">
      <c r="A850" s="1">
        <v>45413</v>
      </c>
      <c r="B850" s="1" t="str">
        <f t="shared" si="79"/>
        <v>mayo</v>
      </c>
      <c r="C850" t="s">
        <v>290</v>
      </c>
      <c r="D850" t="s">
        <v>291</v>
      </c>
      <c r="E850" t="str">
        <f>+VLOOKUP(F850,'[2]DIVIPOLA MPIO'!$A$5:$B$1125,2,0)</f>
        <v>Valle del Cauca</v>
      </c>
      <c r="F850" t="s">
        <v>304</v>
      </c>
      <c r="G850" t="s">
        <v>297</v>
      </c>
      <c r="H850" t="s">
        <v>294</v>
      </c>
      <c r="I850" t="s">
        <v>295</v>
      </c>
      <c r="J850" t="s">
        <v>411</v>
      </c>
      <c r="K850" s="2">
        <v>3</v>
      </c>
      <c r="L850" s="2">
        <v>63</v>
      </c>
      <c r="M850" s="2">
        <v>2.31</v>
      </c>
      <c r="N850" s="27">
        <f t="shared" si="80"/>
        <v>4</v>
      </c>
      <c r="O850" s="28" t="str">
        <f t="shared" si="81"/>
        <v>2,</v>
      </c>
      <c r="P850" s="28" t="str">
        <f t="shared" si="82"/>
        <v>31</v>
      </c>
      <c r="Q850" s="29">
        <f t="shared" si="83"/>
        <v>151</v>
      </c>
      <c r="R850" s="29">
        <f t="shared" si="84"/>
        <v>2.5166666666666666</v>
      </c>
      <c r="U850" s="26"/>
      <c r="V850" s="26"/>
      <c r="W850" s="8"/>
      <c r="X850" s="6"/>
    </row>
    <row r="851" spans="1:24">
      <c r="A851" s="1">
        <v>45413</v>
      </c>
      <c r="B851" s="1" t="str">
        <f t="shared" si="79"/>
        <v>mayo</v>
      </c>
      <c r="C851" t="s">
        <v>290</v>
      </c>
      <c r="D851" t="s">
        <v>291</v>
      </c>
      <c r="E851" t="str">
        <f>+VLOOKUP(F851,'[2]DIVIPOLA MPIO'!$A$5:$B$1125,2,0)</f>
        <v>Valle del Cauca</v>
      </c>
      <c r="F851" t="s">
        <v>306</v>
      </c>
      <c r="G851" t="s">
        <v>297</v>
      </c>
      <c r="H851" t="s">
        <v>299</v>
      </c>
      <c r="I851" t="s">
        <v>295</v>
      </c>
      <c r="J851" t="s">
        <v>411</v>
      </c>
      <c r="K851" s="2">
        <v>4</v>
      </c>
      <c r="L851" s="2">
        <v>131</v>
      </c>
      <c r="M851" s="2">
        <v>2.2799999999999998</v>
      </c>
      <c r="N851" s="27">
        <f t="shared" si="80"/>
        <v>4</v>
      </c>
      <c r="O851" s="28" t="str">
        <f t="shared" si="81"/>
        <v>2,</v>
      </c>
      <c r="P851" s="28" t="str">
        <f t="shared" si="82"/>
        <v>28</v>
      </c>
      <c r="Q851" s="29">
        <f t="shared" si="83"/>
        <v>148</v>
      </c>
      <c r="R851" s="29">
        <f t="shared" si="84"/>
        <v>2.4666666666666668</v>
      </c>
      <c r="U851" s="26"/>
      <c r="V851" s="26"/>
      <c r="W851" s="8"/>
      <c r="X851" s="6"/>
    </row>
    <row r="852" spans="1:24">
      <c r="A852" s="1">
        <v>45413</v>
      </c>
      <c r="B852" s="1" t="str">
        <f t="shared" si="79"/>
        <v>mayo</v>
      </c>
      <c r="C852" t="s">
        <v>290</v>
      </c>
      <c r="D852" t="s">
        <v>291</v>
      </c>
      <c r="E852" t="str">
        <f>+VLOOKUP(F852,'[2]DIVIPOLA MPIO'!$A$5:$B$1125,2,0)</f>
        <v>Valle del Cauca</v>
      </c>
      <c r="F852" t="s">
        <v>306</v>
      </c>
      <c r="G852" t="s">
        <v>297</v>
      </c>
      <c r="H852" t="s">
        <v>294</v>
      </c>
      <c r="I852" t="s">
        <v>295</v>
      </c>
      <c r="J852" t="s">
        <v>411</v>
      </c>
      <c r="K852" s="2">
        <v>2</v>
      </c>
      <c r="L852" s="2">
        <v>29</v>
      </c>
      <c r="M852" s="2">
        <v>0.56999999999999995</v>
      </c>
      <c r="N852" s="27">
        <f t="shared" si="80"/>
        <v>4</v>
      </c>
      <c r="O852" s="28" t="str">
        <f t="shared" si="81"/>
        <v>0,</v>
      </c>
      <c r="P852" s="28" t="str">
        <f t="shared" si="82"/>
        <v>57</v>
      </c>
      <c r="Q852" s="29">
        <f t="shared" si="83"/>
        <v>57</v>
      </c>
      <c r="R852" s="29">
        <f t="shared" si="84"/>
        <v>0.95</v>
      </c>
      <c r="U852" s="26"/>
      <c r="V852" s="26"/>
      <c r="W852" s="8"/>
      <c r="X852" s="6"/>
    </row>
    <row r="853" spans="1:24">
      <c r="A853" s="1">
        <v>45413</v>
      </c>
      <c r="B853" s="1" t="str">
        <f t="shared" si="79"/>
        <v>mayo</v>
      </c>
      <c r="C853" t="s">
        <v>290</v>
      </c>
      <c r="D853" t="s">
        <v>291</v>
      </c>
      <c r="E853" t="str">
        <f>+VLOOKUP(F853,'[2]DIVIPOLA MPIO'!$A$5:$B$1125,2,0)</f>
        <v>Valle del Cauca</v>
      </c>
      <c r="F853" t="s">
        <v>306</v>
      </c>
      <c r="G853" t="s">
        <v>297</v>
      </c>
      <c r="H853" t="s">
        <v>296</v>
      </c>
      <c r="I853" t="s">
        <v>295</v>
      </c>
      <c r="J853" t="s">
        <v>411</v>
      </c>
      <c r="K853" s="2">
        <v>3</v>
      </c>
      <c r="L853" s="2">
        <v>49</v>
      </c>
      <c r="M853" s="2">
        <v>1.37</v>
      </c>
      <c r="N853" s="27">
        <f t="shared" si="80"/>
        <v>4</v>
      </c>
      <c r="O853" s="28" t="str">
        <f t="shared" si="81"/>
        <v>1,</v>
      </c>
      <c r="P853" s="28" t="str">
        <f t="shared" si="82"/>
        <v>37</v>
      </c>
      <c r="Q853" s="29">
        <f t="shared" si="83"/>
        <v>97</v>
      </c>
      <c r="R853" s="29">
        <f t="shared" si="84"/>
        <v>1.6166666666666667</v>
      </c>
      <c r="U853" s="26"/>
      <c r="V853" s="26"/>
      <c r="W853" s="8"/>
      <c r="X853" s="6"/>
    </row>
    <row r="854" spans="1:24">
      <c r="A854" s="1">
        <v>45413</v>
      </c>
      <c r="B854" s="1" t="str">
        <f t="shared" si="79"/>
        <v>mayo</v>
      </c>
      <c r="C854" t="s">
        <v>290</v>
      </c>
      <c r="D854" t="s">
        <v>291</v>
      </c>
      <c r="E854" t="str">
        <f>+VLOOKUP(F854,'[2]DIVIPOLA MPIO'!$A$5:$B$1125,2,0)</f>
        <v>Valle del Cauca</v>
      </c>
      <c r="F854" t="s">
        <v>306</v>
      </c>
      <c r="G854" t="s">
        <v>297</v>
      </c>
      <c r="H854" t="s">
        <v>299</v>
      </c>
      <c r="I854" t="s">
        <v>295</v>
      </c>
      <c r="J854" t="s">
        <v>123</v>
      </c>
      <c r="K854" s="2">
        <v>4</v>
      </c>
      <c r="L854" s="2">
        <v>64</v>
      </c>
      <c r="M854" s="2">
        <v>2.14</v>
      </c>
      <c r="N854" s="27">
        <f t="shared" si="80"/>
        <v>4</v>
      </c>
      <c r="O854" s="28" t="str">
        <f t="shared" si="81"/>
        <v>2,</v>
      </c>
      <c r="P854" s="28" t="str">
        <f t="shared" si="82"/>
        <v>14</v>
      </c>
      <c r="Q854" s="29">
        <f t="shared" si="83"/>
        <v>134</v>
      </c>
      <c r="R854" s="29">
        <f t="shared" si="84"/>
        <v>2.2333333333333334</v>
      </c>
      <c r="U854" s="26"/>
      <c r="V854" s="26"/>
      <c r="W854" s="8"/>
      <c r="X854" s="6"/>
    </row>
    <row r="855" spans="1:24">
      <c r="A855" s="1">
        <v>45413</v>
      </c>
      <c r="B855" s="1" t="str">
        <f t="shared" si="79"/>
        <v>mayo</v>
      </c>
      <c r="C855" t="s">
        <v>290</v>
      </c>
      <c r="D855" t="s">
        <v>291</v>
      </c>
      <c r="E855" t="str">
        <f>+VLOOKUP(F855,'[2]DIVIPOLA MPIO'!$A$5:$B$1125,2,0)</f>
        <v>Caldas</v>
      </c>
      <c r="F855" t="s">
        <v>307</v>
      </c>
      <c r="G855" t="s">
        <v>293</v>
      </c>
      <c r="H855" t="s">
        <v>294</v>
      </c>
      <c r="I855" t="s">
        <v>295</v>
      </c>
      <c r="J855" t="s">
        <v>411</v>
      </c>
      <c r="K855" s="2">
        <v>4</v>
      </c>
      <c r="L855" s="2">
        <v>83</v>
      </c>
      <c r="M855" s="2">
        <v>2.83</v>
      </c>
      <c r="N855" s="27">
        <f t="shared" si="80"/>
        <v>4</v>
      </c>
      <c r="O855" s="28" t="str">
        <f t="shared" si="81"/>
        <v>2,</v>
      </c>
      <c r="P855" s="28" t="str">
        <f t="shared" si="82"/>
        <v>83</v>
      </c>
      <c r="Q855" s="29">
        <f t="shared" si="83"/>
        <v>203</v>
      </c>
      <c r="R855" s="29">
        <f t="shared" si="84"/>
        <v>3.3833333333333333</v>
      </c>
      <c r="U855" s="26"/>
      <c r="V855" s="26"/>
      <c r="W855" s="8"/>
      <c r="X855" s="6"/>
    </row>
    <row r="856" spans="1:24">
      <c r="A856" s="1">
        <v>45413</v>
      </c>
      <c r="B856" s="1" t="str">
        <f t="shared" si="79"/>
        <v>mayo</v>
      </c>
      <c r="C856" t="s">
        <v>290</v>
      </c>
      <c r="D856" t="s">
        <v>291</v>
      </c>
      <c r="E856" t="str">
        <f>+VLOOKUP(F856,'[2]DIVIPOLA MPIO'!$A$5:$B$1125,2,0)</f>
        <v>Caldas</v>
      </c>
      <c r="F856" t="s">
        <v>307</v>
      </c>
      <c r="G856" t="s">
        <v>297</v>
      </c>
      <c r="H856" t="s">
        <v>294</v>
      </c>
      <c r="I856" t="s">
        <v>295</v>
      </c>
      <c r="J856" t="s">
        <v>411</v>
      </c>
      <c r="K856" s="2">
        <v>1</v>
      </c>
      <c r="L856" s="2">
        <v>31</v>
      </c>
      <c r="M856" s="2">
        <v>1.21</v>
      </c>
      <c r="N856" s="27">
        <f t="shared" si="80"/>
        <v>4</v>
      </c>
      <c r="O856" s="28" t="str">
        <f t="shared" si="81"/>
        <v>1,</v>
      </c>
      <c r="P856" s="28" t="str">
        <f t="shared" si="82"/>
        <v>21</v>
      </c>
      <c r="Q856" s="29">
        <f t="shared" si="83"/>
        <v>81</v>
      </c>
      <c r="R856" s="29">
        <f t="shared" si="84"/>
        <v>1.35</v>
      </c>
      <c r="U856" s="26"/>
      <c r="V856" s="26"/>
      <c r="W856" s="8"/>
      <c r="X856" s="6"/>
    </row>
    <row r="857" spans="1:24">
      <c r="A857" s="1">
        <v>45413</v>
      </c>
      <c r="B857" s="1" t="str">
        <f t="shared" si="79"/>
        <v>mayo</v>
      </c>
      <c r="C857" t="s">
        <v>290</v>
      </c>
      <c r="D857" t="s">
        <v>291</v>
      </c>
      <c r="E857" t="str">
        <f>+VLOOKUP(F857,'[2]DIVIPOLA MPIO'!$A$5:$B$1125,2,0)</f>
        <v>Valle del Cauca</v>
      </c>
      <c r="F857" t="s">
        <v>227</v>
      </c>
      <c r="G857" t="s">
        <v>297</v>
      </c>
      <c r="H857" t="s">
        <v>299</v>
      </c>
      <c r="I857" t="s">
        <v>295</v>
      </c>
      <c r="J857" t="s">
        <v>411</v>
      </c>
      <c r="K857" s="2">
        <v>4</v>
      </c>
      <c r="L857" s="2">
        <v>74</v>
      </c>
      <c r="M857" s="2">
        <v>3.05</v>
      </c>
      <c r="N857" s="27">
        <f t="shared" si="80"/>
        <v>4</v>
      </c>
      <c r="O857" s="28" t="str">
        <f t="shared" si="81"/>
        <v>3,</v>
      </c>
      <c r="P857" s="28" t="str">
        <f t="shared" si="82"/>
        <v>05</v>
      </c>
      <c r="Q857" s="29">
        <f t="shared" si="83"/>
        <v>185</v>
      </c>
      <c r="R857" s="29">
        <f t="shared" si="84"/>
        <v>3.0833333333333335</v>
      </c>
      <c r="U857" s="26"/>
      <c r="V857" s="26"/>
      <c r="W857" s="8"/>
      <c r="X857" s="6"/>
    </row>
    <row r="858" spans="1:24">
      <c r="A858" s="1">
        <v>45413</v>
      </c>
      <c r="B858" s="1" t="str">
        <f t="shared" si="79"/>
        <v>mayo</v>
      </c>
      <c r="C858" t="s">
        <v>290</v>
      </c>
      <c r="D858" t="s">
        <v>291</v>
      </c>
      <c r="E858" t="str">
        <f>+VLOOKUP(F858,'[2]DIVIPOLA MPIO'!$A$5:$B$1125,2,0)</f>
        <v>Valle del Cauca</v>
      </c>
      <c r="F858" t="s">
        <v>227</v>
      </c>
      <c r="G858" t="s">
        <v>297</v>
      </c>
      <c r="H858" t="s">
        <v>294</v>
      </c>
      <c r="I858" t="s">
        <v>295</v>
      </c>
      <c r="J858" t="s">
        <v>411</v>
      </c>
      <c r="K858" s="2">
        <v>11</v>
      </c>
      <c r="L858" s="2">
        <v>213</v>
      </c>
      <c r="M858" s="2">
        <v>10.91</v>
      </c>
      <c r="N858" s="27">
        <f t="shared" si="80"/>
        <v>5</v>
      </c>
      <c r="O858" s="28" t="str">
        <f t="shared" si="81"/>
        <v>10</v>
      </c>
      <c r="P858" s="28" t="str">
        <f t="shared" si="82"/>
        <v>,91</v>
      </c>
      <c r="Q858" s="29">
        <f t="shared" si="83"/>
        <v>600.91</v>
      </c>
      <c r="R858" s="29">
        <f t="shared" si="84"/>
        <v>10.015166666666666</v>
      </c>
      <c r="U858" s="26"/>
      <c r="V858" s="26"/>
      <c r="W858" s="8"/>
      <c r="X858" s="6"/>
    </row>
    <row r="859" spans="1:24">
      <c r="A859" s="1">
        <v>45413</v>
      </c>
      <c r="B859" s="1" t="str">
        <f t="shared" si="79"/>
        <v>mayo</v>
      </c>
      <c r="C859" t="s">
        <v>290</v>
      </c>
      <c r="D859" t="s">
        <v>291</v>
      </c>
      <c r="E859" t="str">
        <f>+VLOOKUP(F859,'[2]DIVIPOLA MPIO'!$A$5:$B$1125,2,0)</f>
        <v>Valle del Cauca</v>
      </c>
      <c r="F859" t="s">
        <v>227</v>
      </c>
      <c r="G859" t="s">
        <v>297</v>
      </c>
      <c r="H859" t="s">
        <v>296</v>
      </c>
      <c r="I859" t="s">
        <v>295</v>
      </c>
      <c r="J859" t="s">
        <v>411</v>
      </c>
      <c r="K859" s="2">
        <v>7</v>
      </c>
      <c r="L859" s="2">
        <v>142</v>
      </c>
      <c r="M859" s="2">
        <v>5.84</v>
      </c>
      <c r="N859" s="27">
        <f t="shared" si="80"/>
        <v>4</v>
      </c>
      <c r="O859" s="28" t="str">
        <f t="shared" si="81"/>
        <v>5,</v>
      </c>
      <c r="P859" s="28" t="str">
        <f t="shared" si="82"/>
        <v>84</v>
      </c>
      <c r="Q859" s="29">
        <f t="shared" si="83"/>
        <v>384</v>
      </c>
      <c r="R859" s="29">
        <f t="shared" si="84"/>
        <v>6.4</v>
      </c>
      <c r="U859" s="26"/>
      <c r="V859" s="26"/>
      <c r="W859" s="8"/>
      <c r="X859" s="6"/>
    </row>
    <row r="860" spans="1:24">
      <c r="A860" s="1">
        <v>45413</v>
      </c>
      <c r="B860" s="1" t="str">
        <f t="shared" si="79"/>
        <v>mayo</v>
      </c>
      <c r="C860" t="s">
        <v>220</v>
      </c>
      <c r="D860" t="s">
        <v>221</v>
      </c>
      <c r="E860" t="str">
        <f>+VLOOKUP(F860,'[2]DIVIPOLA MPIO'!$A$5:$B$1125,2,0)</f>
        <v>Valle del Cauca</v>
      </c>
      <c r="F860" t="s">
        <v>464</v>
      </c>
      <c r="G860" t="s">
        <v>223</v>
      </c>
      <c r="H860" t="s">
        <v>226</v>
      </c>
      <c r="I860" t="s">
        <v>225</v>
      </c>
      <c r="J860" t="s">
        <v>411</v>
      </c>
      <c r="K860" s="2">
        <v>10</v>
      </c>
      <c r="L860" s="2">
        <v>171</v>
      </c>
      <c r="M860" s="2">
        <v>730</v>
      </c>
      <c r="N860" s="27">
        <f t="shared" si="80"/>
        <v>3</v>
      </c>
      <c r="O860" s="28" t="str">
        <f t="shared" si="81"/>
        <v>73</v>
      </c>
      <c r="P860" s="28" t="str">
        <f t="shared" si="82"/>
        <v>0</v>
      </c>
      <c r="Q860" s="29">
        <f t="shared" si="83"/>
        <v>4380</v>
      </c>
      <c r="R860" s="29">
        <f t="shared" si="84"/>
        <v>73</v>
      </c>
      <c r="U860" s="26"/>
      <c r="V860" s="26"/>
      <c r="W860" s="8"/>
      <c r="X860" s="6"/>
    </row>
    <row r="861" spans="1:24">
      <c r="A861" s="1">
        <v>45413</v>
      </c>
      <c r="B861" s="1" t="str">
        <f t="shared" si="79"/>
        <v>mayo</v>
      </c>
      <c r="C861" t="s">
        <v>220</v>
      </c>
      <c r="D861" t="s">
        <v>221</v>
      </c>
      <c r="E861" t="str">
        <f>+VLOOKUP(F861,'[2]DIVIPOLA MPIO'!$A$5:$B$1125,2,0)</f>
        <v>Valle del Cauca</v>
      </c>
      <c r="F861" t="s">
        <v>227</v>
      </c>
      <c r="G861" t="s">
        <v>308</v>
      </c>
      <c r="H861" t="s">
        <v>226</v>
      </c>
      <c r="I861" t="s">
        <v>225</v>
      </c>
      <c r="J861" t="s">
        <v>411</v>
      </c>
      <c r="K861" s="2">
        <v>92</v>
      </c>
      <c r="L861" s="2">
        <v>1639</v>
      </c>
      <c r="M861" s="2">
        <v>5242</v>
      </c>
      <c r="N861" s="27">
        <f t="shared" si="80"/>
        <v>4</v>
      </c>
      <c r="O861" s="28" t="str">
        <f t="shared" si="81"/>
        <v>52</v>
      </c>
      <c r="P861" s="28" t="str">
        <f t="shared" si="82"/>
        <v>42</v>
      </c>
      <c r="Q861" s="29">
        <f t="shared" si="83"/>
        <v>3162</v>
      </c>
      <c r="R861" s="29">
        <f t="shared" si="84"/>
        <v>52.7</v>
      </c>
      <c r="U861" s="26"/>
      <c r="V861" s="26"/>
      <c r="W861" s="8"/>
      <c r="X861" s="6"/>
    </row>
    <row r="862" spans="1:24">
      <c r="A862" s="1">
        <v>45413</v>
      </c>
      <c r="B862" s="1" t="str">
        <f t="shared" si="79"/>
        <v>mayo</v>
      </c>
      <c r="C862" t="s">
        <v>229</v>
      </c>
      <c r="D862" t="s">
        <v>230</v>
      </c>
      <c r="E862" t="str">
        <f>+VLOOKUP(F862,'[2]DIVIPOLA MPIO'!$A$5:$B$1125,2,0)</f>
        <v>Meta</v>
      </c>
      <c r="F862" t="s">
        <v>78</v>
      </c>
      <c r="G862" t="s">
        <v>231</v>
      </c>
      <c r="H862" t="s">
        <v>232</v>
      </c>
      <c r="I862" t="s">
        <v>15</v>
      </c>
      <c r="J862" t="s">
        <v>16</v>
      </c>
      <c r="K862" s="2">
        <v>135</v>
      </c>
      <c r="L862" s="2">
        <v>1781</v>
      </c>
      <c r="M862" s="2">
        <v>39</v>
      </c>
      <c r="N862" s="27">
        <f t="shared" si="80"/>
        <v>2</v>
      </c>
      <c r="O862" s="28" t="str">
        <f t="shared" si="81"/>
        <v>39</v>
      </c>
      <c r="P862" s="28">
        <f t="shared" si="82"/>
        <v>0</v>
      </c>
      <c r="Q862" s="29">
        <f t="shared" si="83"/>
        <v>2340</v>
      </c>
      <c r="R862" s="29">
        <f t="shared" si="84"/>
        <v>39</v>
      </c>
      <c r="U862" s="26"/>
      <c r="V862" s="26"/>
      <c r="W862" s="8"/>
      <c r="X862" s="6"/>
    </row>
    <row r="863" spans="1:24">
      <c r="A863" s="1">
        <v>45413</v>
      </c>
      <c r="B863" s="1" t="str">
        <f t="shared" si="79"/>
        <v>mayo</v>
      </c>
      <c r="C863" t="s">
        <v>229</v>
      </c>
      <c r="D863" t="s">
        <v>230</v>
      </c>
      <c r="E863" t="str">
        <f>+VLOOKUP(F863,'[2]DIVIPOLA MPIO'!$A$5:$B$1125,2,0)</f>
        <v>Meta</v>
      </c>
      <c r="F863" t="s">
        <v>78</v>
      </c>
      <c r="G863" t="s">
        <v>231</v>
      </c>
      <c r="H863" t="s">
        <v>232</v>
      </c>
      <c r="I863" t="s">
        <v>15</v>
      </c>
      <c r="J863" t="s">
        <v>309</v>
      </c>
      <c r="K863" s="2">
        <v>1</v>
      </c>
      <c r="L863" s="2">
        <v>15</v>
      </c>
      <c r="M863" s="2">
        <v>17</v>
      </c>
      <c r="N863" s="27">
        <f t="shared" si="80"/>
        <v>2</v>
      </c>
      <c r="O863" s="28" t="str">
        <f t="shared" si="81"/>
        <v>17</v>
      </c>
      <c r="P863" s="28">
        <f t="shared" si="82"/>
        <v>0</v>
      </c>
      <c r="Q863" s="29">
        <f t="shared" si="83"/>
        <v>1020</v>
      </c>
      <c r="R863" s="29">
        <f t="shared" si="84"/>
        <v>17</v>
      </c>
      <c r="U863" s="26"/>
      <c r="V863" s="26"/>
      <c r="W863" s="8"/>
      <c r="X863" s="6"/>
    </row>
    <row r="864" spans="1:24">
      <c r="A864" s="1">
        <v>45413</v>
      </c>
      <c r="B864" s="1" t="str">
        <f t="shared" si="79"/>
        <v>mayo</v>
      </c>
      <c r="C864" t="s">
        <v>229</v>
      </c>
      <c r="D864" t="s">
        <v>230</v>
      </c>
      <c r="E864" t="str">
        <f>+VLOOKUP(F864,'[2]DIVIPOLA MPIO'!$A$5:$B$1125,2,0)</f>
        <v>Meta</v>
      </c>
      <c r="F864" t="s">
        <v>78</v>
      </c>
      <c r="G864" t="s">
        <v>231</v>
      </c>
      <c r="H864" t="s">
        <v>232</v>
      </c>
      <c r="I864" t="s">
        <v>15</v>
      </c>
      <c r="J864" t="s">
        <v>123</v>
      </c>
      <c r="K864" s="2">
        <v>51</v>
      </c>
      <c r="L864" s="2">
        <v>737</v>
      </c>
      <c r="M864" s="2">
        <v>20</v>
      </c>
      <c r="N864" s="27">
        <f t="shared" si="80"/>
        <v>2</v>
      </c>
      <c r="O864" s="28" t="str">
        <f t="shared" si="81"/>
        <v>20</v>
      </c>
      <c r="P864" s="28">
        <f t="shared" si="82"/>
        <v>0</v>
      </c>
      <c r="Q864" s="29">
        <f t="shared" si="83"/>
        <v>1200</v>
      </c>
      <c r="R864" s="29">
        <f t="shared" si="84"/>
        <v>20</v>
      </c>
      <c r="U864" s="26"/>
      <c r="V864" s="26"/>
      <c r="W864" s="8"/>
      <c r="X864" s="6"/>
    </row>
    <row r="865" spans="1:24">
      <c r="A865" s="1">
        <v>45413</v>
      </c>
      <c r="B865" s="1" t="str">
        <f t="shared" si="79"/>
        <v>mayo</v>
      </c>
      <c r="C865" t="s">
        <v>229</v>
      </c>
      <c r="D865" t="s">
        <v>230</v>
      </c>
      <c r="E865" t="str">
        <f>+VLOOKUP(F865,'[2]DIVIPOLA MPIO'!$A$5:$B$1125,2,0)</f>
        <v>Meta</v>
      </c>
      <c r="F865" t="s">
        <v>78</v>
      </c>
      <c r="G865" t="s">
        <v>231</v>
      </c>
      <c r="H865" t="s">
        <v>232</v>
      </c>
      <c r="I865" t="s">
        <v>15</v>
      </c>
      <c r="J865" t="s">
        <v>412</v>
      </c>
      <c r="K865" s="2">
        <v>31</v>
      </c>
      <c r="L865" s="2">
        <v>374</v>
      </c>
      <c r="M865" s="2">
        <v>11</v>
      </c>
      <c r="N865" s="27">
        <f t="shared" si="80"/>
        <v>2</v>
      </c>
      <c r="O865" s="28" t="str">
        <f t="shared" si="81"/>
        <v>11</v>
      </c>
      <c r="P865" s="28">
        <f t="shared" si="82"/>
        <v>0</v>
      </c>
      <c r="Q865" s="29">
        <f t="shared" si="83"/>
        <v>660</v>
      </c>
      <c r="R865" s="29">
        <f t="shared" si="84"/>
        <v>11</v>
      </c>
      <c r="U865" s="26"/>
      <c r="V865" s="26"/>
      <c r="W865" s="8"/>
      <c r="X865" s="6"/>
    </row>
    <row r="866" spans="1:24">
      <c r="A866" s="1">
        <v>45413</v>
      </c>
      <c r="B866" s="1" t="str">
        <f t="shared" si="79"/>
        <v>mayo</v>
      </c>
      <c r="C866" t="s">
        <v>229</v>
      </c>
      <c r="D866" t="s">
        <v>230</v>
      </c>
      <c r="E866" t="str">
        <f>+VLOOKUP(F866,'[2]DIVIPOLA MPIO'!$A$5:$B$1125,2,0)</f>
        <v>Meta</v>
      </c>
      <c r="F866" t="s">
        <v>78</v>
      </c>
      <c r="G866" t="s">
        <v>231</v>
      </c>
      <c r="H866" t="s">
        <v>232</v>
      </c>
      <c r="I866" t="s">
        <v>394</v>
      </c>
      <c r="J866" t="s">
        <v>81</v>
      </c>
      <c r="K866" s="2">
        <v>10</v>
      </c>
      <c r="L866" s="2">
        <v>135</v>
      </c>
      <c r="M866" s="2">
        <v>4</v>
      </c>
      <c r="N866" s="27">
        <f t="shared" si="80"/>
        <v>1</v>
      </c>
      <c r="O866" s="28" t="str">
        <f t="shared" si="81"/>
        <v>4</v>
      </c>
      <c r="P866" s="28">
        <f t="shared" si="82"/>
        <v>0</v>
      </c>
      <c r="Q866" s="29">
        <f t="shared" si="83"/>
        <v>240</v>
      </c>
      <c r="R866" s="29">
        <f t="shared" si="84"/>
        <v>4</v>
      </c>
      <c r="U866" s="26"/>
      <c r="V866" s="26"/>
      <c r="W866" s="8"/>
      <c r="X866" s="6"/>
    </row>
    <row r="867" spans="1:24">
      <c r="A867" s="1">
        <v>45413</v>
      </c>
      <c r="B867" s="1" t="str">
        <f t="shared" si="79"/>
        <v>mayo</v>
      </c>
      <c r="C867" t="s">
        <v>235</v>
      </c>
      <c r="D867" t="s">
        <v>236</v>
      </c>
      <c r="E867" t="str">
        <f>+VLOOKUP(F867,'[2]DIVIPOLA MPIO'!$A$5:$B$1125,2,0)</f>
        <v>Valle del Cauca</v>
      </c>
      <c r="F867" t="s">
        <v>462</v>
      </c>
      <c r="G867" t="s">
        <v>238</v>
      </c>
      <c r="H867" t="s">
        <v>239</v>
      </c>
      <c r="I867" t="s">
        <v>211</v>
      </c>
      <c r="J867" t="s">
        <v>411</v>
      </c>
      <c r="K867" s="2">
        <v>53</v>
      </c>
      <c r="L867" s="2">
        <v>574</v>
      </c>
      <c r="M867" s="2">
        <v>36.799999999999997</v>
      </c>
      <c r="N867" s="27">
        <f t="shared" si="80"/>
        <v>4</v>
      </c>
      <c r="O867" s="28" t="str">
        <f t="shared" si="81"/>
        <v>36</v>
      </c>
      <c r="P867" s="28" t="str">
        <f t="shared" si="82"/>
        <v>,8</v>
      </c>
      <c r="Q867" s="29">
        <f t="shared" si="83"/>
        <v>2160.8000000000002</v>
      </c>
      <c r="R867" s="29">
        <f t="shared" si="84"/>
        <v>36.013333333333335</v>
      </c>
      <c r="U867" s="26"/>
      <c r="V867" s="26"/>
      <c r="W867" s="8"/>
      <c r="X867" s="6"/>
    </row>
    <row r="868" spans="1:24">
      <c r="A868" s="1">
        <v>45413</v>
      </c>
      <c r="B868" s="1" t="str">
        <f t="shared" si="79"/>
        <v>mayo</v>
      </c>
      <c r="C868" t="s">
        <v>235</v>
      </c>
      <c r="D868" t="s">
        <v>236</v>
      </c>
      <c r="E868" t="str">
        <f>+VLOOKUP(F868,'[2]DIVIPOLA MPIO'!$A$5:$B$1125,2,0)</f>
        <v>Valle del Cauca</v>
      </c>
      <c r="F868" t="s">
        <v>240</v>
      </c>
      <c r="G868" t="s">
        <v>241</v>
      </c>
      <c r="H868" t="s">
        <v>239</v>
      </c>
      <c r="I868" t="s">
        <v>211</v>
      </c>
      <c r="J868" t="s">
        <v>411</v>
      </c>
      <c r="K868" s="2">
        <v>38</v>
      </c>
      <c r="L868" s="2">
        <v>470</v>
      </c>
      <c r="M868" s="2">
        <v>26</v>
      </c>
      <c r="N868" s="27">
        <f t="shared" si="80"/>
        <v>2</v>
      </c>
      <c r="O868" s="28" t="str">
        <f t="shared" si="81"/>
        <v>26</v>
      </c>
      <c r="P868" s="28">
        <f t="shared" si="82"/>
        <v>0</v>
      </c>
      <c r="Q868" s="29">
        <f t="shared" si="83"/>
        <v>1560</v>
      </c>
      <c r="R868" s="29">
        <f t="shared" si="84"/>
        <v>26</v>
      </c>
      <c r="U868" s="26"/>
      <c r="V868" s="26"/>
      <c r="W868" s="8"/>
      <c r="X868" s="6"/>
    </row>
    <row r="869" spans="1:24">
      <c r="A869" s="1">
        <v>45413</v>
      </c>
      <c r="B869" s="1" t="str">
        <f t="shared" si="79"/>
        <v>mayo</v>
      </c>
      <c r="C869" t="s">
        <v>235</v>
      </c>
      <c r="D869" t="s">
        <v>236</v>
      </c>
      <c r="E869" t="str">
        <f>+VLOOKUP(F869,'[2]DIVIPOLA MPIO'!$A$5:$B$1125,2,0)</f>
        <v>Valle del Cauca</v>
      </c>
      <c r="F869" t="s">
        <v>242</v>
      </c>
      <c r="G869" t="s">
        <v>243</v>
      </c>
      <c r="H869" t="s">
        <v>244</v>
      </c>
      <c r="I869" t="s">
        <v>225</v>
      </c>
      <c r="J869" t="s">
        <v>411</v>
      </c>
      <c r="K869" s="2">
        <v>149</v>
      </c>
      <c r="L869" s="2">
        <v>1713</v>
      </c>
      <c r="M869" s="2">
        <v>78.8</v>
      </c>
      <c r="N869" s="27">
        <f t="shared" si="80"/>
        <v>4</v>
      </c>
      <c r="O869" s="28" t="str">
        <f t="shared" si="81"/>
        <v>78</v>
      </c>
      <c r="P869" s="28" t="str">
        <f t="shared" si="82"/>
        <v>,8</v>
      </c>
      <c r="Q869" s="29">
        <f t="shared" si="83"/>
        <v>4680.8</v>
      </c>
      <c r="R869" s="29">
        <f t="shared" si="84"/>
        <v>78.013333333333335</v>
      </c>
      <c r="U869" s="26"/>
      <c r="V869" s="26"/>
      <c r="W869" s="8"/>
      <c r="X869" s="6"/>
    </row>
    <row r="870" spans="1:24">
      <c r="A870" s="1">
        <v>45444</v>
      </c>
      <c r="B870" s="1" t="str">
        <f t="shared" si="79"/>
        <v>junio</v>
      </c>
      <c r="C870" t="s">
        <v>310</v>
      </c>
      <c r="D870" t="s">
        <v>311</v>
      </c>
      <c r="E870" t="str">
        <f>+VLOOKUP(F870,'[2]DIVIPOLA MPIO'!$A$5:$B$1125,2,0)</f>
        <v>Santander</v>
      </c>
      <c r="F870" t="s">
        <v>395</v>
      </c>
      <c r="G870" t="s">
        <v>396</v>
      </c>
      <c r="H870" t="s">
        <v>397</v>
      </c>
      <c r="I870" t="s">
        <v>15</v>
      </c>
      <c r="J870" t="s">
        <v>65</v>
      </c>
      <c r="K870" s="2">
        <v>120</v>
      </c>
      <c r="L870" s="2">
        <v>1321.64</v>
      </c>
      <c r="M870" s="2">
        <v>37.6</v>
      </c>
      <c r="N870" s="27">
        <f t="shared" si="80"/>
        <v>4</v>
      </c>
      <c r="O870" s="28" t="str">
        <f t="shared" si="81"/>
        <v>37</v>
      </c>
      <c r="P870" s="28" t="str">
        <f t="shared" si="82"/>
        <v>,6</v>
      </c>
      <c r="Q870" s="29">
        <f t="shared" si="83"/>
        <v>2220.6</v>
      </c>
      <c r="R870" s="29">
        <f t="shared" si="84"/>
        <v>37.01</v>
      </c>
      <c r="U870" s="26"/>
      <c r="V870" s="26"/>
      <c r="W870" s="8"/>
      <c r="X870" s="6"/>
    </row>
    <row r="871" spans="1:24">
      <c r="A871" s="1">
        <v>45444</v>
      </c>
      <c r="B871" s="1" t="str">
        <f t="shared" si="79"/>
        <v>junio</v>
      </c>
      <c r="C871" t="s">
        <v>310</v>
      </c>
      <c r="D871" t="s">
        <v>311</v>
      </c>
      <c r="E871" t="str">
        <f>+VLOOKUP(F871,'[2]DIVIPOLA MPIO'!$A$5:$B$1125,2,0)</f>
        <v>Casanare</v>
      </c>
      <c r="F871" t="s">
        <v>398</v>
      </c>
      <c r="G871" t="s">
        <v>399</v>
      </c>
      <c r="H871" t="s">
        <v>401</v>
      </c>
      <c r="I871" t="s">
        <v>15</v>
      </c>
      <c r="J871" t="s">
        <v>16</v>
      </c>
      <c r="K871" s="2">
        <v>180</v>
      </c>
      <c r="L871" s="2">
        <v>3.6</v>
      </c>
      <c r="M871" s="2">
        <v>65</v>
      </c>
      <c r="N871" s="27">
        <f t="shared" si="80"/>
        <v>2</v>
      </c>
      <c r="O871" s="28" t="str">
        <f t="shared" si="81"/>
        <v>65</v>
      </c>
      <c r="P871" s="28">
        <f t="shared" si="82"/>
        <v>0</v>
      </c>
      <c r="Q871" s="29">
        <f t="shared" si="83"/>
        <v>3900</v>
      </c>
      <c r="R871" s="29">
        <f t="shared" si="84"/>
        <v>65</v>
      </c>
      <c r="U871" s="26"/>
      <c r="V871" s="26"/>
      <c r="W871" s="8"/>
      <c r="X871" s="6"/>
    </row>
    <row r="872" spans="1:24">
      <c r="A872" s="1">
        <v>45444</v>
      </c>
      <c r="B872" s="1" t="str">
        <f t="shared" si="79"/>
        <v>junio</v>
      </c>
      <c r="C872" t="s">
        <v>310</v>
      </c>
      <c r="D872" t="s">
        <v>311</v>
      </c>
      <c r="E872" t="str">
        <f>+VLOOKUP(F872,'[2]DIVIPOLA MPIO'!$A$5:$B$1125,2,0)</f>
        <v>Casanare</v>
      </c>
      <c r="F872" t="s">
        <v>398</v>
      </c>
      <c r="G872" t="s">
        <v>399</v>
      </c>
      <c r="H872" t="s">
        <v>400</v>
      </c>
      <c r="I872" t="s">
        <v>92</v>
      </c>
      <c r="J872" t="s">
        <v>16</v>
      </c>
      <c r="K872" s="2">
        <v>137</v>
      </c>
      <c r="L872" s="2">
        <v>2.74</v>
      </c>
      <c r="M872" s="2">
        <v>38</v>
      </c>
      <c r="N872" s="27">
        <f t="shared" si="80"/>
        <v>2</v>
      </c>
      <c r="O872" s="28" t="str">
        <f t="shared" si="81"/>
        <v>38</v>
      </c>
      <c r="P872" s="28">
        <f t="shared" si="82"/>
        <v>0</v>
      </c>
      <c r="Q872" s="29">
        <f t="shared" si="83"/>
        <v>2280</v>
      </c>
      <c r="R872" s="29">
        <f t="shared" si="84"/>
        <v>38</v>
      </c>
      <c r="U872" s="26"/>
      <c r="V872" s="26"/>
      <c r="W872" s="8"/>
      <c r="X872" s="6"/>
    </row>
    <row r="873" spans="1:24">
      <c r="A873" s="1">
        <v>45444</v>
      </c>
      <c r="B873" s="1" t="str">
        <f t="shared" si="79"/>
        <v>junio</v>
      </c>
      <c r="C873" t="s">
        <v>310</v>
      </c>
      <c r="D873" t="s">
        <v>311</v>
      </c>
      <c r="E873" t="str">
        <f>+VLOOKUP(F873,'[2]DIVIPOLA MPIO'!$A$5:$B$1125,2,0)</f>
        <v>Casanare</v>
      </c>
      <c r="F873" t="s">
        <v>398</v>
      </c>
      <c r="G873" t="s">
        <v>399</v>
      </c>
      <c r="H873" t="s">
        <v>402</v>
      </c>
      <c r="I873" t="s">
        <v>92</v>
      </c>
      <c r="J873" t="s">
        <v>16</v>
      </c>
      <c r="K873" s="2">
        <v>166</v>
      </c>
      <c r="L873" s="2">
        <v>3.32</v>
      </c>
      <c r="M873" s="2">
        <v>50</v>
      </c>
      <c r="N873" s="27">
        <f t="shared" si="80"/>
        <v>2</v>
      </c>
      <c r="O873" s="28" t="str">
        <f t="shared" si="81"/>
        <v>50</v>
      </c>
      <c r="P873" s="28">
        <f t="shared" si="82"/>
        <v>0</v>
      </c>
      <c r="Q873" s="29">
        <f t="shared" si="83"/>
        <v>3000</v>
      </c>
      <c r="R873" s="29">
        <f t="shared" si="84"/>
        <v>50</v>
      </c>
      <c r="U873" s="26"/>
      <c r="V873" s="26"/>
      <c r="W873" s="8"/>
      <c r="X873" s="6"/>
    </row>
    <row r="874" spans="1:24">
      <c r="A874" s="1">
        <v>45444</v>
      </c>
      <c r="B874" s="1" t="str">
        <f t="shared" si="79"/>
        <v>junio</v>
      </c>
      <c r="C874" t="s">
        <v>310</v>
      </c>
      <c r="D874" t="s">
        <v>311</v>
      </c>
      <c r="E874" t="str">
        <f>+VLOOKUP(F874,'[2]DIVIPOLA MPIO'!$A$5:$B$1125,2,0)</f>
        <v>Magdalena</v>
      </c>
      <c r="F874" t="s">
        <v>34</v>
      </c>
      <c r="G874" t="s">
        <v>312</v>
      </c>
      <c r="H874" t="s">
        <v>313</v>
      </c>
      <c r="I874" t="s">
        <v>370</v>
      </c>
      <c r="J874" t="s">
        <v>27</v>
      </c>
      <c r="K874" s="2">
        <v>79</v>
      </c>
      <c r="L874" s="2">
        <v>3545.51</v>
      </c>
      <c r="M874" s="2">
        <v>61.4</v>
      </c>
      <c r="N874" s="27">
        <f t="shared" si="80"/>
        <v>4</v>
      </c>
      <c r="O874" s="28" t="str">
        <f t="shared" si="81"/>
        <v>61</v>
      </c>
      <c r="P874" s="28" t="str">
        <f t="shared" si="82"/>
        <v>,4</v>
      </c>
      <c r="Q874" s="29">
        <f t="shared" si="83"/>
        <v>3660.4</v>
      </c>
      <c r="R874" s="29">
        <f t="shared" si="84"/>
        <v>61.006666666666668</v>
      </c>
      <c r="U874" s="26"/>
      <c r="V874" s="26"/>
      <c r="W874" s="8"/>
      <c r="X874" s="6"/>
    </row>
    <row r="875" spans="1:24">
      <c r="A875" s="1">
        <v>45444</v>
      </c>
      <c r="B875" s="1" t="str">
        <f t="shared" si="79"/>
        <v>junio</v>
      </c>
      <c r="C875" t="s">
        <v>310</v>
      </c>
      <c r="D875" t="s">
        <v>311</v>
      </c>
      <c r="E875" t="str">
        <f>+VLOOKUP(F875,'[2]DIVIPOLA MPIO'!$A$5:$B$1125,2,0)</f>
        <v>Magdalena</v>
      </c>
      <c r="F875" t="s">
        <v>34</v>
      </c>
      <c r="G875" t="s">
        <v>312</v>
      </c>
      <c r="H875" t="s">
        <v>315</v>
      </c>
      <c r="I875" t="s">
        <v>370</v>
      </c>
      <c r="J875" t="s">
        <v>27</v>
      </c>
      <c r="K875" s="2">
        <v>116</v>
      </c>
      <c r="L875" s="2">
        <v>5013.32</v>
      </c>
      <c r="M875" s="2">
        <v>62.2</v>
      </c>
      <c r="N875" s="27">
        <f t="shared" si="80"/>
        <v>4</v>
      </c>
      <c r="O875" s="28" t="str">
        <f t="shared" si="81"/>
        <v>62</v>
      </c>
      <c r="P875" s="28" t="str">
        <f t="shared" si="82"/>
        <v>,2</v>
      </c>
      <c r="Q875" s="29">
        <f t="shared" si="83"/>
        <v>3720.2</v>
      </c>
      <c r="R875" s="29">
        <f t="shared" si="84"/>
        <v>62.00333333333333</v>
      </c>
      <c r="U875" s="26"/>
      <c r="V875" s="26"/>
      <c r="W875" s="8"/>
      <c r="X875" s="6"/>
    </row>
    <row r="876" spans="1:24">
      <c r="A876" s="1">
        <v>45444</v>
      </c>
      <c r="B876" s="1" t="str">
        <f t="shared" si="79"/>
        <v>junio</v>
      </c>
      <c r="C876" t="s">
        <v>310</v>
      </c>
      <c r="D876" t="s">
        <v>311</v>
      </c>
      <c r="E876" t="str">
        <f>+VLOOKUP(F876,'[2]DIVIPOLA MPIO'!$A$5:$B$1125,2,0)</f>
        <v>Magdalena</v>
      </c>
      <c r="F876" t="s">
        <v>34</v>
      </c>
      <c r="G876" t="s">
        <v>312</v>
      </c>
      <c r="H876" t="s">
        <v>316</v>
      </c>
      <c r="I876" t="s">
        <v>370</v>
      </c>
      <c r="J876" t="s">
        <v>27</v>
      </c>
      <c r="K876" s="2">
        <v>95</v>
      </c>
      <c r="L876" s="2">
        <v>4892.5600000000004</v>
      </c>
      <c r="M876" s="2">
        <v>55.5</v>
      </c>
      <c r="N876" s="27">
        <f t="shared" si="80"/>
        <v>4</v>
      </c>
      <c r="O876" s="28" t="str">
        <f t="shared" si="81"/>
        <v>55</v>
      </c>
      <c r="P876" s="28" t="str">
        <f t="shared" si="82"/>
        <v>,5</v>
      </c>
      <c r="Q876" s="29">
        <f t="shared" si="83"/>
        <v>3300.5</v>
      </c>
      <c r="R876" s="29">
        <f t="shared" si="84"/>
        <v>55.008333333333333</v>
      </c>
      <c r="U876" s="26"/>
      <c r="V876" s="26"/>
      <c r="W876" s="8"/>
      <c r="X876" s="6"/>
    </row>
    <row r="877" spans="1:24">
      <c r="A877" s="1">
        <v>45444</v>
      </c>
      <c r="B877" s="1" t="str">
        <f t="shared" si="79"/>
        <v>junio</v>
      </c>
      <c r="C877" t="s">
        <v>10</v>
      </c>
      <c r="D877" t="s">
        <v>11</v>
      </c>
      <c r="E877" t="str">
        <f>+VLOOKUP(F877,'[2]DIVIPOLA MPIO'!$A$5:$B$1125,2,0)</f>
        <v>Casanare</v>
      </c>
      <c r="F877" t="s">
        <v>12</v>
      </c>
      <c r="G877" t="s">
        <v>13</v>
      </c>
      <c r="H877" t="s">
        <v>21</v>
      </c>
      <c r="I877" t="s">
        <v>15</v>
      </c>
      <c r="J877" t="s">
        <v>16</v>
      </c>
      <c r="K877" s="2">
        <v>1</v>
      </c>
      <c r="L877" s="2">
        <v>350</v>
      </c>
      <c r="M877" s="2">
        <v>5</v>
      </c>
      <c r="N877" s="27">
        <f t="shared" si="80"/>
        <v>1</v>
      </c>
      <c r="O877" s="28" t="str">
        <f t="shared" si="81"/>
        <v>5</v>
      </c>
      <c r="P877" s="28">
        <f t="shared" si="82"/>
        <v>0</v>
      </c>
      <c r="Q877" s="29">
        <f t="shared" si="83"/>
        <v>300</v>
      </c>
      <c r="R877" s="29">
        <f t="shared" si="84"/>
        <v>5</v>
      </c>
      <c r="U877" s="26"/>
      <c r="V877" s="26"/>
      <c r="W877" s="8"/>
      <c r="X877" s="6"/>
    </row>
    <row r="878" spans="1:24">
      <c r="A878" s="1">
        <v>45444</v>
      </c>
      <c r="B878" s="1" t="str">
        <f t="shared" si="79"/>
        <v>junio</v>
      </c>
      <c r="C878" t="s">
        <v>10</v>
      </c>
      <c r="D878" t="s">
        <v>11</v>
      </c>
      <c r="E878" t="str">
        <f>+VLOOKUP(F878,'[2]DIVIPOLA MPIO'!$A$5:$B$1125,2,0)</f>
        <v>Casanare</v>
      </c>
      <c r="F878" t="s">
        <v>458</v>
      </c>
      <c r="G878" t="s">
        <v>403</v>
      </c>
      <c r="H878" t="s">
        <v>21</v>
      </c>
      <c r="I878" t="s">
        <v>15</v>
      </c>
      <c r="J878" t="s">
        <v>16</v>
      </c>
      <c r="K878" s="2">
        <v>2</v>
      </c>
      <c r="L878" s="2">
        <v>450</v>
      </c>
      <c r="M878" s="2">
        <v>630</v>
      </c>
      <c r="N878" s="27">
        <f t="shared" si="80"/>
        <v>3</v>
      </c>
      <c r="O878" s="28" t="str">
        <f t="shared" si="81"/>
        <v>63</v>
      </c>
      <c r="P878" s="28" t="str">
        <f t="shared" si="82"/>
        <v>0</v>
      </c>
      <c r="Q878" s="29">
        <f t="shared" si="83"/>
        <v>3780</v>
      </c>
      <c r="R878" s="29">
        <f t="shared" si="84"/>
        <v>63</v>
      </c>
      <c r="U878" s="26"/>
      <c r="V878" s="26"/>
      <c r="W878" s="8"/>
      <c r="X878" s="6"/>
    </row>
    <row r="879" spans="1:24">
      <c r="A879" s="1">
        <v>45444</v>
      </c>
      <c r="B879" s="1" t="str">
        <f t="shared" si="79"/>
        <v>junio</v>
      </c>
      <c r="C879" t="s">
        <v>10</v>
      </c>
      <c r="D879" t="s">
        <v>11</v>
      </c>
      <c r="E879" t="str">
        <f>+VLOOKUP(F879,'[2]DIVIPOLA MPIO'!$A$5:$B$1125,2,0)</f>
        <v>Casanare</v>
      </c>
      <c r="F879" t="s">
        <v>458</v>
      </c>
      <c r="G879" t="s">
        <v>245</v>
      </c>
      <c r="H879" t="s">
        <v>317</v>
      </c>
      <c r="I879" t="s">
        <v>15</v>
      </c>
      <c r="J879" t="s">
        <v>16</v>
      </c>
      <c r="K879" s="2">
        <v>1</v>
      </c>
      <c r="L879" s="2">
        <v>231</v>
      </c>
      <c r="M879" s="2">
        <v>330</v>
      </c>
      <c r="N879" s="27">
        <f t="shared" si="80"/>
        <v>3</v>
      </c>
      <c r="O879" s="28" t="str">
        <f t="shared" si="81"/>
        <v>33</v>
      </c>
      <c r="P879" s="28" t="str">
        <f t="shared" si="82"/>
        <v>0</v>
      </c>
      <c r="Q879" s="29">
        <f t="shared" si="83"/>
        <v>1980</v>
      </c>
      <c r="R879" s="29">
        <f t="shared" si="84"/>
        <v>33</v>
      </c>
      <c r="U879" s="26"/>
      <c r="V879" s="26"/>
      <c r="W879" s="8"/>
      <c r="X879" s="6"/>
    </row>
    <row r="880" spans="1:24">
      <c r="A880" s="1">
        <v>45444</v>
      </c>
      <c r="B880" s="1" t="str">
        <f t="shared" si="79"/>
        <v>junio</v>
      </c>
      <c r="C880" t="s">
        <v>10</v>
      </c>
      <c r="D880" t="s">
        <v>11</v>
      </c>
      <c r="E880" t="str">
        <f>+VLOOKUP(F880,'[2]DIVIPOLA MPIO'!$A$5:$B$1125,2,0)</f>
        <v>Casanare</v>
      </c>
      <c r="F880" t="s">
        <v>458</v>
      </c>
      <c r="G880" t="s">
        <v>245</v>
      </c>
      <c r="H880" t="s">
        <v>21</v>
      </c>
      <c r="I880" t="s">
        <v>15</v>
      </c>
      <c r="J880" t="s">
        <v>16</v>
      </c>
      <c r="K880" s="2">
        <v>5</v>
      </c>
      <c r="L880" s="2">
        <v>1000</v>
      </c>
      <c r="M880" s="2">
        <v>1430</v>
      </c>
      <c r="N880" s="27">
        <f t="shared" si="80"/>
        <v>4</v>
      </c>
      <c r="O880" s="28" t="str">
        <f t="shared" si="81"/>
        <v>14</v>
      </c>
      <c r="P880" s="28" t="str">
        <f t="shared" si="82"/>
        <v>30</v>
      </c>
      <c r="Q880" s="29">
        <f t="shared" si="83"/>
        <v>870</v>
      </c>
      <c r="R880" s="29">
        <f t="shared" si="84"/>
        <v>14.5</v>
      </c>
      <c r="U880" s="26"/>
      <c r="V880" s="26"/>
      <c r="W880" s="8"/>
      <c r="X880" s="6"/>
    </row>
    <row r="881" spans="1:24">
      <c r="A881" s="1">
        <v>45444</v>
      </c>
      <c r="B881" s="1" t="str">
        <f t="shared" si="79"/>
        <v>junio</v>
      </c>
      <c r="C881" t="s">
        <v>10</v>
      </c>
      <c r="D881" t="s">
        <v>11</v>
      </c>
      <c r="E881" t="str">
        <f>+VLOOKUP(F881,'[2]DIVIPOLA MPIO'!$A$5:$B$1125,2,0)</f>
        <v>Casanare</v>
      </c>
      <c r="F881" t="s">
        <v>458</v>
      </c>
      <c r="G881" t="s">
        <v>245</v>
      </c>
      <c r="H881" t="s">
        <v>318</v>
      </c>
      <c r="I881" t="s">
        <v>15</v>
      </c>
      <c r="J881" t="s">
        <v>16</v>
      </c>
      <c r="K881" s="2">
        <v>1</v>
      </c>
      <c r="L881" s="2">
        <v>301</v>
      </c>
      <c r="M881" s="2">
        <v>430</v>
      </c>
      <c r="N881" s="27">
        <f t="shared" si="80"/>
        <v>3</v>
      </c>
      <c r="O881" s="28" t="str">
        <f t="shared" si="81"/>
        <v>43</v>
      </c>
      <c r="P881" s="28" t="str">
        <f t="shared" si="82"/>
        <v>0</v>
      </c>
      <c r="Q881" s="29">
        <f t="shared" si="83"/>
        <v>2580</v>
      </c>
      <c r="R881" s="29">
        <f t="shared" si="84"/>
        <v>43</v>
      </c>
      <c r="U881" s="26"/>
      <c r="V881" s="26"/>
      <c r="W881" s="8"/>
      <c r="X881" s="6"/>
    </row>
    <row r="882" spans="1:24">
      <c r="A882" s="1">
        <v>45444</v>
      </c>
      <c r="B882" s="1" t="str">
        <f t="shared" si="79"/>
        <v>junio</v>
      </c>
      <c r="C882" t="s">
        <v>10</v>
      </c>
      <c r="D882" t="s">
        <v>11</v>
      </c>
      <c r="E882" t="str">
        <f>+VLOOKUP(F882,'[2]DIVIPOLA MPIO'!$A$5:$B$1125,2,0)</f>
        <v>Casanare</v>
      </c>
      <c r="F882" t="s">
        <v>458</v>
      </c>
      <c r="G882" t="s">
        <v>330</v>
      </c>
      <c r="H882" t="s">
        <v>21</v>
      </c>
      <c r="I882" t="s">
        <v>15</v>
      </c>
      <c r="J882" t="s">
        <v>16</v>
      </c>
      <c r="K882" s="2">
        <v>4</v>
      </c>
      <c r="L882" s="2">
        <v>980</v>
      </c>
      <c r="M882" s="2">
        <v>14</v>
      </c>
      <c r="N882" s="27">
        <f t="shared" si="80"/>
        <v>2</v>
      </c>
      <c r="O882" s="28" t="str">
        <f t="shared" si="81"/>
        <v>14</v>
      </c>
      <c r="P882" s="28">
        <f t="shared" si="82"/>
        <v>0</v>
      </c>
      <c r="Q882" s="29">
        <f t="shared" si="83"/>
        <v>840</v>
      </c>
      <c r="R882" s="29">
        <f t="shared" si="84"/>
        <v>14</v>
      </c>
      <c r="U882" s="26"/>
      <c r="V882" s="26"/>
      <c r="W882" s="8"/>
      <c r="X882" s="6"/>
    </row>
    <row r="883" spans="1:24">
      <c r="A883" s="1">
        <v>45444</v>
      </c>
      <c r="B883" s="1" t="str">
        <f t="shared" si="79"/>
        <v>junio</v>
      </c>
      <c r="C883" t="s">
        <v>10</v>
      </c>
      <c r="D883" t="s">
        <v>11</v>
      </c>
      <c r="E883" t="str">
        <f>+VLOOKUP(F883,'[2]DIVIPOLA MPIO'!$A$5:$B$1125,2,0)</f>
        <v>Casanare</v>
      </c>
      <c r="F883" t="s">
        <v>17</v>
      </c>
      <c r="G883" t="s">
        <v>18</v>
      </c>
      <c r="H883" t="s">
        <v>14</v>
      </c>
      <c r="I883" t="s">
        <v>15</v>
      </c>
      <c r="J883" t="s">
        <v>16</v>
      </c>
      <c r="K883" s="2">
        <v>15</v>
      </c>
      <c r="L883" s="2">
        <v>3031</v>
      </c>
      <c r="M883" s="2">
        <v>2152</v>
      </c>
      <c r="N883" s="27">
        <f t="shared" si="80"/>
        <v>4</v>
      </c>
      <c r="O883" s="28" t="str">
        <f t="shared" si="81"/>
        <v>21</v>
      </c>
      <c r="P883" s="28" t="str">
        <f t="shared" si="82"/>
        <v>52</v>
      </c>
      <c r="Q883" s="29">
        <f t="shared" si="83"/>
        <v>1312</v>
      </c>
      <c r="R883" s="29">
        <f t="shared" si="84"/>
        <v>21.866666666666667</v>
      </c>
      <c r="U883" s="26"/>
      <c r="V883" s="26"/>
      <c r="W883" s="8"/>
      <c r="X883" s="6"/>
    </row>
    <row r="884" spans="1:24">
      <c r="A884" s="1">
        <v>45444</v>
      </c>
      <c r="B884" s="1" t="str">
        <f t="shared" si="79"/>
        <v>junio</v>
      </c>
      <c r="C884" t="s">
        <v>10</v>
      </c>
      <c r="D884" t="s">
        <v>11</v>
      </c>
      <c r="E884" t="str">
        <f>+VLOOKUP(F884,'[2]DIVIPOLA MPIO'!$A$5:$B$1125,2,0)</f>
        <v>Casanare</v>
      </c>
      <c r="F884" t="s">
        <v>463</v>
      </c>
      <c r="G884" t="s">
        <v>331</v>
      </c>
      <c r="H884" t="s">
        <v>317</v>
      </c>
      <c r="I884" t="s">
        <v>15</v>
      </c>
      <c r="J884" t="s">
        <v>16</v>
      </c>
      <c r="K884" s="2">
        <v>1</v>
      </c>
      <c r="L884" s="2">
        <v>210</v>
      </c>
      <c r="M884" s="2">
        <v>3</v>
      </c>
      <c r="N884" s="27">
        <f t="shared" si="80"/>
        <v>1</v>
      </c>
      <c r="O884" s="28" t="str">
        <f t="shared" si="81"/>
        <v>3</v>
      </c>
      <c r="P884" s="28">
        <f t="shared" si="82"/>
        <v>0</v>
      </c>
      <c r="Q884" s="29">
        <f t="shared" si="83"/>
        <v>180</v>
      </c>
      <c r="R884" s="29">
        <f t="shared" si="84"/>
        <v>3</v>
      </c>
      <c r="U884" s="26"/>
      <c r="V884" s="26"/>
      <c r="W884" s="8"/>
      <c r="X884" s="6"/>
    </row>
    <row r="885" spans="1:24">
      <c r="A885" s="1">
        <v>45444</v>
      </c>
      <c r="B885" s="1" t="str">
        <f t="shared" si="79"/>
        <v>junio</v>
      </c>
      <c r="C885" t="s">
        <v>10</v>
      </c>
      <c r="D885" t="s">
        <v>11</v>
      </c>
      <c r="E885" t="str">
        <f>+VLOOKUP(F885,'[2]DIVIPOLA MPIO'!$A$5:$B$1125,2,0)</f>
        <v>Casanare</v>
      </c>
      <c r="F885" t="s">
        <v>463</v>
      </c>
      <c r="G885" t="s">
        <v>331</v>
      </c>
      <c r="H885" t="s">
        <v>318</v>
      </c>
      <c r="I885" t="s">
        <v>15</v>
      </c>
      <c r="J885" t="s">
        <v>16</v>
      </c>
      <c r="K885" s="2">
        <v>3</v>
      </c>
      <c r="L885" s="2">
        <v>910</v>
      </c>
      <c r="M885" s="2">
        <v>13</v>
      </c>
      <c r="N885" s="27">
        <f t="shared" si="80"/>
        <v>2</v>
      </c>
      <c r="O885" s="28" t="str">
        <f t="shared" si="81"/>
        <v>13</v>
      </c>
      <c r="P885" s="28">
        <f t="shared" si="82"/>
        <v>0</v>
      </c>
      <c r="Q885" s="29">
        <f t="shared" si="83"/>
        <v>780</v>
      </c>
      <c r="R885" s="29">
        <f t="shared" si="84"/>
        <v>13</v>
      </c>
      <c r="U885" s="26"/>
      <c r="V885" s="26"/>
      <c r="W885" s="8"/>
      <c r="X885" s="6"/>
    </row>
    <row r="886" spans="1:24">
      <c r="A886" s="1">
        <v>45444</v>
      </c>
      <c r="B886" s="1" t="str">
        <f t="shared" si="79"/>
        <v>junio</v>
      </c>
      <c r="C886" t="s">
        <v>10</v>
      </c>
      <c r="D886" t="s">
        <v>11</v>
      </c>
      <c r="E886" t="str">
        <f>+VLOOKUP(F886,'[2]DIVIPOLA MPIO'!$A$5:$B$1125,2,0)</f>
        <v>Casanare</v>
      </c>
      <c r="F886" t="s">
        <v>463</v>
      </c>
      <c r="G886" t="s">
        <v>20</v>
      </c>
      <c r="H886" t="s">
        <v>317</v>
      </c>
      <c r="I886" t="s">
        <v>15</v>
      </c>
      <c r="J886" t="s">
        <v>16</v>
      </c>
      <c r="K886" s="2">
        <v>14</v>
      </c>
      <c r="L886" s="2">
        <v>3731</v>
      </c>
      <c r="M886" s="2">
        <v>2063</v>
      </c>
      <c r="N886" s="27">
        <f t="shared" si="80"/>
        <v>4</v>
      </c>
      <c r="O886" s="28" t="str">
        <f t="shared" si="81"/>
        <v>20</v>
      </c>
      <c r="P886" s="28" t="str">
        <f t="shared" si="82"/>
        <v>63</v>
      </c>
      <c r="Q886" s="29">
        <f t="shared" si="83"/>
        <v>1263</v>
      </c>
      <c r="R886" s="29">
        <f t="shared" si="84"/>
        <v>21.05</v>
      </c>
      <c r="U886" s="26"/>
      <c r="V886" s="26"/>
      <c r="W886" s="8"/>
      <c r="X886" s="6"/>
    </row>
    <row r="887" spans="1:24">
      <c r="A887" s="1">
        <v>45444</v>
      </c>
      <c r="B887" s="1" t="str">
        <f t="shared" si="79"/>
        <v>junio</v>
      </c>
      <c r="C887" t="s">
        <v>10</v>
      </c>
      <c r="D887" t="s">
        <v>11</v>
      </c>
      <c r="E887" t="str">
        <f>+VLOOKUP(F887,'[2]DIVIPOLA MPIO'!$A$5:$B$1125,2,0)</f>
        <v>Casanare</v>
      </c>
      <c r="F887" t="s">
        <v>463</v>
      </c>
      <c r="G887" t="s">
        <v>20</v>
      </c>
      <c r="H887" t="s">
        <v>318</v>
      </c>
      <c r="I887" t="s">
        <v>15</v>
      </c>
      <c r="J887" t="s">
        <v>16</v>
      </c>
      <c r="K887" s="2">
        <v>2</v>
      </c>
      <c r="L887" s="2">
        <v>630</v>
      </c>
      <c r="M887" s="2">
        <v>9</v>
      </c>
      <c r="N887" s="27">
        <f t="shared" si="80"/>
        <v>1</v>
      </c>
      <c r="O887" s="28" t="str">
        <f t="shared" si="81"/>
        <v>9</v>
      </c>
      <c r="P887" s="28">
        <f t="shared" si="82"/>
        <v>0</v>
      </c>
      <c r="Q887" s="29">
        <f t="shared" si="83"/>
        <v>540</v>
      </c>
      <c r="R887" s="29">
        <f t="shared" si="84"/>
        <v>9</v>
      </c>
      <c r="U887" s="26"/>
      <c r="V887" s="26"/>
      <c r="W887" s="8"/>
      <c r="X887" s="6"/>
    </row>
    <row r="888" spans="1:24">
      <c r="A888" s="1">
        <v>45444</v>
      </c>
      <c r="B888" s="1" t="str">
        <f t="shared" si="79"/>
        <v>junio</v>
      </c>
      <c r="C888" t="s">
        <v>10</v>
      </c>
      <c r="D888" t="s">
        <v>11</v>
      </c>
      <c r="E888" t="str">
        <f>+VLOOKUP(F888,'[2]DIVIPOLA MPIO'!$A$5:$B$1125,2,0)</f>
        <v>Casanare</v>
      </c>
      <c r="F888" t="s">
        <v>463</v>
      </c>
      <c r="G888" t="s">
        <v>333</v>
      </c>
      <c r="H888" t="s">
        <v>317</v>
      </c>
      <c r="I888" t="s">
        <v>15</v>
      </c>
      <c r="J888" t="s">
        <v>16</v>
      </c>
      <c r="K888" s="2">
        <v>2</v>
      </c>
      <c r="L888" s="2">
        <v>420</v>
      </c>
      <c r="M888" s="2">
        <v>6</v>
      </c>
      <c r="N888" s="27">
        <f t="shared" si="80"/>
        <v>1</v>
      </c>
      <c r="O888" s="28" t="str">
        <f t="shared" si="81"/>
        <v>6</v>
      </c>
      <c r="P888" s="28">
        <f t="shared" si="82"/>
        <v>0</v>
      </c>
      <c r="Q888" s="29">
        <f t="shared" si="83"/>
        <v>360</v>
      </c>
      <c r="R888" s="29">
        <f t="shared" si="84"/>
        <v>6</v>
      </c>
      <c r="U888" s="26"/>
      <c r="V888" s="26"/>
      <c r="W888" s="8"/>
      <c r="X888" s="6"/>
    </row>
    <row r="889" spans="1:24">
      <c r="A889" s="1">
        <v>45444</v>
      </c>
      <c r="B889" s="1" t="str">
        <f t="shared" si="79"/>
        <v>junio</v>
      </c>
      <c r="C889" t="s">
        <v>10</v>
      </c>
      <c r="D889" t="s">
        <v>11</v>
      </c>
      <c r="E889" t="str">
        <f>+VLOOKUP(F889,'[2]DIVIPOLA MPIO'!$A$5:$B$1125,2,0)</f>
        <v>Casanare</v>
      </c>
      <c r="F889" t="s">
        <v>463</v>
      </c>
      <c r="G889" t="s">
        <v>333</v>
      </c>
      <c r="H889" t="s">
        <v>318</v>
      </c>
      <c r="I889" t="s">
        <v>15</v>
      </c>
      <c r="J889" t="s">
        <v>16</v>
      </c>
      <c r="K889" s="2">
        <v>8</v>
      </c>
      <c r="L889" s="2">
        <v>2401</v>
      </c>
      <c r="M889" s="2">
        <v>2245</v>
      </c>
      <c r="N889" s="27">
        <f t="shared" si="80"/>
        <v>4</v>
      </c>
      <c r="O889" s="28" t="str">
        <f t="shared" si="81"/>
        <v>22</v>
      </c>
      <c r="P889" s="28" t="str">
        <f t="shared" si="82"/>
        <v>45</v>
      </c>
      <c r="Q889" s="29">
        <f t="shared" si="83"/>
        <v>1365</v>
      </c>
      <c r="R889" s="29">
        <f t="shared" si="84"/>
        <v>22.75</v>
      </c>
      <c r="U889" s="26"/>
      <c r="V889" s="26"/>
      <c r="W889" s="8"/>
      <c r="X889" s="6"/>
    </row>
    <row r="890" spans="1:24">
      <c r="A890" s="1">
        <v>45444</v>
      </c>
      <c r="B890" s="1" t="str">
        <f t="shared" si="79"/>
        <v>junio</v>
      </c>
      <c r="C890" t="s">
        <v>22</v>
      </c>
      <c r="D890" t="s">
        <v>23</v>
      </c>
      <c r="E890" t="str">
        <f>+VLOOKUP(F890,'[2]DIVIPOLA MPIO'!$A$5:$B$1125,2,0)</f>
        <v>Cesar</v>
      </c>
      <c r="F890" t="s">
        <v>24</v>
      </c>
      <c r="G890" t="s">
        <v>25</v>
      </c>
      <c r="H890" t="s">
        <v>37</v>
      </c>
      <c r="I890" t="s">
        <v>15</v>
      </c>
      <c r="J890" t="s">
        <v>27</v>
      </c>
      <c r="K890" s="2">
        <v>24</v>
      </c>
      <c r="L890" s="2">
        <v>600</v>
      </c>
      <c r="M890" s="2">
        <v>636</v>
      </c>
      <c r="N890" s="27">
        <f t="shared" si="80"/>
        <v>3</v>
      </c>
      <c r="O890" s="28" t="str">
        <f t="shared" si="81"/>
        <v>63</v>
      </c>
      <c r="P890" s="28" t="str">
        <f t="shared" si="82"/>
        <v>6</v>
      </c>
      <c r="Q890" s="29">
        <f t="shared" si="83"/>
        <v>3786</v>
      </c>
      <c r="R890" s="29">
        <f t="shared" si="84"/>
        <v>63.1</v>
      </c>
      <c r="U890" s="26"/>
      <c r="V890" s="26"/>
      <c r="W890" s="8"/>
      <c r="X890" s="6"/>
    </row>
    <row r="891" spans="1:24">
      <c r="A891" s="1">
        <v>45444</v>
      </c>
      <c r="B891" s="1" t="str">
        <f t="shared" si="79"/>
        <v>junio</v>
      </c>
      <c r="C891" t="s">
        <v>22</v>
      </c>
      <c r="D891" t="s">
        <v>23</v>
      </c>
      <c r="E891" t="str">
        <f>+VLOOKUP(F891,'[2]DIVIPOLA MPIO'!$A$5:$B$1125,2,0)</f>
        <v>La Guajira</v>
      </c>
      <c r="F891" t="s">
        <v>28</v>
      </c>
      <c r="G891" t="s">
        <v>29</v>
      </c>
      <c r="H891" t="s">
        <v>36</v>
      </c>
      <c r="I891" t="s">
        <v>15</v>
      </c>
      <c r="J891" t="s">
        <v>27</v>
      </c>
      <c r="K891" s="2">
        <v>71</v>
      </c>
      <c r="L891" s="2">
        <v>1873</v>
      </c>
      <c r="M891" s="2">
        <v>2854</v>
      </c>
      <c r="N891" s="27">
        <f t="shared" si="80"/>
        <v>4</v>
      </c>
      <c r="O891" s="28" t="str">
        <f t="shared" si="81"/>
        <v>28</v>
      </c>
      <c r="P891" s="28" t="str">
        <f t="shared" si="82"/>
        <v>54</v>
      </c>
      <c r="Q891" s="29">
        <f t="shared" si="83"/>
        <v>1734</v>
      </c>
      <c r="R891" s="29">
        <f t="shared" si="84"/>
        <v>28.9</v>
      </c>
      <c r="U891" s="26"/>
      <c r="V891" s="26"/>
      <c r="W891" s="8"/>
      <c r="X891" s="6"/>
    </row>
    <row r="892" spans="1:24">
      <c r="A892" s="1">
        <v>45444</v>
      </c>
      <c r="B892" s="1" t="str">
        <f t="shared" si="79"/>
        <v>junio</v>
      </c>
      <c r="C892" t="s">
        <v>22</v>
      </c>
      <c r="D892" t="s">
        <v>23</v>
      </c>
      <c r="E892" t="str">
        <f>+VLOOKUP(F892,'[2]DIVIPOLA MPIO'!$A$5:$B$1125,2,0)</f>
        <v>La Guajira</v>
      </c>
      <c r="F892" t="s">
        <v>28</v>
      </c>
      <c r="G892" t="s">
        <v>29</v>
      </c>
      <c r="H892" t="s">
        <v>33</v>
      </c>
      <c r="I892" t="s">
        <v>15</v>
      </c>
      <c r="J892" t="s">
        <v>27</v>
      </c>
      <c r="K892" s="2">
        <v>20</v>
      </c>
      <c r="L892" s="2">
        <v>544</v>
      </c>
      <c r="M892" s="2">
        <v>730</v>
      </c>
      <c r="N892" s="27">
        <f t="shared" si="80"/>
        <v>3</v>
      </c>
      <c r="O892" s="28" t="str">
        <f t="shared" si="81"/>
        <v>73</v>
      </c>
      <c r="P892" s="28" t="str">
        <f t="shared" si="82"/>
        <v>0</v>
      </c>
      <c r="Q892" s="29">
        <f t="shared" si="83"/>
        <v>4380</v>
      </c>
      <c r="R892" s="29">
        <f t="shared" si="84"/>
        <v>73</v>
      </c>
      <c r="U892" s="26"/>
      <c r="V892" s="26"/>
      <c r="W892" s="8"/>
      <c r="X892" s="6"/>
    </row>
    <row r="893" spans="1:24">
      <c r="A893" s="1">
        <v>45444</v>
      </c>
      <c r="B893" s="1" t="str">
        <f t="shared" si="79"/>
        <v>junio</v>
      </c>
      <c r="C893" t="s">
        <v>22</v>
      </c>
      <c r="D893" t="s">
        <v>23</v>
      </c>
      <c r="E893" t="str">
        <f>+VLOOKUP(F893,'[2]DIVIPOLA MPIO'!$A$5:$B$1125,2,0)</f>
        <v>Magdalena</v>
      </c>
      <c r="F893" t="s">
        <v>31</v>
      </c>
      <c r="G893" t="s">
        <v>32</v>
      </c>
      <c r="H893" t="s">
        <v>33</v>
      </c>
      <c r="I893" t="s">
        <v>15</v>
      </c>
      <c r="J893" t="s">
        <v>27</v>
      </c>
      <c r="K893" s="2">
        <v>64</v>
      </c>
      <c r="L893" s="2">
        <v>1718</v>
      </c>
      <c r="M893" s="2">
        <v>2330</v>
      </c>
      <c r="N893" s="27">
        <f t="shared" si="80"/>
        <v>4</v>
      </c>
      <c r="O893" s="28" t="str">
        <f t="shared" si="81"/>
        <v>23</v>
      </c>
      <c r="P893" s="28" t="str">
        <f t="shared" si="82"/>
        <v>30</v>
      </c>
      <c r="Q893" s="29">
        <f t="shared" si="83"/>
        <v>1410</v>
      </c>
      <c r="R893" s="29">
        <f t="shared" si="84"/>
        <v>23.5</v>
      </c>
      <c r="U893" s="26"/>
      <c r="V893" s="26"/>
      <c r="W893" s="8"/>
      <c r="X893" s="6"/>
    </row>
    <row r="894" spans="1:24">
      <c r="A894" s="1">
        <v>45444</v>
      </c>
      <c r="B894" s="1" t="str">
        <f t="shared" si="79"/>
        <v>junio</v>
      </c>
      <c r="C894" t="s">
        <v>22</v>
      </c>
      <c r="D894" t="s">
        <v>23</v>
      </c>
      <c r="E894" t="str">
        <f>+VLOOKUP(F894,'[2]DIVIPOLA MPIO'!$A$5:$B$1125,2,0)</f>
        <v>Magdalena</v>
      </c>
      <c r="F894" t="s">
        <v>34</v>
      </c>
      <c r="G894" t="s">
        <v>35</v>
      </c>
      <c r="H894" t="s">
        <v>37</v>
      </c>
      <c r="I894" t="s">
        <v>15</v>
      </c>
      <c r="J894" t="s">
        <v>27</v>
      </c>
      <c r="K894" s="2">
        <v>108</v>
      </c>
      <c r="L894" s="2">
        <v>3135</v>
      </c>
      <c r="M894" s="2">
        <v>3724</v>
      </c>
      <c r="N894" s="27">
        <f t="shared" si="80"/>
        <v>4</v>
      </c>
      <c r="O894" s="28" t="str">
        <f t="shared" si="81"/>
        <v>37</v>
      </c>
      <c r="P894" s="28" t="str">
        <f t="shared" si="82"/>
        <v>24</v>
      </c>
      <c r="Q894" s="29">
        <f t="shared" si="83"/>
        <v>2244</v>
      </c>
      <c r="R894" s="29">
        <f t="shared" si="84"/>
        <v>37.4</v>
      </c>
      <c r="U894" s="26"/>
      <c r="V894" s="26"/>
      <c r="W894" s="8"/>
      <c r="X894" s="6"/>
    </row>
    <row r="895" spans="1:24">
      <c r="A895" s="1">
        <v>45444</v>
      </c>
      <c r="B895" s="1" t="str">
        <f t="shared" si="79"/>
        <v>junio</v>
      </c>
      <c r="C895" t="s">
        <v>22</v>
      </c>
      <c r="D895" t="s">
        <v>23</v>
      </c>
      <c r="E895" t="str">
        <f>+VLOOKUP(F895,'[2]DIVIPOLA MPIO'!$A$5:$B$1125,2,0)</f>
        <v>Magdalena</v>
      </c>
      <c r="F895" t="s">
        <v>34</v>
      </c>
      <c r="G895" t="s">
        <v>35</v>
      </c>
      <c r="H895" t="s">
        <v>30</v>
      </c>
      <c r="I895" t="s">
        <v>15</v>
      </c>
      <c r="J895" t="s">
        <v>27</v>
      </c>
      <c r="K895" s="2">
        <v>116</v>
      </c>
      <c r="L895" s="2">
        <v>3425</v>
      </c>
      <c r="M895" s="2">
        <v>4412</v>
      </c>
      <c r="N895" s="27">
        <f t="shared" si="80"/>
        <v>4</v>
      </c>
      <c r="O895" s="28" t="str">
        <f t="shared" si="81"/>
        <v>44</v>
      </c>
      <c r="P895" s="28" t="str">
        <f t="shared" si="82"/>
        <v>12</v>
      </c>
      <c r="Q895" s="29">
        <f t="shared" si="83"/>
        <v>2652</v>
      </c>
      <c r="R895" s="29">
        <f t="shared" si="84"/>
        <v>44.2</v>
      </c>
      <c r="U895" s="26"/>
      <c r="V895" s="26"/>
      <c r="W895" s="8"/>
      <c r="X895" s="6"/>
    </row>
    <row r="896" spans="1:24">
      <c r="A896" s="1">
        <v>45444</v>
      </c>
      <c r="B896" s="1" t="str">
        <f t="shared" si="79"/>
        <v>junio</v>
      </c>
      <c r="C896" t="s">
        <v>248</v>
      </c>
      <c r="D896" t="s">
        <v>249</v>
      </c>
      <c r="E896" t="s">
        <v>528</v>
      </c>
      <c r="F896" t="s">
        <v>536</v>
      </c>
      <c r="G896" t="s">
        <v>250</v>
      </c>
      <c r="H896" t="s">
        <v>251</v>
      </c>
      <c r="I896" t="s">
        <v>15</v>
      </c>
      <c r="J896" t="s">
        <v>16</v>
      </c>
      <c r="K896" s="2">
        <v>1000</v>
      </c>
      <c r="L896" s="2">
        <v>4900</v>
      </c>
      <c r="M896" s="2">
        <v>70</v>
      </c>
      <c r="N896" s="27">
        <f t="shared" si="80"/>
        <v>2</v>
      </c>
      <c r="O896" s="28" t="str">
        <f t="shared" si="81"/>
        <v>70</v>
      </c>
      <c r="P896" s="28">
        <f t="shared" si="82"/>
        <v>0</v>
      </c>
      <c r="Q896" s="29">
        <f t="shared" si="83"/>
        <v>4200</v>
      </c>
      <c r="R896" s="29">
        <f t="shared" si="84"/>
        <v>70</v>
      </c>
      <c r="U896" s="26"/>
      <c r="V896" s="26"/>
      <c r="W896" s="8"/>
      <c r="X896" s="6"/>
    </row>
    <row r="897" spans="1:24">
      <c r="A897" s="1">
        <v>45444</v>
      </c>
      <c r="B897" s="1" t="str">
        <f t="shared" si="79"/>
        <v>junio</v>
      </c>
      <c r="C897" t="s">
        <v>248</v>
      </c>
      <c r="D897" t="s">
        <v>249</v>
      </c>
      <c r="E897" t="s">
        <v>528</v>
      </c>
      <c r="F897" t="s">
        <v>536</v>
      </c>
      <c r="G897" t="s">
        <v>250</v>
      </c>
      <c r="H897" t="s">
        <v>371</v>
      </c>
      <c r="I897" t="s">
        <v>15</v>
      </c>
      <c r="J897" t="s">
        <v>16</v>
      </c>
      <c r="K897" s="2">
        <v>800</v>
      </c>
      <c r="L897" s="2">
        <v>3210</v>
      </c>
      <c r="M897" s="2">
        <v>46</v>
      </c>
      <c r="N897" s="27">
        <f t="shared" si="80"/>
        <v>2</v>
      </c>
      <c r="O897" s="28" t="str">
        <f t="shared" si="81"/>
        <v>46</v>
      </c>
      <c r="P897" s="28">
        <f t="shared" si="82"/>
        <v>0</v>
      </c>
      <c r="Q897" s="29">
        <f t="shared" si="83"/>
        <v>2760</v>
      </c>
      <c r="R897" s="29">
        <f t="shared" si="84"/>
        <v>46</v>
      </c>
      <c r="U897" s="26"/>
      <c r="V897" s="26"/>
      <c r="W897" s="8"/>
      <c r="X897" s="6"/>
    </row>
    <row r="898" spans="1:24">
      <c r="A898" s="1">
        <v>45444</v>
      </c>
      <c r="B898" s="1" t="str">
        <f t="shared" si="79"/>
        <v>junio</v>
      </c>
      <c r="C898" t="s">
        <v>248</v>
      </c>
      <c r="D898" t="s">
        <v>249</v>
      </c>
      <c r="E898" t="s">
        <v>528</v>
      </c>
      <c r="F898" t="s">
        <v>536</v>
      </c>
      <c r="G898" t="s">
        <v>250</v>
      </c>
      <c r="H898" t="s">
        <v>252</v>
      </c>
      <c r="I898" t="s">
        <v>15</v>
      </c>
      <c r="J898" t="s">
        <v>16</v>
      </c>
      <c r="K898" s="2">
        <v>980</v>
      </c>
      <c r="L898" s="2">
        <v>3990</v>
      </c>
      <c r="M898" s="2">
        <v>57</v>
      </c>
      <c r="N898" s="27">
        <f t="shared" si="80"/>
        <v>2</v>
      </c>
      <c r="O898" s="28" t="str">
        <f t="shared" si="81"/>
        <v>57</v>
      </c>
      <c r="P898" s="28">
        <f t="shared" si="82"/>
        <v>0</v>
      </c>
      <c r="Q898" s="29">
        <f t="shared" si="83"/>
        <v>3420</v>
      </c>
      <c r="R898" s="29">
        <f t="shared" si="84"/>
        <v>57</v>
      </c>
      <c r="U898" s="26"/>
      <c r="V898" s="26"/>
      <c r="W898" s="8"/>
      <c r="X898" s="6"/>
    </row>
    <row r="899" spans="1:24">
      <c r="A899" s="1">
        <v>45444</v>
      </c>
      <c r="B899" s="1" t="str">
        <f t="shared" ref="B899:B962" si="85">TEXT(A899,"mmmm")</f>
        <v>junio</v>
      </c>
      <c r="C899" t="s">
        <v>253</v>
      </c>
      <c r="D899" t="s">
        <v>254</v>
      </c>
      <c r="E899" t="str">
        <f>+VLOOKUP(F899,'[2]DIVIPOLA MPIO'!$A$5:$B$1125,2,0)</f>
        <v>Casanare</v>
      </c>
      <c r="F899" t="s">
        <v>12</v>
      </c>
      <c r="G899" t="s">
        <v>255</v>
      </c>
      <c r="H899" t="s">
        <v>336</v>
      </c>
      <c r="I899" t="s">
        <v>15</v>
      </c>
      <c r="J899" t="s">
        <v>16</v>
      </c>
      <c r="K899" s="2">
        <v>77</v>
      </c>
      <c r="L899" s="2">
        <v>963</v>
      </c>
      <c r="M899" s="2">
        <v>25.7</v>
      </c>
      <c r="N899" s="27">
        <f t="shared" ref="N899:N962" si="86">LEN($M899)</f>
        <v>4</v>
      </c>
      <c r="O899" s="28" t="str">
        <f t="shared" ref="O899:O962" si="87">IF(N899="1",$M899,IF(N899=2,LEFT($M899,2),LEFT($M899,2)))</f>
        <v>25</v>
      </c>
      <c r="P899" s="28" t="str">
        <f t="shared" ref="P899:P962" si="88">IF(N899&lt;=2,0,MID($M899,3,3))</f>
        <v>,7</v>
      </c>
      <c r="Q899" s="29">
        <f t="shared" ref="Q899:Q962" si="89">+(O899*60)+P899</f>
        <v>1500.7</v>
      </c>
      <c r="R899" s="29">
        <f t="shared" ref="R899:R962" si="90">+Q899/60</f>
        <v>25.011666666666667</v>
      </c>
      <c r="U899" s="26"/>
      <c r="V899" s="26"/>
      <c r="W899" s="8"/>
      <c r="X899" s="6"/>
    </row>
    <row r="900" spans="1:24">
      <c r="A900" s="1">
        <v>45444</v>
      </c>
      <c r="B900" s="1" t="str">
        <f t="shared" si="85"/>
        <v>junio</v>
      </c>
      <c r="C900" t="s">
        <v>253</v>
      </c>
      <c r="D900" t="s">
        <v>254</v>
      </c>
      <c r="E900" t="str">
        <f>+VLOOKUP(F900,'[2]DIVIPOLA MPIO'!$A$5:$B$1125,2,0)</f>
        <v>Casanare</v>
      </c>
      <c r="F900" t="s">
        <v>12</v>
      </c>
      <c r="G900" t="s">
        <v>255</v>
      </c>
      <c r="H900" t="s">
        <v>372</v>
      </c>
      <c r="I900" t="s">
        <v>92</v>
      </c>
      <c r="J900" t="s">
        <v>16</v>
      </c>
      <c r="K900" s="2">
        <v>12</v>
      </c>
      <c r="L900" s="2">
        <v>150</v>
      </c>
      <c r="M900" s="2">
        <v>4</v>
      </c>
      <c r="N900" s="27">
        <f t="shared" si="86"/>
        <v>1</v>
      </c>
      <c r="O900" s="28" t="str">
        <f t="shared" si="87"/>
        <v>4</v>
      </c>
      <c r="P900" s="28">
        <f t="shared" si="88"/>
        <v>0</v>
      </c>
      <c r="Q900" s="29">
        <f t="shared" si="89"/>
        <v>240</v>
      </c>
      <c r="R900" s="29">
        <f t="shared" si="90"/>
        <v>4</v>
      </c>
      <c r="U900" s="26"/>
      <c r="V900" s="26"/>
      <c r="W900" s="8"/>
      <c r="X900" s="6"/>
    </row>
    <row r="901" spans="1:24">
      <c r="A901" s="1">
        <v>45444</v>
      </c>
      <c r="B901" s="1" t="str">
        <f t="shared" si="85"/>
        <v>junio</v>
      </c>
      <c r="C901" t="s">
        <v>253</v>
      </c>
      <c r="D901" t="s">
        <v>254</v>
      </c>
      <c r="E901" t="str">
        <f>+VLOOKUP(F901,'[2]DIVIPOLA MPIO'!$A$5:$B$1125,2,0)</f>
        <v>Casanare</v>
      </c>
      <c r="F901" t="s">
        <v>12</v>
      </c>
      <c r="G901" t="s">
        <v>255</v>
      </c>
      <c r="H901" t="s">
        <v>256</v>
      </c>
      <c r="I901" t="s">
        <v>92</v>
      </c>
      <c r="J901" t="s">
        <v>16</v>
      </c>
      <c r="K901" s="2">
        <v>75</v>
      </c>
      <c r="L901" s="2">
        <v>938</v>
      </c>
      <c r="M901" s="2">
        <v>25.1</v>
      </c>
      <c r="N901" s="27">
        <f t="shared" si="86"/>
        <v>4</v>
      </c>
      <c r="O901" s="28" t="str">
        <f t="shared" si="87"/>
        <v>25</v>
      </c>
      <c r="P901" s="28" t="str">
        <f t="shared" si="88"/>
        <v>,1</v>
      </c>
      <c r="Q901" s="29">
        <f t="shared" si="89"/>
        <v>1500.1</v>
      </c>
      <c r="R901" s="29">
        <f t="shared" si="90"/>
        <v>25.001666666666665</v>
      </c>
      <c r="U901" s="26"/>
      <c r="V901" s="26"/>
      <c r="W901" s="8"/>
      <c r="X901" s="6"/>
    </row>
    <row r="902" spans="1:24">
      <c r="A902" s="1">
        <v>45444</v>
      </c>
      <c r="B902" s="1" t="str">
        <f t="shared" si="85"/>
        <v>junio</v>
      </c>
      <c r="C902" t="s">
        <v>253</v>
      </c>
      <c r="D902" t="s">
        <v>254</v>
      </c>
      <c r="E902" t="str">
        <f>+VLOOKUP(F902,'[2]DIVIPOLA MPIO'!$A$5:$B$1125,2,0)</f>
        <v>Casanare</v>
      </c>
      <c r="F902" t="s">
        <v>12</v>
      </c>
      <c r="G902" t="s">
        <v>337</v>
      </c>
      <c r="H902" t="s">
        <v>336</v>
      </c>
      <c r="I902" t="s">
        <v>15</v>
      </c>
      <c r="J902" t="s">
        <v>16</v>
      </c>
      <c r="K902" s="2">
        <v>98</v>
      </c>
      <c r="L902" s="2">
        <v>1225</v>
      </c>
      <c r="M902" s="2">
        <v>32.700000000000003</v>
      </c>
      <c r="N902" s="27">
        <f t="shared" si="86"/>
        <v>4</v>
      </c>
      <c r="O902" s="28" t="str">
        <f t="shared" si="87"/>
        <v>32</v>
      </c>
      <c r="P902" s="28" t="str">
        <f t="shared" si="88"/>
        <v>,7</v>
      </c>
      <c r="Q902" s="29">
        <f t="shared" si="89"/>
        <v>1920.7</v>
      </c>
      <c r="R902" s="29">
        <f t="shared" si="90"/>
        <v>32.01166666666667</v>
      </c>
      <c r="U902" s="26"/>
      <c r="V902" s="26"/>
      <c r="W902" s="8"/>
      <c r="X902" s="6"/>
    </row>
    <row r="903" spans="1:24">
      <c r="A903" s="1">
        <v>45444</v>
      </c>
      <c r="B903" s="1" t="str">
        <f t="shared" si="85"/>
        <v>junio</v>
      </c>
      <c r="C903" t="s">
        <v>253</v>
      </c>
      <c r="D903" t="s">
        <v>254</v>
      </c>
      <c r="E903" t="str">
        <f>+VLOOKUP(F903,'[2]DIVIPOLA MPIO'!$A$5:$B$1125,2,0)</f>
        <v>Casanare</v>
      </c>
      <c r="F903" t="s">
        <v>12</v>
      </c>
      <c r="G903" t="s">
        <v>337</v>
      </c>
      <c r="H903" t="s">
        <v>256</v>
      </c>
      <c r="I903" t="s">
        <v>92</v>
      </c>
      <c r="J903" t="s">
        <v>16</v>
      </c>
      <c r="K903" s="2">
        <v>57</v>
      </c>
      <c r="L903" s="2">
        <v>713</v>
      </c>
      <c r="M903" s="2">
        <v>19</v>
      </c>
      <c r="N903" s="27">
        <f t="shared" si="86"/>
        <v>2</v>
      </c>
      <c r="O903" s="28" t="str">
        <f t="shared" si="87"/>
        <v>19</v>
      </c>
      <c r="P903" s="28">
        <f t="shared" si="88"/>
        <v>0</v>
      </c>
      <c r="Q903" s="29">
        <f t="shared" si="89"/>
        <v>1140</v>
      </c>
      <c r="R903" s="29">
        <f t="shared" si="90"/>
        <v>19</v>
      </c>
      <c r="U903" s="26"/>
      <c r="V903" s="26"/>
      <c r="W903" s="8"/>
      <c r="X903" s="6"/>
    </row>
    <row r="904" spans="1:24">
      <c r="A904" s="1">
        <v>45444</v>
      </c>
      <c r="B904" s="1" t="str">
        <f t="shared" si="85"/>
        <v>junio</v>
      </c>
      <c r="C904" t="s">
        <v>253</v>
      </c>
      <c r="D904" t="s">
        <v>254</v>
      </c>
      <c r="E904" t="str">
        <f>+VLOOKUP(F904,'[2]DIVIPOLA MPIO'!$A$5:$B$1125,2,0)</f>
        <v>Casanare</v>
      </c>
      <c r="F904" t="s">
        <v>338</v>
      </c>
      <c r="G904" t="s">
        <v>339</v>
      </c>
      <c r="H904" t="s">
        <v>372</v>
      </c>
      <c r="I904" t="s">
        <v>92</v>
      </c>
      <c r="J904" t="s">
        <v>16</v>
      </c>
      <c r="K904" s="2">
        <v>87</v>
      </c>
      <c r="L904" s="2">
        <v>1088</v>
      </c>
      <c r="M904" s="2">
        <v>29.1</v>
      </c>
      <c r="N904" s="27">
        <f t="shared" si="86"/>
        <v>4</v>
      </c>
      <c r="O904" s="28" t="str">
        <f t="shared" si="87"/>
        <v>29</v>
      </c>
      <c r="P904" s="28" t="str">
        <f t="shared" si="88"/>
        <v>,1</v>
      </c>
      <c r="Q904" s="29">
        <f t="shared" si="89"/>
        <v>1740.1</v>
      </c>
      <c r="R904" s="29">
        <f t="shared" si="90"/>
        <v>29.001666666666665</v>
      </c>
      <c r="U904" s="26"/>
      <c r="V904" s="26"/>
      <c r="W904" s="8"/>
      <c r="X904" s="6"/>
    </row>
    <row r="905" spans="1:24">
      <c r="A905" s="1">
        <v>45444</v>
      </c>
      <c r="B905" s="1" t="str">
        <f t="shared" si="85"/>
        <v>junio</v>
      </c>
      <c r="C905" t="s">
        <v>253</v>
      </c>
      <c r="D905" t="s">
        <v>254</v>
      </c>
      <c r="E905" t="str">
        <f>+VLOOKUP(F905,'[2]DIVIPOLA MPIO'!$A$5:$B$1125,2,0)</f>
        <v>Casanare</v>
      </c>
      <c r="F905" t="s">
        <v>338</v>
      </c>
      <c r="G905" t="s">
        <v>339</v>
      </c>
      <c r="H905" t="s">
        <v>256</v>
      </c>
      <c r="I905" t="s">
        <v>92</v>
      </c>
      <c r="J905" t="s">
        <v>16</v>
      </c>
      <c r="K905" s="2">
        <v>5</v>
      </c>
      <c r="L905" s="2">
        <v>63</v>
      </c>
      <c r="M905" s="2">
        <v>1.7</v>
      </c>
      <c r="N905" s="27">
        <f t="shared" si="86"/>
        <v>3</v>
      </c>
      <c r="O905" s="28" t="str">
        <f t="shared" si="87"/>
        <v>1,</v>
      </c>
      <c r="P905" s="28" t="str">
        <f t="shared" si="88"/>
        <v>7</v>
      </c>
      <c r="Q905" s="29">
        <f t="shared" si="89"/>
        <v>67</v>
      </c>
      <c r="R905" s="29">
        <f t="shared" si="90"/>
        <v>1.1166666666666667</v>
      </c>
      <c r="U905" s="26"/>
      <c r="V905" s="26"/>
      <c r="W905" s="8"/>
      <c r="X905" s="6"/>
    </row>
    <row r="906" spans="1:24">
      <c r="A906" s="1">
        <v>45444</v>
      </c>
      <c r="B906" s="1" t="str">
        <f t="shared" si="85"/>
        <v>junio</v>
      </c>
      <c r="C906" t="s">
        <v>253</v>
      </c>
      <c r="D906" t="s">
        <v>254</v>
      </c>
      <c r="E906" t="str">
        <f>+VLOOKUP(F906,'[2]DIVIPOLA MPIO'!$A$5:$B$1125,2,0)</f>
        <v>Casanare</v>
      </c>
      <c r="F906" t="s">
        <v>338</v>
      </c>
      <c r="G906" t="s">
        <v>340</v>
      </c>
      <c r="H906" t="s">
        <v>372</v>
      </c>
      <c r="I906" t="s">
        <v>92</v>
      </c>
      <c r="J906" t="s">
        <v>16</v>
      </c>
      <c r="K906" s="2">
        <v>81</v>
      </c>
      <c r="L906" s="2">
        <v>1013</v>
      </c>
      <c r="M906" s="2">
        <v>27</v>
      </c>
      <c r="N906" s="27">
        <f t="shared" si="86"/>
        <v>2</v>
      </c>
      <c r="O906" s="28" t="str">
        <f t="shared" si="87"/>
        <v>27</v>
      </c>
      <c r="P906" s="28">
        <f t="shared" si="88"/>
        <v>0</v>
      </c>
      <c r="Q906" s="29">
        <f t="shared" si="89"/>
        <v>1620</v>
      </c>
      <c r="R906" s="29">
        <f t="shared" si="90"/>
        <v>27</v>
      </c>
      <c r="U906" s="26"/>
      <c r="V906" s="26"/>
      <c r="W906" s="8"/>
      <c r="X906" s="6"/>
    </row>
    <row r="907" spans="1:24">
      <c r="A907" s="1">
        <v>45444</v>
      </c>
      <c r="B907" s="1" t="str">
        <f t="shared" si="85"/>
        <v>junio</v>
      </c>
      <c r="C907" t="s">
        <v>253</v>
      </c>
      <c r="D907" t="s">
        <v>254</v>
      </c>
      <c r="E907" t="str">
        <f>+VLOOKUP(F907,'[2]DIVIPOLA MPIO'!$A$5:$B$1125,2,0)</f>
        <v>Casanare</v>
      </c>
      <c r="F907" t="s">
        <v>338</v>
      </c>
      <c r="G907" t="s">
        <v>340</v>
      </c>
      <c r="H907" t="s">
        <v>256</v>
      </c>
      <c r="I907" t="s">
        <v>92</v>
      </c>
      <c r="J907" t="s">
        <v>16</v>
      </c>
      <c r="K907" s="2">
        <v>13</v>
      </c>
      <c r="L907" s="2">
        <v>163</v>
      </c>
      <c r="M907" s="2">
        <v>4.2</v>
      </c>
      <c r="N907" s="27">
        <f t="shared" si="86"/>
        <v>3</v>
      </c>
      <c r="O907" s="28" t="str">
        <f t="shared" si="87"/>
        <v>4,</v>
      </c>
      <c r="P907" s="28" t="str">
        <f t="shared" si="88"/>
        <v>2</v>
      </c>
      <c r="Q907" s="29">
        <f t="shared" si="89"/>
        <v>242</v>
      </c>
      <c r="R907" s="29">
        <f t="shared" si="90"/>
        <v>4.0333333333333332</v>
      </c>
      <c r="U907" s="26"/>
      <c r="V907" s="26"/>
      <c r="W907" s="8"/>
      <c r="X907" s="6"/>
    </row>
    <row r="908" spans="1:24">
      <c r="A908" s="1">
        <v>45444</v>
      </c>
      <c r="B908" s="1" t="str">
        <f t="shared" si="85"/>
        <v>junio</v>
      </c>
      <c r="C908" t="s">
        <v>38</v>
      </c>
      <c r="D908" t="s">
        <v>39</v>
      </c>
      <c r="E908" t="str">
        <f>+VLOOKUP(F908,'[2]DIVIPOLA MPIO'!$A$5:$B$1125,2,0)</f>
        <v>Antioquia</v>
      </c>
      <c r="F908" t="s">
        <v>453</v>
      </c>
      <c r="G908" t="s">
        <v>41</v>
      </c>
      <c r="H908" t="s">
        <v>42</v>
      </c>
      <c r="I908" t="s">
        <v>43</v>
      </c>
      <c r="J908" t="s">
        <v>27</v>
      </c>
      <c r="K908" s="2">
        <v>88</v>
      </c>
      <c r="L908" s="2">
        <v>6565.3</v>
      </c>
      <c r="M908" s="2">
        <v>44.4</v>
      </c>
      <c r="N908" s="27">
        <f t="shared" si="86"/>
        <v>4</v>
      </c>
      <c r="O908" s="28" t="str">
        <f t="shared" si="87"/>
        <v>44</v>
      </c>
      <c r="P908" s="28" t="str">
        <f t="shared" si="88"/>
        <v>,4</v>
      </c>
      <c r="Q908" s="29">
        <f t="shared" si="89"/>
        <v>2640.4</v>
      </c>
      <c r="R908" s="29">
        <f t="shared" si="90"/>
        <v>44.006666666666668</v>
      </c>
      <c r="U908" s="26"/>
      <c r="V908" s="26"/>
      <c r="W908" s="8"/>
      <c r="X908" s="6"/>
    </row>
    <row r="909" spans="1:24">
      <c r="A909" s="1">
        <v>45444</v>
      </c>
      <c r="B909" s="1" t="str">
        <f t="shared" si="85"/>
        <v>junio</v>
      </c>
      <c r="C909" t="s">
        <v>38</v>
      </c>
      <c r="D909" t="s">
        <v>39</v>
      </c>
      <c r="E909" t="str">
        <f>+VLOOKUP(F909,'[2]DIVIPOLA MPIO'!$A$5:$B$1125,2,0)</f>
        <v>Antioquia</v>
      </c>
      <c r="F909" t="s">
        <v>453</v>
      </c>
      <c r="G909" t="s">
        <v>41</v>
      </c>
      <c r="H909" t="s">
        <v>45</v>
      </c>
      <c r="I909" t="s">
        <v>43</v>
      </c>
      <c r="J909" t="s">
        <v>27</v>
      </c>
      <c r="K909" s="2">
        <v>77</v>
      </c>
      <c r="L909" s="2">
        <v>5706.4</v>
      </c>
      <c r="M909" s="2">
        <v>37.299999999999997</v>
      </c>
      <c r="N909" s="27">
        <f t="shared" si="86"/>
        <v>4</v>
      </c>
      <c r="O909" s="28" t="str">
        <f t="shared" si="87"/>
        <v>37</v>
      </c>
      <c r="P909" s="28" t="str">
        <f t="shared" si="88"/>
        <v>,3</v>
      </c>
      <c r="Q909" s="29">
        <f t="shared" si="89"/>
        <v>2220.3000000000002</v>
      </c>
      <c r="R909" s="29">
        <f t="shared" si="90"/>
        <v>37.005000000000003</v>
      </c>
      <c r="U909" s="26"/>
      <c r="V909" s="26"/>
      <c r="W909" s="8"/>
      <c r="X909" s="6"/>
    </row>
    <row r="910" spans="1:24">
      <c r="A910" s="1">
        <v>45444</v>
      </c>
      <c r="B910" s="1" t="str">
        <f t="shared" si="85"/>
        <v>junio</v>
      </c>
      <c r="C910" t="s">
        <v>38</v>
      </c>
      <c r="D910" t="s">
        <v>39</v>
      </c>
      <c r="E910" t="str">
        <f>+VLOOKUP(F910,'[2]DIVIPOLA MPIO'!$A$5:$B$1125,2,0)</f>
        <v>Antioquia</v>
      </c>
      <c r="F910" t="s">
        <v>453</v>
      </c>
      <c r="G910" t="s">
        <v>41</v>
      </c>
      <c r="H910" t="s">
        <v>46</v>
      </c>
      <c r="I910" t="s">
        <v>43</v>
      </c>
      <c r="J910" t="s">
        <v>27</v>
      </c>
      <c r="K910" s="2">
        <v>70</v>
      </c>
      <c r="L910" s="2">
        <v>5119.2</v>
      </c>
      <c r="M910" s="2">
        <v>38</v>
      </c>
      <c r="N910" s="27">
        <f t="shared" si="86"/>
        <v>2</v>
      </c>
      <c r="O910" s="28" t="str">
        <f t="shared" si="87"/>
        <v>38</v>
      </c>
      <c r="P910" s="28">
        <f t="shared" si="88"/>
        <v>0</v>
      </c>
      <c r="Q910" s="29">
        <f t="shared" si="89"/>
        <v>2280</v>
      </c>
      <c r="R910" s="29">
        <f t="shared" si="90"/>
        <v>38</v>
      </c>
      <c r="U910" s="26"/>
      <c r="V910" s="26"/>
      <c r="W910" s="8"/>
      <c r="X910" s="6"/>
    </row>
    <row r="911" spans="1:24">
      <c r="A911" s="1">
        <v>45444</v>
      </c>
      <c r="B911" s="1" t="str">
        <f t="shared" si="85"/>
        <v>junio</v>
      </c>
      <c r="C911" t="s">
        <v>38</v>
      </c>
      <c r="D911" t="s">
        <v>39</v>
      </c>
      <c r="E911" t="str">
        <f>+VLOOKUP(F911,'[2]DIVIPOLA MPIO'!$A$5:$B$1125,2,0)</f>
        <v>Antioquia</v>
      </c>
      <c r="F911" t="s">
        <v>453</v>
      </c>
      <c r="G911" t="s">
        <v>41</v>
      </c>
      <c r="H911" t="s">
        <v>319</v>
      </c>
      <c r="I911" t="s">
        <v>43</v>
      </c>
      <c r="J911" t="s">
        <v>27</v>
      </c>
      <c r="K911" s="2">
        <v>63</v>
      </c>
      <c r="L911" s="2">
        <v>4485.7</v>
      </c>
      <c r="M911" s="2">
        <v>30.1</v>
      </c>
      <c r="N911" s="27">
        <f t="shared" si="86"/>
        <v>4</v>
      </c>
      <c r="O911" s="28" t="str">
        <f t="shared" si="87"/>
        <v>30</v>
      </c>
      <c r="P911" s="28" t="str">
        <f t="shared" si="88"/>
        <v>,1</v>
      </c>
      <c r="Q911" s="29">
        <f t="shared" si="89"/>
        <v>1800.1</v>
      </c>
      <c r="R911" s="29">
        <f t="shared" si="90"/>
        <v>30.001666666666665</v>
      </c>
      <c r="U911" s="26"/>
      <c r="V911" s="26"/>
      <c r="W911" s="8"/>
      <c r="X911" s="6"/>
    </row>
    <row r="912" spans="1:24">
      <c r="A912" s="1">
        <v>45444</v>
      </c>
      <c r="B912" s="1" t="str">
        <f t="shared" si="85"/>
        <v>junio</v>
      </c>
      <c r="C912" t="s">
        <v>38</v>
      </c>
      <c r="D912" t="s">
        <v>39</v>
      </c>
      <c r="E912" t="str">
        <f>+VLOOKUP(F912,'[2]DIVIPOLA MPIO'!$A$5:$B$1125,2,0)</f>
        <v>Antioquia</v>
      </c>
      <c r="F912" t="s">
        <v>453</v>
      </c>
      <c r="G912" t="s">
        <v>41</v>
      </c>
      <c r="H912" t="s">
        <v>47</v>
      </c>
      <c r="I912" t="s">
        <v>43</v>
      </c>
      <c r="J912" t="s">
        <v>27</v>
      </c>
      <c r="K912" s="2">
        <v>86</v>
      </c>
      <c r="L912" s="2">
        <v>6178.1</v>
      </c>
      <c r="M912" s="2">
        <v>42.8</v>
      </c>
      <c r="N912" s="27">
        <f t="shared" si="86"/>
        <v>4</v>
      </c>
      <c r="O912" s="28" t="str">
        <f t="shared" si="87"/>
        <v>42</v>
      </c>
      <c r="P912" s="28" t="str">
        <f t="shared" si="88"/>
        <v>,8</v>
      </c>
      <c r="Q912" s="29">
        <f t="shared" si="89"/>
        <v>2520.8000000000002</v>
      </c>
      <c r="R912" s="29">
        <f t="shared" si="90"/>
        <v>42.013333333333335</v>
      </c>
      <c r="U912" s="26"/>
      <c r="V912" s="26"/>
      <c r="W912" s="8"/>
      <c r="X912" s="6"/>
    </row>
    <row r="913" spans="1:24">
      <c r="A913" s="1">
        <v>45444</v>
      </c>
      <c r="B913" s="1" t="str">
        <f t="shared" si="85"/>
        <v>junio</v>
      </c>
      <c r="C913" t="s">
        <v>38</v>
      </c>
      <c r="D913" t="s">
        <v>39</v>
      </c>
      <c r="E913" t="str">
        <f>+VLOOKUP(F913,'[2]DIVIPOLA MPIO'!$A$5:$B$1125,2,0)</f>
        <v>Antioquia</v>
      </c>
      <c r="F913" t="s">
        <v>453</v>
      </c>
      <c r="G913" t="s">
        <v>41</v>
      </c>
      <c r="H913" t="s">
        <v>48</v>
      </c>
      <c r="I913" t="s">
        <v>43</v>
      </c>
      <c r="J913" t="s">
        <v>27</v>
      </c>
      <c r="K913" s="2">
        <v>100</v>
      </c>
      <c r="L913" s="2">
        <v>7235.1</v>
      </c>
      <c r="M913" s="2">
        <v>46.9</v>
      </c>
      <c r="N913" s="27">
        <f t="shared" si="86"/>
        <v>4</v>
      </c>
      <c r="O913" s="28" t="str">
        <f t="shared" si="87"/>
        <v>46</v>
      </c>
      <c r="P913" s="28" t="str">
        <f t="shared" si="88"/>
        <v>,9</v>
      </c>
      <c r="Q913" s="29">
        <f t="shared" si="89"/>
        <v>2760.9</v>
      </c>
      <c r="R913" s="29">
        <f t="shared" si="90"/>
        <v>46.015000000000001</v>
      </c>
      <c r="U913" s="26"/>
      <c r="V913" s="26"/>
      <c r="W913" s="8"/>
      <c r="X913" s="6"/>
    </row>
    <row r="914" spans="1:24">
      <c r="A914" s="1">
        <v>45444</v>
      </c>
      <c r="B914" s="1" t="str">
        <f t="shared" si="85"/>
        <v>junio</v>
      </c>
      <c r="C914" t="s">
        <v>38</v>
      </c>
      <c r="D914" t="s">
        <v>39</v>
      </c>
      <c r="E914" t="str">
        <f>+VLOOKUP(F914,'[2]DIVIPOLA MPIO'!$A$5:$B$1125,2,0)</f>
        <v>Antioquia</v>
      </c>
      <c r="F914" t="s">
        <v>453</v>
      </c>
      <c r="G914" t="s">
        <v>41</v>
      </c>
      <c r="H914" t="s">
        <v>49</v>
      </c>
      <c r="I914" t="s">
        <v>43</v>
      </c>
      <c r="J914" t="s">
        <v>27</v>
      </c>
      <c r="K914" s="2">
        <v>84</v>
      </c>
      <c r="L914" s="2">
        <v>6286.1</v>
      </c>
      <c r="M914" s="2">
        <v>41.1</v>
      </c>
      <c r="N914" s="27">
        <f t="shared" si="86"/>
        <v>4</v>
      </c>
      <c r="O914" s="28" t="str">
        <f t="shared" si="87"/>
        <v>41</v>
      </c>
      <c r="P914" s="28" t="str">
        <f t="shared" si="88"/>
        <v>,1</v>
      </c>
      <c r="Q914" s="29">
        <f t="shared" si="89"/>
        <v>2460.1</v>
      </c>
      <c r="R914" s="29">
        <f t="shared" si="90"/>
        <v>41.001666666666665</v>
      </c>
      <c r="U914" s="26"/>
      <c r="V914" s="26"/>
      <c r="W914" s="8"/>
      <c r="X914" s="6"/>
    </row>
    <row r="915" spans="1:24">
      <c r="A915" s="1">
        <v>45444</v>
      </c>
      <c r="B915" s="1" t="str">
        <f t="shared" si="85"/>
        <v>junio</v>
      </c>
      <c r="C915" t="s">
        <v>38</v>
      </c>
      <c r="D915" t="s">
        <v>39</v>
      </c>
      <c r="E915" t="str">
        <f>+VLOOKUP(F915,'[2]DIVIPOLA MPIO'!$A$5:$B$1125,2,0)</f>
        <v>Antioquia</v>
      </c>
      <c r="F915" t="s">
        <v>453</v>
      </c>
      <c r="G915" t="s">
        <v>41</v>
      </c>
      <c r="H915" t="s">
        <v>50</v>
      </c>
      <c r="I915" t="s">
        <v>43</v>
      </c>
      <c r="J915" t="s">
        <v>27</v>
      </c>
      <c r="K915" s="2">
        <v>70</v>
      </c>
      <c r="L915" s="2">
        <v>5068.6000000000004</v>
      </c>
      <c r="M915" s="2">
        <v>34.700000000000003</v>
      </c>
      <c r="N915" s="27">
        <f t="shared" si="86"/>
        <v>4</v>
      </c>
      <c r="O915" s="28" t="str">
        <f t="shared" si="87"/>
        <v>34</v>
      </c>
      <c r="P915" s="28" t="str">
        <f t="shared" si="88"/>
        <v>,7</v>
      </c>
      <c r="Q915" s="29">
        <f t="shared" si="89"/>
        <v>2040.7</v>
      </c>
      <c r="R915" s="29">
        <f t="shared" si="90"/>
        <v>34.01166666666667</v>
      </c>
      <c r="U915" s="26"/>
      <c r="V915" s="26"/>
      <c r="W915" s="8"/>
      <c r="X915" s="6"/>
    </row>
    <row r="916" spans="1:24">
      <c r="A916" s="1">
        <v>45444</v>
      </c>
      <c r="B916" s="1" t="str">
        <f t="shared" si="85"/>
        <v>junio</v>
      </c>
      <c r="C916" t="s">
        <v>38</v>
      </c>
      <c r="D916" t="s">
        <v>39</v>
      </c>
      <c r="E916" t="str">
        <f>+VLOOKUP(F916,'[2]DIVIPOLA MPIO'!$A$5:$B$1125,2,0)</f>
        <v>Antioquia</v>
      </c>
      <c r="F916" t="s">
        <v>453</v>
      </c>
      <c r="G916" t="s">
        <v>41</v>
      </c>
      <c r="H916" t="s">
        <v>51</v>
      </c>
      <c r="I916" t="s">
        <v>43</v>
      </c>
      <c r="J916" t="s">
        <v>27</v>
      </c>
      <c r="K916" s="2">
        <v>85</v>
      </c>
      <c r="L916" s="2">
        <v>6231.1</v>
      </c>
      <c r="M916" s="2">
        <v>41.1</v>
      </c>
      <c r="N916" s="27">
        <f t="shared" si="86"/>
        <v>4</v>
      </c>
      <c r="O916" s="28" t="str">
        <f t="shared" si="87"/>
        <v>41</v>
      </c>
      <c r="P916" s="28" t="str">
        <f t="shared" si="88"/>
        <v>,1</v>
      </c>
      <c r="Q916" s="29">
        <f t="shared" si="89"/>
        <v>2460.1</v>
      </c>
      <c r="R916" s="29">
        <f t="shared" si="90"/>
        <v>41.001666666666665</v>
      </c>
      <c r="U916" s="26"/>
      <c r="V916" s="26"/>
      <c r="W916" s="8"/>
      <c r="X916" s="6"/>
    </row>
    <row r="917" spans="1:24">
      <c r="A917" s="1">
        <v>45444</v>
      </c>
      <c r="B917" s="1" t="str">
        <f t="shared" si="85"/>
        <v>junio</v>
      </c>
      <c r="C917" t="s">
        <v>38</v>
      </c>
      <c r="D917" t="s">
        <v>39</v>
      </c>
      <c r="E917" t="str">
        <f>+VLOOKUP(F917,'[2]DIVIPOLA MPIO'!$A$5:$B$1125,2,0)</f>
        <v>Antioquia</v>
      </c>
      <c r="F917" t="s">
        <v>453</v>
      </c>
      <c r="G917" t="s">
        <v>41</v>
      </c>
      <c r="H917" t="s">
        <v>52</v>
      </c>
      <c r="I917" t="s">
        <v>43</v>
      </c>
      <c r="J917" t="s">
        <v>27</v>
      </c>
      <c r="K917" s="2">
        <v>76</v>
      </c>
      <c r="L917" s="2">
        <v>5431.8</v>
      </c>
      <c r="M917" s="2">
        <v>37.6</v>
      </c>
      <c r="N917" s="27">
        <f t="shared" si="86"/>
        <v>4</v>
      </c>
      <c r="O917" s="28" t="str">
        <f t="shared" si="87"/>
        <v>37</v>
      </c>
      <c r="P917" s="28" t="str">
        <f t="shared" si="88"/>
        <v>,6</v>
      </c>
      <c r="Q917" s="29">
        <f t="shared" si="89"/>
        <v>2220.6</v>
      </c>
      <c r="R917" s="29">
        <f t="shared" si="90"/>
        <v>37.01</v>
      </c>
      <c r="U917" s="26"/>
      <c r="V917" s="26"/>
      <c r="W917" s="8"/>
      <c r="X917" s="6"/>
    </row>
    <row r="918" spans="1:24">
      <c r="A918" s="1">
        <v>45444</v>
      </c>
      <c r="B918" s="1" t="str">
        <f t="shared" si="85"/>
        <v>junio</v>
      </c>
      <c r="C918" t="s">
        <v>38</v>
      </c>
      <c r="D918" t="s">
        <v>39</v>
      </c>
      <c r="E918" t="str">
        <f>+VLOOKUP(F918,'[2]DIVIPOLA MPIO'!$A$5:$B$1125,2,0)</f>
        <v>Antioquia</v>
      </c>
      <c r="F918" t="s">
        <v>453</v>
      </c>
      <c r="G918" t="s">
        <v>41</v>
      </c>
      <c r="H918" t="s">
        <v>319</v>
      </c>
      <c r="I918" t="s">
        <v>43</v>
      </c>
      <c r="J918" t="s">
        <v>412</v>
      </c>
      <c r="K918" s="2">
        <v>9</v>
      </c>
      <c r="L918" s="2">
        <v>800</v>
      </c>
      <c r="M918" s="2">
        <v>10.3</v>
      </c>
      <c r="N918" s="27">
        <f t="shared" si="86"/>
        <v>4</v>
      </c>
      <c r="O918" s="28" t="str">
        <f t="shared" si="87"/>
        <v>10</v>
      </c>
      <c r="P918" s="28" t="str">
        <f t="shared" si="88"/>
        <v>,3</v>
      </c>
      <c r="Q918" s="29">
        <f t="shared" si="89"/>
        <v>600.29999999999995</v>
      </c>
      <c r="R918" s="29">
        <f t="shared" si="90"/>
        <v>10.004999999999999</v>
      </c>
      <c r="U918" s="26"/>
      <c r="V918" s="26"/>
      <c r="W918" s="8"/>
      <c r="X918" s="6"/>
    </row>
    <row r="919" spans="1:24">
      <c r="A919" s="1">
        <v>45444</v>
      </c>
      <c r="B919" s="1" t="str">
        <f t="shared" si="85"/>
        <v>junio</v>
      </c>
      <c r="C919" t="s">
        <v>38</v>
      </c>
      <c r="D919" t="s">
        <v>39</v>
      </c>
      <c r="E919" t="str">
        <f>+VLOOKUP(F919,'[2]DIVIPOLA MPIO'!$A$5:$B$1125,2,0)</f>
        <v>Magdalena</v>
      </c>
      <c r="F919" t="s">
        <v>466</v>
      </c>
      <c r="G919" t="s">
        <v>54</v>
      </c>
      <c r="H919" t="s">
        <v>320</v>
      </c>
      <c r="I919" t="s">
        <v>15</v>
      </c>
      <c r="J919" t="s">
        <v>27</v>
      </c>
      <c r="K919" s="2">
        <v>17</v>
      </c>
      <c r="L919" s="2">
        <v>331.3</v>
      </c>
      <c r="M919" s="2">
        <v>10.9</v>
      </c>
      <c r="N919" s="27">
        <f t="shared" si="86"/>
        <v>4</v>
      </c>
      <c r="O919" s="28" t="str">
        <f t="shared" si="87"/>
        <v>10</v>
      </c>
      <c r="P919" s="28" t="str">
        <f t="shared" si="88"/>
        <v>,9</v>
      </c>
      <c r="Q919" s="29">
        <f t="shared" si="89"/>
        <v>600.9</v>
      </c>
      <c r="R919" s="29">
        <f t="shared" si="90"/>
        <v>10.014999999999999</v>
      </c>
      <c r="U919" s="26"/>
      <c r="V919" s="26"/>
      <c r="W919" s="8"/>
      <c r="X919" s="6"/>
    </row>
    <row r="920" spans="1:24">
      <c r="A920" s="1">
        <v>45444</v>
      </c>
      <c r="B920" s="1" t="str">
        <f t="shared" si="85"/>
        <v>junio</v>
      </c>
      <c r="C920" t="s">
        <v>38</v>
      </c>
      <c r="D920" t="s">
        <v>39</v>
      </c>
      <c r="E920" t="str">
        <f>+VLOOKUP(F920,'[2]DIVIPOLA MPIO'!$A$5:$B$1125,2,0)</f>
        <v>Magdalena</v>
      </c>
      <c r="F920" t="s">
        <v>466</v>
      </c>
      <c r="G920" t="s">
        <v>54</v>
      </c>
      <c r="H920" t="s">
        <v>55</v>
      </c>
      <c r="I920" t="s">
        <v>15</v>
      </c>
      <c r="J920" t="s">
        <v>27</v>
      </c>
      <c r="K920" s="2">
        <v>79</v>
      </c>
      <c r="L920" s="2">
        <v>2085</v>
      </c>
      <c r="M920" s="2">
        <v>53.6</v>
      </c>
      <c r="N920" s="27">
        <f t="shared" si="86"/>
        <v>4</v>
      </c>
      <c r="O920" s="28" t="str">
        <f t="shared" si="87"/>
        <v>53</v>
      </c>
      <c r="P920" s="28" t="str">
        <f t="shared" si="88"/>
        <v>,6</v>
      </c>
      <c r="Q920" s="29">
        <f t="shared" si="89"/>
        <v>3180.6</v>
      </c>
      <c r="R920" s="29">
        <f t="shared" si="90"/>
        <v>53.01</v>
      </c>
      <c r="U920" s="26"/>
      <c r="V920" s="26"/>
      <c r="W920" s="8"/>
      <c r="X920" s="6"/>
    </row>
    <row r="921" spans="1:24">
      <c r="A921" s="1">
        <v>45444</v>
      </c>
      <c r="B921" s="1" t="str">
        <f t="shared" si="85"/>
        <v>junio</v>
      </c>
      <c r="C921" t="s">
        <v>38</v>
      </c>
      <c r="D921" t="s">
        <v>39</v>
      </c>
      <c r="E921" t="str">
        <f>+VLOOKUP(F921,'[2]DIVIPOLA MPIO'!$A$5:$B$1125,2,0)</f>
        <v>Magdalena</v>
      </c>
      <c r="F921" t="s">
        <v>466</v>
      </c>
      <c r="G921" t="s">
        <v>54</v>
      </c>
      <c r="H921" t="s">
        <v>56</v>
      </c>
      <c r="I921" t="s">
        <v>15</v>
      </c>
      <c r="J921" t="s">
        <v>27</v>
      </c>
      <c r="K921" s="2">
        <v>73</v>
      </c>
      <c r="L921" s="2">
        <v>1888</v>
      </c>
      <c r="M921" s="2">
        <v>47.6</v>
      </c>
      <c r="N921" s="27">
        <f t="shared" si="86"/>
        <v>4</v>
      </c>
      <c r="O921" s="28" t="str">
        <f t="shared" si="87"/>
        <v>47</v>
      </c>
      <c r="P921" s="28" t="str">
        <f t="shared" si="88"/>
        <v>,6</v>
      </c>
      <c r="Q921" s="29">
        <f t="shared" si="89"/>
        <v>2820.6</v>
      </c>
      <c r="R921" s="29">
        <f t="shared" si="90"/>
        <v>47.01</v>
      </c>
      <c r="U921" s="26"/>
      <c r="V921" s="26"/>
      <c r="W921" s="8"/>
      <c r="X921" s="6"/>
    </row>
    <row r="922" spans="1:24">
      <c r="A922" s="1">
        <v>45444</v>
      </c>
      <c r="B922" s="1" t="str">
        <f t="shared" si="85"/>
        <v>junio</v>
      </c>
      <c r="C922" t="s">
        <v>38</v>
      </c>
      <c r="D922" t="s">
        <v>39</v>
      </c>
      <c r="E922" t="str">
        <f>+VLOOKUP(F922,'[2]DIVIPOLA MPIO'!$A$5:$B$1125,2,0)</f>
        <v>Magdalena</v>
      </c>
      <c r="F922" t="s">
        <v>466</v>
      </c>
      <c r="G922" t="s">
        <v>54</v>
      </c>
      <c r="H922" t="s">
        <v>57</v>
      </c>
      <c r="I922" t="s">
        <v>15</v>
      </c>
      <c r="J922" t="s">
        <v>27</v>
      </c>
      <c r="K922" s="2">
        <v>26</v>
      </c>
      <c r="L922" s="2">
        <v>645.9</v>
      </c>
      <c r="M922" s="2">
        <v>19.5</v>
      </c>
      <c r="N922" s="27">
        <f t="shared" si="86"/>
        <v>4</v>
      </c>
      <c r="O922" s="28" t="str">
        <f t="shared" si="87"/>
        <v>19</v>
      </c>
      <c r="P922" s="28" t="str">
        <f t="shared" si="88"/>
        <v>,5</v>
      </c>
      <c r="Q922" s="29">
        <f t="shared" si="89"/>
        <v>1140.5</v>
      </c>
      <c r="R922" s="29">
        <f t="shared" si="90"/>
        <v>19.008333333333333</v>
      </c>
      <c r="U922" s="26"/>
      <c r="V922" s="26"/>
      <c r="W922" s="8"/>
      <c r="X922" s="6"/>
    </row>
    <row r="923" spans="1:24">
      <c r="A923" s="1">
        <v>45444</v>
      </c>
      <c r="B923" s="1" t="str">
        <f t="shared" si="85"/>
        <v>junio</v>
      </c>
      <c r="C923" t="s">
        <v>38</v>
      </c>
      <c r="D923" t="s">
        <v>39</v>
      </c>
      <c r="E923" t="str">
        <f>+VLOOKUP(F923,'[2]DIVIPOLA MPIO'!$A$5:$B$1125,2,0)</f>
        <v>Magdalena</v>
      </c>
      <c r="F923" t="s">
        <v>466</v>
      </c>
      <c r="G923" t="s">
        <v>341</v>
      </c>
      <c r="H923" t="s">
        <v>320</v>
      </c>
      <c r="I923" t="s">
        <v>15</v>
      </c>
      <c r="J923" t="s">
        <v>27</v>
      </c>
      <c r="K923" s="2">
        <v>75</v>
      </c>
      <c r="L923" s="2">
        <v>1824.4</v>
      </c>
      <c r="M923" s="2">
        <v>31.7</v>
      </c>
      <c r="N923" s="27">
        <f t="shared" si="86"/>
        <v>4</v>
      </c>
      <c r="O923" s="28" t="str">
        <f t="shared" si="87"/>
        <v>31</v>
      </c>
      <c r="P923" s="28" t="str">
        <f t="shared" si="88"/>
        <v>,7</v>
      </c>
      <c r="Q923" s="29">
        <f t="shared" si="89"/>
        <v>1860.7</v>
      </c>
      <c r="R923" s="29">
        <f t="shared" si="90"/>
        <v>31.011666666666667</v>
      </c>
      <c r="U923" s="26"/>
      <c r="V923" s="26"/>
      <c r="W923" s="8"/>
      <c r="X923" s="6"/>
    </row>
    <row r="924" spans="1:24">
      <c r="A924" s="1">
        <v>45444</v>
      </c>
      <c r="B924" s="1" t="str">
        <f t="shared" si="85"/>
        <v>junio</v>
      </c>
      <c r="C924" t="s">
        <v>38</v>
      </c>
      <c r="D924" t="s">
        <v>39</v>
      </c>
      <c r="E924" t="str">
        <f>+VLOOKUP(F924,'[2]DIVIPOLA MPIO'!$A$5:$B$1125,2,0)</f>
        <v>Magdalena</v>
      </c>
      <c r="F924" t="s">
        <v>466</v>
      </c>
      <c r="G924" t="s">
        <v>341</v>
      </c>
      <c r="H924" t="s">
        <v>55</v>
      </c>
      <c r="I924" t="s">
        <v>15</v>
      </c>
      <c r="J924" t="s">
        <v>27</v>
      </c>
      <c r="K924" s="2">
        <v>12</v>
      </c>
      <c r="L924" s="2">
        <v>302.8</v>
      </c>
      <c r="M924" s="2">
        <v>5.8</v>
      </c>
      <c r="N924" s="27">
        <f t="shared" si="86"/>
        <v>3</v>
      </c>
      <c r="O924" s="28" t="str">
        <f t="shared" si="87"/>
        <v>5,</v>
      </c>
      <c r="P924" s="28" t="str">
        <f t="shared" si="88"/>
        <v>8</v>
      </c>
      <c r="Q924" s="29">
        <f t="shared" si="89"/>
        <v>308</v>
      </c>
      <c r="R924" s="29">
        <f t="shared" si="90"/>
        <v>5.1333333333333337</v>
      </c>
      <c r="U924" s="26"/>
      <c r="V924" s="26"/>
      <c r="W924" s="8"/>
      <c r="X924" s="6"/>
    </row>
    <row r="925" spans="1:24">
      <c r="A925" s="1">
        <v>45444</v>
      </c>
      <c r="B925" s="1" t="str">
        <f t="shared" si="85"/>
        <v>junio</v>
      </c>
      <c r="C925" t="s">
        <v>38</v>
      </c>
      <c r="D925" t="s">
        <v>39</v>
      </c>
      <c r="E925" t="str">
        <f>+VLOOKUP(F925,'[2]DIVIPOLA MPIO'!$A$5:$B$1125,2,0)</f>
        <v>Magdalena</v>
      </c>
      <c r="F925" t="s">
        <v>466</v>
      </c>
      <c r="G925" t="s">
        <v>341</v>
      </c>
      <c r="H925" t="s">
        <v>56</v>
      </c>
      <c r="I925" t="s">
        <v>15</v>
      </c>
      <c r="J925" t="s">
        <v>27</v>
      </c>
      <c r="K925" s="2">
        <v>12</v>
      </c>
      <c r="L925" s="2">
        <v>337.3</v>
      </c>
      <c r="M925" s="2">
        <v>4.5999999999999996</v>
      </c>
      <c r="N925" s="27">
        <f t="shared" si="86"/>
        <v>3</v>
      </c>
      <c r="O925" s="28" t="str">
        <f t="shared" si="87"/>
        <v>4,</v>
      </c>
      <c r="P925" s="28" t="str">
        <f t="shared" si="88"/>
        <v>6</v>
      </c>
      <c r="Q925" s="29">
        <f t="shared" si="89"/>
        <v>246</v>
      </c>
      <c r="R925" s="29">
        <f t="shared" si="90"/>
        <v>4.0999999999999996</v>
      </c>
      <c r="U925" s="26"/>
      <c r="V925" s="26"/>
      <c r="W925" s="8"/>
      <c r="X925" s="6"/>
    </row>
    <row r="926" spans="1:24">
      <c r="A926" s="1">
        <v>45444</v>
      </c>
      <c r="B926" s="1" t="str">
        <f t="shared" si="85"/>
        <v>junio</v>
      </c>
      <c r="C926" t="s">
        <v>38</v>
      </c>
      <c r="D926" t="s">
        <v>39</v>
      </c>
      <c r="E926" t="str">
        <f>+VLOOKUP(F926,'[2]DIVIPOLA MPIO'!$A$5:$B$1125,2,0)</f>
        <v>Magdalena</v>
      </c>
      <c r="F926" t="s">
        <v>466</v>
      </c>
      <c r="G926" t="s">
        <v>341</v>
      </c>
      <c r="H926" t="s">
        <v>57</v>
      </c>
      <c r="I926" t="s">
        <v>15</v>
      </c>
      <c r="J926" t="s">
        <v>27</v>
      </c>
      <c r="K926" s="2">
        <v>82</v>
      </c>
      <c r="L926" s="2">
        <v>2115.4</v>
      </c>
      <c r="M926" s="2">
        <v>38.5</v>
      </c>
      <c r="N926" s="27">
        <f t="shared" si="86"/>
        <v>4</v>
      </c>
      <c r="O926" s="28" t="str">
        <f t="shared" si="87"/>
        <v>38</v>
      </c>
      <c r="P926" s="28" t="str">
        <f t="shared" si="88"/>
        <v>,5</v>
      </c>
      <c r="Q926" s="29">
        <f t="shared" si="89"/>
        <v>2280.5</v>
      </c>
      <c r="R926" s="29">
        <f t="shared" si="90"/>
        <v>38.008333333333333</v>
      </c>
      <c r="U926" s="26"/>
      <c r="V926" s="26"/>
      <c r="W926" s="8"/>
      <c r="X926" s="6"/>
    </row>
    <row r="927" spans="1:24">
      <c r="A927" s="1">
        <v>45444</v>
      </c>
      <c r="B927" s="1" t="str">
        <f t="shared" si="85"/>
        <v>junio</v>
      </c>
      <c r="C927" t="s">
        <v>38</v>
      </c>
      <c r="D927" t="s">
        <v>39</v>
      </c>
      <c r="E927" t="str">
        <f>+VLOOKUP(F927,'[2]DIVIPOLA MPIO'!$A$5:$B$1125,2,0)</f>
        <v>Antioquia</v>
      </c>
      <c r="F927" t="s">
        <v>58</v>
      </c>
      <c r="G927" t="s">
        <v>59</v>
      </c>
      <c r="H927" t="s">
        <v>42</v>
      </c>
      <c r="I927" t="s">
        <v>43</v>
      </c>
      <c r="J927" t="s">
        <v>27</v>
      </c>
      <c r="K927" s="2">
        <v>11</v>
      </c>
      <c r="L927" s="2">
        <v>880</v>
      </c>
      <c r="M927" s="2">
        <v>5.3</v>
      </c>
      <c r="N927" s="27">
        <f t="shared" si="86"/>
        <v>3</v>
      </c>
      <c r="O927" s="28" t="str">
        <f t="shared" si="87"/>
        <v>5,</v>
      </c>
      <c r="P927" s="28" t="str">
        <f t="shared" si="88"/>
        <v>3</v>
      </c>
      <c r="Q927" s="29">
        <f t="shared" si="89"/>
        <v>303</v>
      </c>
      <c r="R927" s="29">
        <f t="shared" si="90"/>
        <v>5.05</v>
      </c>
      <c r="U927" s="26"/>
      <c r="V927" s="26"/>
      <c r="W927" s="8"/>
      <c r="X927" s="6"/>
    </row>
    <row r="928" spans="1:24">
      <c r="A928" s="1">
        <v>45444</v>
      </c>
      <c r="B928" s="1" t="str">
        <f t="shared" si="85"/>
        <v>junio</v>
      </c>
      <c r="C928" t="s">
        <v>38</v>
      </c>
      <c r="D928" t="s">
        <v>39</v>
      </c>
      <c r="E928" t="str">
        <f>+VLOOKUP(F928,'[2]DIVIPOLA MPIO'!$A$5:$B$1125,2,0)</f>
        <v>Antioquia</v>
      </c>
      <c r="F928" t="s">
        <v>58</v>
      </c>
      <c r="G928" t="s">
        <v>59</v>
      </c>
      <c r="H928" t="s">
        <v>45</v>
      </c>
      <c r="I928" t="s">
        <v>43</v>
      </c>
      <c r="J928" t="s">
        <v>27</v>
      </c>
      <c r="K928" s="2">
        <v>25</v>
      </c>
      <c r="L928" s="2">
        <v>1931.6</v>
      </c>
      <c r="M928" s="2">
        <v>11.7</v>
      </c>
      <c r="N928" s="27">
        <f t="shared" si="86"/>
        <v>4</v>
      </c>
      <c r="O928" s="28" t="str">
        <f t="shared" si="87"/>
        <v>11</v>
      </c>
      <c r="P928" s="28" t="str">
        <f t="shared" si="88"/>
        <v>,7</v>
      </c>
      <c r="Q928" s="29">
        <f t="shared" si="89"/>
        <v>660.7</v>
      </c>
      <c r="R928" s="29">
        <f t="shared" si="90"/>
        <v>11.011666666666667</v>
      </c>
      <c r="U928" s="26"/>
      <c r="V928" s="26"/>
      <c r="W928" s="8"/>
      <c r="X928" s="6"/>
    </row>
    <row r="929" spans="1:24">
      <c r="A929" s="1">
        <v>45444</v>
      </c>
      <c r="B929" s="1" t="str">
        <f t="shared" si="85"/>
        <v>junio</v>
      </c>
      <c r="C929" t="s">
        <v>38</v>
      </c>
      <c r="D929" t="s">
        <v>39</v>
      </c>
      <c r="E929" t="str">
        <f>+VLOOKUP(F929,'[2]DIVIPOLA MPIO'!$A$5:$B$1125,2,0)</f>
        <v>Antioquia</v>
      </c>
      <c r="F929" t="s">
        <v>58</v>
      </c>
      <c r="G929" t="s">
        <v>59</v>
      </c>
      <c r="H929" t="s">
        <v>46</v>
      </c>
      <c r="I929" t="s">
        <v>43</v>
      </c>
      <c r="J929" t="s">
        <v>27</v>
      </c>
      <c r="K929" s="2">
        <v>31</v>
      </c>
      <c r="L929" s="2">
        <v>2440</v>
      </c>
      <c r="M929" s="2">
        <v>15.6</v>
      </c>
      <c r="N929" s="27">
        <f t="shared" si="86"/>
        <v>4</v>
      </c>
      <c r="O929" s="28" t="str">
        <f t="shared" si="87"/>
        <v>15</v>
      </c>
      <c r="P929" s="28" t="str">
        <f t="shared" si="88"/>
        <v>,6</v>
      </c>
      <c r="Q929" s="29">
        <f t="shared" si="89"/>
        <v>900.6</v>
      </c>
      <c r="R929" s="29">
        <f t="shared" si="90"/>
        <v>15.01</v>
      </c>
      <c r="U929" s="26"/>
      <c r="V929" s="26"/>
      <c r="W929" s="8"/>
      <c r="X929" s="6"/>
    </row>
    <row r="930" spans="1:24">
      <c r="A930" s="1">
        <v>45444</v>
      </c>
      <c r="B930" s="1" t="str">
        <f t="shared" si="85"/>
        <v>junio</v>
      </c>
      <c r="C930" t="s">
        <v>38</v>
      </c>
      <c r="D930" t="s">
        <v>39</v>
      </c>
      <c r="E930" t="str">
        <f>+VLOOKUP(F930,'[2]DIVIPOLA MPIO'!$A$5:$B$1125,2,0)</f>
        <v>Antioquia</v>
      </c>
      <c r="F930" t="s">
        <v>58</v>
      </c>
      <c r="G930" t="s">
        <v>59</v>
      </c>
      <c r="H930" t="s">
        <v>319</v>
      </c>
      <c r="I930" t="s">
        <v>43</v>
      </c>
      <c r="J930" t="s">
        <v>27</v>
      </c>
      <c r="K930" s="2">
        <v>19</v>
      </c>
      <c r="L930" s="2">
        <v>1460.1</v>
      </c>
      <c r="M930" s="2">
        <v>9.6</v>
      </c>
      <c r="N930" s="27">
        <f t="shared" si="86"/>
        <v>3</v>
      </c>
      <c r="O930" s="28" t="str">
        <f t="shared" si="87"/>
        <v>9,</v>
      </c>
      <c r="P930" s="28" t="str">
        <f t="shared" si="88"/>
        <v>6</v>
      </c>
      <c r="Q930" s="29">
        <f t="shared" si="89"/>
        <v>546</v>
      </c>
      <c r="R930" s="29">
        <f t="shared" si="90"/>
        <v>9.1</v>
      </c>
      <c r="U930" s="26"/>
      <c r="V930" s="26"/>
      <c r="W930" s="8"/>
      <c r="X930" s="6"/>
    </row>
    <row r="931" spans="1:24">
      <c r="A931" s="1">
        <v>45444</v>
      </c>
      <c r="B931" s="1" t="str">
        <f t="shared" si="85"/>
        <v>junio</v>
      </c>
      <c r="C931" t="s">
        <v>38</v>
      </c>
      <c r="D931" t="s">
        <v>39</v>
      </c>
      <c r="E931" t="str">
        <f>+VLOOKUP(F931,'[2]DIVIPOLA MPIO'!$A$5:$B$1125,2,0)</f>
        <v>Antioquia</v>
      </c>
      <c r="F931" t="s">
        <v>58</v>
      </c>
      <c r="G931" t="s">
        <v>59</v>
      </c>
      <c r="H931" t="s">
        <v>47</v>
      </c>
      <c r="I931" t="s">
        <v>43</v>
      </c>
      <c r="J931" t="s">
        <v>27</v>
      </c>
      <c r="K931" s="2">
        <v>19</v>
      </c>
      <c r="L931" s="2">
        <v>1471.6</v>
      </c>
      <c r="M931" s="2">
        <v>8.6999999999999993</v>
      </c>
      <c r="N931" s="27">
        <f t="shared" si="86"/>
        <v>3</v>
      </c>
      <c r="O931" s="28" t="str">
        <f t="shared" si="87"/>
        <v>8,</v>
      </c>
      <c r="P931" s="28" t="str">
        <f t="shared" si="88"/>
        <v>7</v>
      </c>
      <c r="Q931" s="29">
        <f t="shared" si="89"/>
        <v>487</v>
      </c>
      <c r="R931" s="29">
        <f t="shared" si="90"/>
        <v>8.1166666666666671</v>
      </c>
      <c r="U931" s="26"/>
      <c r="V931" s="26"/>
      <c r="W931" s="8"/>
      <c r="X931" s="6"/>
    </row>
    <row r="932" spans="1:24">
      <c r="A932" s="1">
        <v>45444</v>
      </c>
      <c r="B932" s="1" t="str">
        <f t="shared" si="85"/>
        <v>junio</v>
      </c>
      <c r="C932" t="s">
        <v>38</v>
      </c>
      <c r="D932" t="s">
        <v>39</v>
      </c>
      <c r="E932" t="str">
        <f>+VLOOKUP(F932,'[2]DIVIPOLA MPIO'!$A$5:$B$1125,2,0)</f>
        <v>Antioquia</v>
      </c>
      <c r="F932" t="s">
        <v>58</v>
      </c>
      <c r="G932" t="s">
        <v>59</v>
      </c>
      <c r="H932" t="s">
        <v>48</v>
      </c>
      <c r="I932" t="s">
        <v>43</v>
      </c>
      <c r="J932" t="s">
        <v>27</v>
      </c>
      <c r="K932" s="2">
        <v>6</v>
      </c>
      <c r="L932" s="2">
        <v>410</v>
      </c>
      <c r="M932" s="2">
        <v>2.4</v>
      </c>
      <c r="N932" s="27">
        <f t="shared" si="86"/>
        <v>3</v>
      </c>
      <c r="O932" s="28" t="str">
        <f t="shared" si="87"/>
        <v>2,</v>
      </c>
      <c r="P932" s="28" t="str">
        <f t="shared" si="88"/>
        <v>4</v>
      </c>
      <c r="Q932" s="29">
        <f t="shared" si="89"/>
        <v>124</v>
      </c>
      <c r="R932" s="29">
        <f t="shared" si="90"/>
        <v>2.0666666666666669</v>
      </c>
      <c r="U932" s="26"/>
      <c r="V932" s="26"/>
      <c r="W932" s="8"/>
      <c r="X932" s="6"/>
    </row>
    <row r="933" spans="1:24">
      <c r="A933" s="1">
        <v>45444</v>
      </c>
      <c r="B933" s="1" t="str">
        <f t="shared" si="85"/>
        <v>junio</v>
      </c>
      <c r="C933" t="s">
        <v>38</v>
      </c>
      <c r="D933" t="s">
        <v>39</v>
      </c>
      <c r="E933" t="str">
        <f>+VLOOKUP(F933,'[2]DIVIPOLA MPIO'!$A$5:$B$1125,2,0)</f>
        <v>Antioquia</v>
      </c>
      <c r="F933" t="s">
        <v>58</v>
      </c>
      <c r="G933" t="s">
        <v>59</v>
      </c>
      <c r="H933" t="s">
        <v>49</v>
      </c>
      <c r="I933" t="s">
        <v>43</v>
      </c>
      <c r="J933" t="s">
        <v>27</v>
      </c>
      <c r="K933" s="2">
        <v>22</v>
      </c>
      <c r="L933" s="2">
        <v>1580</v>
      </c>
      <c r="M933" s="2">
        <v>10.1</v>
      </c>
      <c r="N933" s="27">
        <f t="shared" si="86"/>
        <v>4</v>
      </c>
      <c r="O933" s="28" t="str">
        <f t="shared" si="87"/>
        <v>10</v>
      </c>
      <c r="P933" s="28" t="str">
        <f t="shared" si="88"/>
        <v>,1</v>
      </c>
      <c r="Q933" s="29">
        <f t="shared" si="89"/>
        <v>600.1</v>
      </c>
      <c r="R933" s="29">
        <f t="shared" si="90"/>
        <v>10.001666666666667</v>
      </c>
      <c r="U933" s="26"/>
      <c r="V933" s="26"/>
      <c r="W933" s="8"/>
      <c r="X933" s="6"/>
    </row>
    <row r="934" spans="1:24">
      <c r="A934" s="1">
        <v>45444</v>
      </c>
      <c r="B934" s="1" t="str">
        <f t="shared" si="85"/>
        <v>junio</v>
      </c>
      <c r="C934" t="s">
        <v>38</v>
      </c>
      <c r="D934" t="s">
        <v>39</v>
      </c>
      <c r="E934" t="str">
        <f>+VLOOKUP(F934,'[2]DIVIPOLA MPIO'!$A$5:$B$1125,2,0)</f>
        <v>Antioquia</v>
      </c>
      <c r="F934" t="s">
        <v>58</v>
      </c>
      <c r="G934" t="s">
        <v>59</v>
      </c>
      <c r="H934" t="s">
        <v>50</v>
      </c>
      <c r="I934" t="s">
        <v>43</v>
      </c>
      <c r="J934" t="s">
        <v>27</v>
      </c>
      <c r="K934" s="2">
        <v>32</v>
      </c>
      <c r="L934" s="2">
        <v>2441.6</v>
      </c>
      <c r="M934" s="2">
        <v>14.4</v>
      </c>
      <c r="N934" s="27">
        <f t="shared" si="86"/>
        <v>4</v>
      </c>
      <c r="O934" s="28" t="str">
        <f t="shared" si="87"/>
        <v>14</v>
      </c>
      <c r="P934" s="28" t="str">
        <f t="shared" si="88"/>
        <v>,4</v>
      </c>
      <c r="Q934" s="29">
        <f t="shared" si="89"/>
        <v>840.4</v>
      </c>
      <c r="R934" s="29">
        <f t="shared" si="90"/>
        <v>14.006666666666666</v>
      </c>
      <c r="U934" s="26"/>
      <c r="V934" s="26"/>
      <c r="W934" s="8"/>
      <c r="X934" s="6"/>
    </row>
    <row r="935" spans="1:24">
      <c r="A935" s="1">
        <v>45444</v>
      </c>
      <c r="B935" s="1" t="str">
        <f t="shared" si="85"/>
        <v>junio</v>
      </c>
      <c r="C935" t="s">
        <v>38</v>
      </c>
      <c r="D935" t="s">
        <v>39</v>
      </c>
      <c r="E935" t="str">
        <f>+VLOOKUP(F935,'[2]DIVIPOLA MPIO'!$A$5:$B$1125,2,0)</f>
        <v>Antioquia</v>
      </c>
      <c r="F935" t="s">
        <v>58</v>
      </c>
      <c r="G935" t="s">
        <v>59</v>
      </c>
      <c r="H935" t="s">
        <v>51</v>
      </c>
      <c r="I935" t="s">
        <v>43</v>
      </c>
      <c r="J935" t="s">
        <v>27</v>
      </c>
      <c r="K935" s="2">
        <v>22</v>
      </c>
      <c r="L935" s="2">
        <v>1748.3</v>
      </c>
      <c r="M935" s="2">
        <v>10.5</v>
      </c>
      <c r="N935" s="27">
        <f t="shared" si="86"/>
        <v>4</v>
      </c>
      <c r="O935" s="28" t="str">
        <f t="shared" si="87"/>
        <v>10</v>
      </c>
      <c r="P935" s="28" t="str">
        <f t="shared" si="88"/>
        <v>,5</v>
      </c>
      <c r="Q935" s="29">
        <f t="shared" si="89"/>
        <v>600.5</v>
      </c>
      <c r="R935" s="29">
        <f t="shared" si="90"/>
        <v>10.008333333333333</v>
      </c>
      <c r="U935" s="26"/>
      <c r="V935" s="26"/>
      <c r="W935" s="8"/>
      <c r="X935" s="6"/>
    </row>
    <row r="936" spans="1:24">
      <c r="A936" s="1">
        <v>45444</v>
      </c>
      <c r="B936" s="1" t="str">
        <f t="shared" si="85"/>
        <v>junio</v>
      </c>
      <c r="C936" t="s">
        <v>38</v>
      </c>
      <c r="D936" t="s">
        <v>39</v>
      </c>
      <c r="E936" t="str">
        <f>+VLOOKUP(F936,'[2]DIVIPOLA MPIO'!$A$5:$B$1125,2,0)</f>
        <v>Antioquia</v>
      </c>
      <c r="F936" t="s">
        <v>58</v>
      </c>
      <c r="G936" t="s">
        <v>59</v>
      </c>
      <c r="H936" t="s">
        <v>52</v>
      </c>
      <c r="I936" t="s">
        <v>43</v>
      </c>
      <c r="J936" t="s">
        <v>27</v>
      </c>
      <c r="K936" s="2">
        <v>27</v>
      </c>
      <c r="L936" s="2">
        <v>2038.4</v>
      </c>
      <c r="M936" s="2">
        <v>12.2</v>
      </c>
      <c r="N936" s="27">
        <f t="shared" si="86"/>
        <v>4</v>
      </c>
      <c r="O936" s="28" t="str">
        <f t="shared" si="87"/>
        <v>12</v>
      </c>
      <c r="P936" s="28" t="str">
        <f t="shared" si="88"/>
        <v>,2</v>
      </c>
      <c r="Q936" s="29">
        <f t="shared" si="89"/>
        <v>720.2</v>
      </c>
      <c r="R936" s="29">
        <f t="shared" si="90"/>
        <v>12.003333333333334</v>
      </c>
      <c r="U936" s="26"/>
      <c r="V936" s="26"/>
      <c r="W936" s="8"/>
      <c r="X936" s="6"/>
    </row>
    <row r="937" spans="1:24">
      <c r="A937" s="1">
        <v>45444</v>
      </c>
      <c r="B937" s="1" t="str">
        <f t="shared" si="85"/>
        <v>junio</v>
      </c>
      <c r="C937" t="s">
        <v>38</v>
      </c>
      <c r="D937" t="s">
        <v>39</v>
      </c>
      <c r="E937" t="str">
        <f>+VLOOKUP(F937,'[2]DIVIPOLA MPIO'!$A$5:$B$1125,2,0)</f>
        <v>Antioquia</v>
      </c>
      <c r="F937" t="s">
        <v>58</v>
      </c>
      <c r="G937" t="s">
        <v>59</v>
      </c>
      <c r="H937" t="s">
        <v>319</v>
      </c>
      <c r="I937" t="s">
        <v>43</v>
      </c>
      <c r="J937" t="s">
        <v>412</v>
      </c>
      <c r="K937" s="2">
        <v>3</v>
      </c>
      <c r="L937" s="2">
        <v>272</v>
      </c>
      <c r="M937" s="2">
        <v>3.5</v>
      </c>
      <c r="N937" s="27">
        <f t="shared" si="86"/>
        <v>3</v>
      </c>
      <c r="O937" s="28" t="str">
        <f t="shared" si="87"/>
        <v>3,</v>
      </c>
      <c r="P937" s="28" t="str">
        <f t="shared" si="88"/>
        <v>5</v>
      </c>
      <c r="Q937" s="29">
        <f t="shared" si="89"/>
        <v>185</v>
      </c>
      <c r="R937" s="29">
        <f t="shared" si="90"/>
        <v>3.0833333333333335</v>
      </c>
      <c r="U937" s="26"/>
      <c r="V937" s="26"/>
      <c r="W937" s="8"/>
      <c r="X937" s="6"/>
    </row>
    <row r="938" spans="1:24">
      <c r="A938" s="1">
        <v>45444</v>
      </c>
      <c r="B938" s="1" t="str">
        <f t="shared" si="85"/>
        <v>junio</v>
      </c>
      <c r="C938" t="s">
        <v>60</v>
      </c>
      <c r="D938" t="s">
        <v>61</v>
      </c>
      <c r="E938" t="str">
        <f>+VLOOKUP(F938,'[2]DIVIPOLA MPIO'!$A$5:$B$1125,2,0)</f>
        <v>Cesar</v>
      </c>
      <c r="F938" t="s">
        <v>62</v>
      </c>
      <c r="G938" t="s">
        <v>63</v>
      </c>
      <c r="H938" t="s">
        <v>64</v>
      </c>
      <c r="I938" t="s">
        <v>15</v>
      </c>
      <c r="J938" t="s">
        <v>65</v>
      </c>
      <c r="K938" s="2">
        <v>69</v>
      </c>
      <c r="L938" s="2">
        <v>1142</v>
      </c>
      <c r="M938" s="2">
        <v>1530</v>
      </c>
      <c r="N938" s="27">
        <f t="shared" si="86"/>
        <v>4</v>
      </c>
      <c r="O938" s="28" t="str">
        <f t="shared" si="87"/>
        <v>15</v>
      </c>
      <c r="P938" s="28" t="str">
        <f t="shared" si="88"/>
        <v>30</v>
      </c>
      <c r="Q938" s="29">
        <f t="shared" si="89"/>
        <v>930</v>
      </c>
      <c r="R938" s="29">
        <f t="shared" si="90"/>
        <v>15.5</v>
      </c>
      <c r="U938" s="26"/>
      <c r="V938" s="26"/>
      <c r="W938" s="8"/>
      <c r="X938" s="6"/>
    </row>
    <row r="939" spans="1:24">
      <c r="A939" s="1">
        <v>45444</v>
      </c>
      <c r="B939" s="1" t="str">
        <f t="shared" si="85"/>
        <v>junio</v>
      </c>
      <c r="C939" t="s">
        <v>66</v>
      </c>
      <c r="D939" t="s">
        <v>67</v>
      </c>
      <c r="E939" t="str">
        <f>+VLOOKUP(F939,'[2]DIVIPOLA MPIO'!$A$5:$B$1125,2,0)</f>
        <v>Antioquia</v>
      </c>
      <c r="F939" t="s">
        <v>68</v>
      </c>
      <c r="G939" t="s">
        <v>257</v>
      </c>
      <c r="H939" t="s">
        <v>70</v>
      </c>
      <c r="I939" t="s">
        <v>43</v>
      </c>
      <c r="J939" t="s">
        <v>27</v>
      </c>
      <c r="K939" s="2">
        <v>103</v>
      </c>
      <c r="L939" s="2">
        <v>5766</v>
      </c>
      <c r="M939" s="2">
        <v>4742</v>
      </c>
      <c r="N939" s="27">
        <f t="shared" si="86"/>
        <v>4</v>
      </c>
      <c r="O939" s="28" t="str">
        <f t="shared" si="87"/>
        <v>47</v>
      </c>
      <c r="P939" s="28" t="str">
        <f t="shared" si="88"/>
        <v>42</v>
      </c>
      <c r="Q939" s="29">
        <f t="shared" si="89"/>
        <v>2862</v>
      </c>
      <c r="R939" s="29">
        <f t="shared" si="90"/>
        <v>47.7</v>
      </c>
      <c r="U939" s="26"/>
      <c r="V939" s="26"/>
      <c r="W939" s="8"/>
      <c r="X939" s="6"/>
    </row>
    <row r="940" spans="1:24">
      <c r="A940" s="1">
        <v>45444</v>
      </c>
      <c r="B940" s="1" t="str">
        <f t="shared" si="85"/>
        <v>junio</v>
      </c>
      <c r="C940" t="s">
        <v>66</v>
      </c>
      <c r="D940" t="s">
        <v>67</v>
      </c>
      <c r="E940" t="str">
        <f>+VLOOKUP(F940,'[2]DIVIPOLA MPIO'!$A$5:$B$1125,2,0)</f>
        <v>Antioquia</v>
      </c>
      <c r="F940" t="s">
        <v>68</v>
      </c>
      <c r="G940" t="s">
        <v>257</v>
      </c>
      <c r="H940" t="s">
        <v>71</v>
      </c>
      <c r="I940" t="s">
        <v>43</v>
      </c>
      <c r="J940" t="s">
        <v>27</v>
      </c>
      <c r="K940" s="2">
        <v>94</v>
      </c>
      <c r="L940" s="2">
        <v>5173</v>
      </c>
      <c r="M940" s="2">
        <v>3542</v>
      </c>
      <c r="N940" s="27">
        <f t="shared" si="86"/>
        <v>4</v>
      </c>
      <c r="O940" s="28" t="str">
        <f t="shared" si="87"/>
        <v>35</v>
      </c>
      <c r="P940" s="28" t="str">
        <f t="shared" si="88"/>
        <v>42</v>
      </c>
      <c r="Q940" s="29">
        <f t="shared" si="89"/>
        <v>2142</v>
      </c>
      <c r="R940" s="29">
        <f t="shared" si="90"/>
        <v>35.700000000000003</v>
      </c>
      <c r="U940" s="26"/>
      <c r="V940" s="26"/>
      <c r="W940" s="8"/>
      <c r="X940" s="6"/>
    </row>
    <row r="941" spans="1:24">
      <c r="A941" s="1">
        <v>45444</v>
      </c>
      <c r="B941" s="1" t="str">
        <f t="shared" si="85"/>
        <v>junio</v>
      </c>
      <c r="C941" t="s">
        <v>66</v>
      </c>
      <c r="D941" t="s">
        <v>67</v>
      </c>
      <c r="E941" t="str">
        <f>+VLOOKUP(F941,'[2]DIVIPOLA MPIO'!$A$5:$B$1125,2,0)</f>
        <v>Antioquia</v>
      </c>
      <c r="F941" t="s">
        <v>68</v>
      </c>
      <c r="G941" t="s">
        <v>257</v>
      </c>
      <c r="H941" t="s">
        <v>72</v>
      </c>
      <c r="I941" t="s">
        <v>43</v>
      </c>
      <c r="J941" t="s">
        <v>27</v>
      </c>
      <c r="K941" s="2">
        <v>105</v>
      </c>
      <c r="L941" s="2">
        <v>5928</v>
      </c>
      <c r="M941" s="2">
        <v>50</v>
      </c>
      <c r="N941" s="27">
        <f t="shared" si="86"/>
        <v>2</v>
      </c>
      <c r="O941" s="28" t="str">
        <f t="shared" si="87"/>
        <v>50</v>
      </c>
      <c r="P941" s="28">
        <f t="shared" si="88"/>
        <v>0</v>
      </c>
      <c r="Q941" s="29">
        <f t="shared" si="89"/>
        <v>3000</v>
      </c>
      <c r="R941" s="29">
        <f t="shared" si="90"/>
        <v>50</v>
      </c>
      <c r="U941" s="26"/>
      <c r="V941" s="26"/>
      <c r="W941" s="8"/>
      <c r="X941" s="6"/>
    </row>
    <row r="942" spans="1:24">
      <c r="A942" s="1">
        <v>45444</v>
      </c>
      <c r="B942" s="1" t="str">
        <f t="shared" si="85"/>
        <v>junio</v>
      </c>
      <c r="C942" t="s">
        <v>66</v>
      </c>
      <c r="D942" t="s">
        <v>67</v>
      </c>
      <c r="E942" t="str">
        <f>+VLOOKUP(F942,'[2]DIVIPOLA MPIO'!$A$5:$B$1125,2,0)</f>
        <v>Antioquia</v>
      </c>
      <c r="F942" t="s">
        <v>68</v>
      </c>
      <c r="G942" t="s">
        <v>257</v>
      </c>
      <c r="H942" t="s">
        <v>73</v>
      </c>
      <c r="I942" t="s">
        <v>43</v>
      </c>
      <c r="J942" t="s">
        <v>27</v>
      </c>
      <c r="K942" s="2">
        <v>117</v>
      </c>
      <c r="L942" s="2">
        <v>6328</v>
      </c>
      <c r="M942" s="2">
        <v>4936</v>
      </c>
      <c r="N942" s="27">
        <f t="shared" si="86"/>
        <v>4</v>
      </c>
      <c r="O942" s="28" t="str">
        <f t="shared" si="87"/>
        <v>49</v>
      </c>
      <c r="P942" s="28" t="str">
        <f t="shared" si="88"/>
        <v>36</v>
      </c>
      <c r="Q942" s="29">
        <f t="shared" si="89"/>
        <v>2976</v>
      </c>
      <c r="R942" s="29">
        <f t="shared" si="90"/>
        <v>49.6</v>
      </c>
      <c r="U942" s="26"/>
      <c r="V942" s="26"/>
      <c r="W942" s="8"/>
      <c r="X942" s="6"/>
    </row>
    <row r="943" spans="1:24">
      <c r="A943" s="1">
        <v>45444</v>
      </c>
      <c r="B943" s="1" t="str">
        <f t="shared" si="85"/>
        <v>junio</v>
      </c>
      <c r="C943" t="s">
        <v>66</v>
      </c>
      <c r="D943" t="s">
        <v>67</v>
      </c>
      <c r="E943" t="str">
        <f>+VLOOKUP(F943,'[2]DIVIPOLA MPIO'!$A$5:$B$1125,2,0)</f>
        <v>Antioquia</v>
      </c>
      <c r="F943" t="s">
        <v>68</v>
      </c>
      <c r="G943" t="s">
        <v>257</v>
      </c>
      <c r="H943" t="s">
        <v>74</v>
      </c>
      <c r="I943" t="s">
        <v>43</v>
      </c>
      <c r="J943" t="s">
        <v>27</v>
      </c>
      <c r="K943" s="2">
        <v>6</v>
      </c>
      <c r="L943" s="2">
        <v>412</v>
      </c>
      <c r="M943" s="2">
        <v>230</v>
      </c>
      <c r="N943" s="27">
        <f t="shared" si="86"/>
        <v>3</v>
      </c>
      <c r="O943" s="28" t="str">
        <f t="shared" si="87"/>
        <v>23</v>
      </c>
      <c r="P943" s="28" t="str">
        <f t="shared" si="88"/>
        <v>0</v>
      </c>
      <c r="Q943" s="29">
        <f t="shared" si="89"/>
        <v>1380</v>
      </c>
      <c r="R943" s="29">
        <f t="shared" si="90"/>
        <v>23</v>
      </c>
      <c r="U943" s="26"/>
      <c r="V943" s="26"/>
      <c r="W943" s="8"/>
      <c r="X943" s="6"/>
    </row>
    <row r="944" spans="1:24">
      <c r="A944" s="1">
        <v>45444</v>
      </c>
      <c r="B944" s="1" t="str">
        <f t="shared" si="85"/>
        <v>junio</v>
      </c>
      <c r="C944" t="s">
        <v>66</v>
      </c>
      <c r="D944" t="s">
        <v>67</v>
      </c>
      <c r="E944" t="str">
        <f>+VLOOKUP(F944,'[2]DIVIPOLA MPIO'!$A$5:$B$1125,2,0)</f>
        <v>Antioquia</v>
      </c>
      <c r="F944" t="s">
        <v>68</v>
      </c>
      <c r="G944" t="s">
        <v>257</v>
      </c>
      <c r="H944" t="s">
        <v>75</v>
      </c>
      <c r="I944" t="s">
        <v>43</v>
      </c>
      <c r="J944" t="s">
        <v>27</v>
      </c>
      <c r="K944" s="2">
        <v>117</v>
      </c>
      <c r="L944" s="2">
        <v>6718</v>
      </c>
      <c r="M944" s="2">
        <v>5042</v>
      </c>
      <c r="N944" s="27">
        <f t="shared" si="86"/>
        <v>4</v>
      </c>
      <c r="O944" s="28" t="str">
        <f t="shared" si="87"/>
        <v>50</v>
      </c>
      <c r="P944" s="28" t="str">
        <f t="shared" si="88"/>
        <v>42</v>
      </c>
      <c r="Q944" s="29">
        <f t="shared" si="89"/>
        <v>3042</v>
      </c>
      <c r="R944" s="29">
        <f t="shared" si="90"/>
        <v>50.7</v>
      </c>
      <c r="U944" s="26"/>
      <c r="V944" s="26"/>
      <c r="W944" s="8"/>
      <c r="X944" s="6"/>
    </row>
    <row r="945" spans="1:24">
      <c r="A945" s="1">
        <v>45444</v>
      </c>
      <c r="B945" s="1" t="str">
        <f t="shared" si="85"/>
        <v>junio</v>
      </c>
      <c r="C945" t="s">
        <v>76</v>
      </c>
      <c r="D945" t="s">
        <v>77</v>
      </c>
      <c r="E945" t="str">
        <f>+VLOOKUP(F945,'[2]DIVIPOLA MPIO'!$A$5:$B$1125,2,0)</f>
        <v>Meta</v>
      </c>
      <c r="F945" t="s">
        <v>78</v>
      </c>
      <c r="G945" t="s">
        <v>79</v>
      </c>
      <c r="H945" t="s">
        <v>80</v>
      </c>
      <c r="I945" t="s">
        <v>15</v>
      </c>
      <c r="J945" t="s">
        <v>16</v>
      </c>
      <c r="K945" s="2">
        <v>61</v>
      </c>
      <c r="L945" s="2">
        <v>848</v>
      </c>
      <c r="M945" s="2">
        <v>12</v>
      </c>
      <c r="N945" s="27">
        <f t="shared" si="86"/>
        <v>2</v>
      </c>
      <c r="O945" s="28" t="str">
        <f t="shared" si="87"/>
        <v>12</v>
      </c>
      <c r="P945" s="28">
        <f t="shared" si="88"/>
        <v>0</v>
      </c>
      <c r="Q945" s="29">
        <f t="shared" si="89"/>
        <v>720</v>
      </c>
      <c r="R945" s="29">
        <f t="shared" si="90"/>
        <v>12</v>
      </c>
      <c r="U945" s="26"/>
      <c r="V945" s="26"/>
      <c r="W945" s="8"/>
      <c r="X945" s="6"/>
    </row>
    <row r="946" spans="1:24">
      <c r="A946" s="1">
        <v>45444</v>
      </c>
      <c r="B946" s="1" t="str">
        <f t="shared" si="85"/>
        <v>junio</v>
      </c>
      <c r="C946" t="s">
        <v>76</v>
      </c>
      <c r="D946" t="s">
        <v>77</v>
      </c>
      <c r="E946" t="str">
        <f>+VLOOKUP(F946,'[2]DIVIPOLA MPIO'!$A$5:$B$1125,2,0)</f>
        <v>Meta</v>
      </c>
      <c r="F946" t="s">
        <v>78</v>
      </c>
      <c r="G946" t="s">
        <v>79</v>
      </c>
      <c r="H946" t="s">
        <v>80</v>
      </c>
      <c r="I946" t="s">
        <v>15</v>
      </c>
      <c r="J946" t="s">
        <v>123</v>
      </c>
      <c r="K946" s="2">
        <v>1</v>
      </c>
      <c r="L946" s="2">
        <v>10</v>
      </c>
      <c r="M946" s="2">
        <v>12</v>
      </c>
      <c r="N946" s="27">
        <f t="shared" si="86"/>
        <v>2</v>
      </c>
      <c r="O946" s="28" t="str">
        <f t="shared" si="87"/>
        <v>12</v>
      </c>
      <c r="P946" s="28">
        <f t="shared" si="88"/>
        <v>0</v>
      </c>
      <c r="Q946" s="29">
        <f t="shared" si="89"/>
        <v>720</v>
      </c>
      <c r="R946" s="29">
        <f t="shared" si="90"/>
        <v>12</v>
      </c>
      <c r="U946" s="26"/>
      <c r="V946" s="26"/>
      <c r="W946" s="8"/>
      <c r="X946" s="6"/>
    </row>
    <row r="947" spans="1:24">
      <c r="A947" s="1">
        <v>45444</v>
      </c>
      <c r="B947" s="1" t="str">
        <f t="shared" si="85"/>
        <v>junio</v>
      </c>
      <c r="C947" t="s">
        <v>76</v>
      </c>
      <c r="D947" t="s">
        <v>77</v>
      </c>
      <c r="E947" t="str">
        <f>+VLOOKUP(F947,'[2]DIVIPOLA MPIO'!$A$5:$B$1125,2,0)</f>
        <v>Meta</v>
      </c>
      <c r="F947" t="s">
        <v>78</v>
      </c>
      <c r="G947" t="s">
        <v>79</v>
      </c>
      <c r="H947" t="s">
        <v>80</v>
      </c>
      <c r="I947" t="s">
        <v>15</v>
      </c>
      <c r="J947" t="s">
        <v>412</v>
      </c>
      <c r="K947" s="2">
        <v>49</v>
      </c>
      <c r="L947" s="2">
        <v>520</v>
      </c>
      <c r="M947" s="2">
        <v>12</v>
      </c>
      <c r="N947" s="27">
        <f t="shared" si="86"/>
        <v>2</v>
      </c>
      <c r="O947" s="28" t="str">
        <f t="shared" si="87"/>
        <v>12</v>
      </c>
      <c r="P947" s="28">
        <f t="shared" si="88"/>
        <v>0</v>
      </c>
      <c r="Q947" s="29">
        <f t="shared" si="89"/>
        <v>720</v>
      </c>
      <c r="R947" s="29">
        <f t="shared" si="90"/>
        <v>12</v>
      </c>
      <c r="U947" s="26"/>
      <c r="V947" s="26"/>
      <c r="W947" s="8"/>
      <c r="X947" s="6"/>
    </row>
    <row r="948" spans="1:24">
      <c r="A948" s="1">
        <v>45444</v>
      </c>
      <c r="B948" s="1" t="str">
        <f t="shared" si="85"/>
        <v>junio</v>
      </c>
      <c r="C948" t="s">
        <v>76</v>
      </c>
      <c r="D948" t="s">
        <v>77</v>
      </c>
      <c r="E948" t="str">
        <f>+VLOOKUP(F948,'[2]DIVIPOLA MPIO'!$A$5:$B$1125,2,0)</f>
        <v>Meta</v>
      </c>
      <c r="F948" t="s">
        <v>78</v>
      </c>
      <c r="G948" t="s">
        <v>79</v>
      </c>
      <c r="H948" t="s">
        <v>80</v>
      </c>
      <c r="I948" t="s">
        <v>15</v>
      </c>
      <c r="J948" t="s">
        <v>81</v>
      </c>
      <c r="K948" s="2">
        <v>19</v>
      </c>
      <c r="L948" s="2">
        <v>211</v>
      </c>
      <c r="M948" s="2">
        <v>12</v>
      </c>
      <c r="N948" s="27">
        <f t="shared" si="86"/>
        <v>2</v>
      </c>
      <c r="O948" s="28" t="str">
        <f t="shared" si="87"/>
        <v>12</v>
      </c>
      <c r="P948" s="28">
        <f t="shared" si="88"/>
        <v>0</v>
      </c>
      <c r="Q948" s="29">
        <f t="shared" si="89"/>
        <v>720</v>
      </c>
      <c r="R948" s="29">
        <f t="shared" si="90"/>
        <v>12</v>
      </c>
      <c r="U948" s="26"/>
      <c r="V948" s="26"/>
      <c r="W948" s="8"/>
      <c r="X948" s="6"/>
    </row>
    <row r="949" spans="1:24">
      <c r="A949" s="1">
        <v>45444</v>
      </c>
      <c r="B949" s="1" t="str">
        <f t="shared" si="85"/>
        <v>junio</v>
      </c>
      <c r="C949" t="s">
        <v>82</v>
      </c>
      <c r="D949" t="s">
        <v>83</v>
      </c>
      <c r="E949" t="str">
        <f>+VLOOKUP(F949,'[2]DIVIPOLA MPIO'!$A$5:$B$1125,2,0)</f>
        <v>Meta</v>
      </c>
      <c r="F949" t="s">
        <v>456</v>
      </c>
      <c r="G949" t="s">
        <v>85</v>
      </c>
      <c r="H949" t="s">
        <v>258</v>
      </c>
      <c r="I949" t="s">
        <v>15</v>
      </c>
      <c r="J949" t="s">
        <v>16</v>
      </c>
      <c r="K949" s="2">
        <v>15</v>
      </c>
      <c r="L949" s="2">
        <v>2115</v>
      </c>
      <c r="M949" s="2">
        <v>7030</v>
      </c>
      <c r="N949" s="27">
        <f t="shared" si="86"/>
        <v>4</v>
      </c>
      <c r="O949" s="28" t="str">
        <f t="shared" si="87"/>
        <v>70</v>
      </c>
      <c r="P949" s="28" t="str">
        <f t="shared" si="88"/>
        <v>30</v>
      </c>
      <c r="Q949" s="29">
        <f t="shared" si="89"/>
        <v>4230</v>
      </c>
      <c r="R949" s="29">
        <f t="shared" si="90"/>
        <v>70.5</v>
      </c>
      <c r="U949" s="26"/>
      <c r="V949" s="26"/>
      <c r="W949" s="8"/>
      <c r="X949" s="6"/>
    </row>
    <row r="950" spans="1:24">
      <c r="A950" s="1">
        <v>45444</v>
      </c>
      <c r="B950" s="1" t="str">
        <f t="shared" si="85"/>
        <v>junio</v>
      </c>
      <c r="C950" t="s">
        <v>82</v>
      </c>
      <c r="D950" t="s">
        <v>83</v>
      </c>
      <c r="E950" t="str">
        <f>+VLOOKUP(F950,'[2]DIVIPOLA MPIO'!$A$5:$B$1125,2,0)</f>
        <v>Meta</v>
      </c>
      <c r="F950" t="s">
        <v>456</v>
      </c>
      <c r="G950" t="s">
        <v>85</v>
      </c>
      <c r="H950" t="s">
        <v>259</v>
      </c>
      <c r="I950" t="s">
        <v>15</v>
      </c>
      <c r="J950" t="s">
        <v>16</v>
      </c>
      <c r="K950" s="2">
        <v>18</v>
      </c>
      <c r="L950" s="2">
        <v>825</v>
      </c>
      <c r="M950" s="2">
        <v>2730</v>
      </c>
      <c r="N950" s="27">
        <f t="shared" si="86"/>
        <v>4</v>
      </c>
      <c r="O950" s="28" t="str">
        <f t="shared" si="87"/>
        <v>27</v>
      </c>
      <c r="P950" s="28" t="str">
        <f t="shared" si="88"/>
        <v>30</v>
      </c>
      <c r="Q950" s="29">
        <f t="shared" si="89"/>
        <v>1650</v>
      </c>
      <c r="R950" s="29">
        <f t="shared" si="90"/>
        <v>27.5</v>
      </c>
      <c r="U950" s="26"/>
      <c r="V950" s="26"/>
      <c r="W950" s="8"/>
      <c r="X950" s="6"/>
    </row>
    <row r="951" spans="1:24">
      <c r="A951" s="1">
        <v>45444</v>
      </c>
      <c r="B951" s="1" t="str">
        <f t="shared" si="85"/>
        <v>junio</v>
      </c>
      <c r="C951" t="s">
        <v>82</v>
      </c>
      <c r="D951" t="s">
        <v>83</v>
      </c>
      <c r="E951" t="str">
        <f>+VLOOKUP(F951,'[2]DIVIPOLA MPIO'!$A$5:$B$1125,2,0)</f>
        <v>Meta</v>
      </c>
      <c r="F951" t="s">
        <v>456</v>
      </c>
      <c r="G951" t="s">
        <v>85</v>
      </c>
      <c r="H951" t="s">
        <v>343</v>
      </c>
      <c r="I951" t="s">
        <v>15</v>
      </c>
      <c r="J951" t="s">
        <v>16</v>
      </c>
      <c r="K951" s="2">
        <v>14</v>
      </c>
      <c r="L951" s="2">
        <v>1935</v>
      </c>
      <c r="M951" s="2">
        <v>6430</v>
      </c>
      <c r="N951" s="27">
        <f t="shared" si="86"/>
        <v>4</v>
      </c>
      <c r="O951" s="28" t="str">
        <f t="shared" si="87"/>
        <v>64</v>
      </c>
      <c r="P951" s="28" t="str">
        <f t="shared" si="88"/>
        <v>30</v>
      </c>
      <c r="Q951" s="29">
        <f t="shared" si="89"/>
        <v>3870</v>
      </c>
      <c r="R951" s="29">
        <f t="shared" si="90"/>
        <v>64.5</v>
      </c>
      <c r="U951" s="26"/>
      <c r="V951" s="26"/>
      <c r="W951" s="8"/>
      <c r="X951" s="6"/>
    </row>
    <row r="952" spans="1:24">
      <c r="A952" s="1">
        <v>45444</v>
      </c>
      <c r="B952" s="1" t="str">
        <f t="shared" si="85"/>
        <v>junio</v>
      </c>
      <c r="C952" t="s">
        <v>82</v>
      </c>
      <c r="D952" t="s">
        <v>83</v>
      </c>
      <c r="E952" t="str">
        <f>+VLOOKUP(F952,'[2]DIVIPOLA MPIO'!$A$5:$B$1125,2,0)</f>
        <v>Meta</v>
      </c>
      <c r="F952" t="s">
        <v>456</v>
      </c>
      <c r="G952" t="s">
        <v>85</v>
      </c>
      <c r="H952" t="s">
        <v>344</v>
      </c>
      <c r="I952" t="s">
        <v>15</v>
      </c>
      <c r="J952" t="s">
        <v>16</v>
      </c>
      <c r="K952" s="2">
        <v>17</v>
      </c>
      <c r="L952" s="2">
        <v>2115</v>
      </c>
      <c r="M952" s="2">
        <v>7030</v>
      </c>
      <c r="N952" s="27">
        <f t="shared" si="86"/>
        <v>4</v>
      </c>
      <c r="O952" s="28" t="str">
        <f t="shared" si="87"/>
        <v>70</v>
      </c>
      <c r="P952" s="28" t="str">
        <f t="shared" si="88"/>
        <v>30</v>
      </c>
      <c r="Q952" s="29">
        <f t="shared" si="89"/>
        <v>4230</v>
      </c>
      <c r="R952" s="29">
        <f t="shared" si="90"/>
        <v>70.5</v>
      </c>
      <c r="U952" s="26"/>
      <c r="V952" s="26"/>
      <c r="W952" s="8"/>
      <c r="X952" s="6"/>
    </row>
    <row r="953" spans="1:24">
      <c r="A953" s="1">
        <v>45444</v>
      </c>
      <c r="B953" s="1" t="str">
        <f t="shared" si="85"/>
        <v>junio</v>
      </c>
      <c r="C953" t="s">
        <v>82</v>
      </c>
      <c r="D953" t="s">
        <v>83</v>
      </c>
      <c r="E953" t="str">
        <f>+VLOOKUP(F953,'[2]DIVIPOLA MPIO'!$A$5:$B$1125,2,0)</f>
        <v>Meta</v>
      </c>
      <c r="F953" t="s">
        <v>456</v>
      </c>
      <c r="G953" t="s">
        <v>85</v>
      </c>
      <c r="H953" t="s">
        <v>86</v>
      </c>
      <c r="I953" t="s">
        <v>15</v>
      </c>
      <c r="J953" t="s">
        <v>16</v>
      </c>
      <c r="K953" s="2">
        <v>15</v>
      </c>
      <c r="L953" s="2">
        <v>1920</v>
      </c>
      <c r="M953" s="2">
        <v>64</v>
      </c>
      <c r="N953" s="27">
        <f t="shared" si="86"/>
        <v>2</v>
      </c>
      <c r="O953" s="28" t="str">
        <f t="shared" si="87"/>
        <v>64</v>
      </c>
      <c r="P953" s="28">
        <f t="shared" si="88"/>
        <v>0</v>
      </c>
      <c r="Q953" s="29">
        <f t="shared" si="89"/>
        <v>3840</v>
      </c>
      <c r="R953" s="29">
        <f t="shared" si="90"/>
        <v>64</v>
      </c>
      <c r="U953" s="26"/>
      <c r="V953" s="26"/>
      <c r="W953" s="8"/>
      <c r="X953" s="6"/>
    </row>
    <row r="954" spans="1:24">
      <c r="A954" s="1">
        <v>45444</v>
      </c>
      <c r="B954" s="1" t="str">
        <f t="shared" si="85"/>
        <v>junio</v>
      </c>
      <c r="C954" t="s">
        <v>260</v>
      </c>
      <c r="D954" t="s">
        <v>261</v>
      </c>
      <c r="E954" t="str">
        <f>+VLOOKUP(F954,'[2]DIVIPOLA MPIO'!$A$5:$B$1125,2,0)</f>
        <v>Magdalena</v>
      </c>
      <c r="F954" t="s">
        <v>466</v>
      </c>
      <c r="G954" t="s">
        <v>262</v>
      </c>
      <c r="H954" t="s">
        <v>263</v>
      </c>
      <c r="I954" t="s">
        <v>264</v>
      </c>
      <c r="J954" t="s">
        <v>27</v>
      </c>
      <c r="K954" s="2">
        <v>54</v>
      </c>
      <c r="L954" s="2">
        <v>3279</v>
      </c>
      <c r="M954" s="2">
        <v>49</v>
      </c>
      <c r="N954" s="27">
        <f t="shared" si="86"/>
        <v>2</v>
      </c>
      <c r="O954" s="28" t="str">
        <f t="shared" si="87"/>
        <v>49</v>
      </c>
      <c r="P954" s="28">
        <f t="shared" si="88"/>
        <v>0</v>
      </c>
      <c r="Q954" s="29">
        <f t="shared" si="89"/>
        <v>2940</v>
      </c>
      <c r="R954" s="29">
        <f t="shared" si="90"/>
        <v>49</v>
      </c>
      <c r="U954" s="26"/>
      <c r="V954" s="26"/>
      <c r="W954" s="8"/>
      <c r="X954" s="6"/>
    </row>
    <row r="955" spans="1:24">
      <c r="A955" s="1">
        <v>45444</v>
      </c>
      <c r="B955" s="1" t="str">
        <f t="shared" si="85"/>
        <v>junio</v>
      </c>
      <c r="C955" t="s">
        <v>260</v>
      </c>
      <c r="D955" t="s">
        <v>261</v>
      </c>
      <c r="E955" t="str">
        <f>+VLOOKUP(F955,'[2]DIVIPOLA MPIO'!$A$5:$B$1125,2,0)</f>
        <v>Magdalena</v>
      </c>
      <c r="F955" t="s">
        <v>466</v>
      </c>
      <c r="G955" t="s">
        <v>262</v>
      </c>
      <c r="H955" t="s">
        <v>268</v>
      </c>
      <c r="I955" t="s">
        <v>264</v>
      </c>
      <c r="J955" t="s">
        <v>27</v>
      </c>
      <c r="K955" s="2">
        <v>30</v>
      </c>
      <c r="L955" s="2">
        <v>1996</v>
      </c>
      <c r="M955" s="2">
        <v>2524</v>
      </c>
      <c r="N955" s="27">
        <f t="shared" si="86"/>
        <v>4</v>
      </c>
      <c r="O955" s="28" t="str">
        <f t="shared" si="87"/>
        <v>25</v>
      </c>
      <c r="P955" s="28" t="str">
        <f t="shared" si="88"/>
        <v>24</v>
      </c>
      <c r="Q955" s="29">
        <f t="shared" si="89"/>
        <v>1524</v>
      </c>
      <c r="R955" s="29">
        <f t="shared" si="90"/>
        <v>25.4</v>
      </c>
      <c r="U955" s="26"/>
      <c r="V955" s="26"/>
      <c r="W955" s="8"/>
      <c r="X955" s="6"/>
    </row>
    <row r="956" spans="1:24">
      <c r="A956" s="1">
        <v>45444</v>
      </c>
      <c r="B956" s="1" t="str">
        <f t="shared" si="85"/>
        <v>junio</v>
      </c>
      <c r="C956" t="s">
        <v>260</v>
      </c>
      <c r="D956" t="s">
        <v>261</v>
      </c>
      <c r="E956" t="str">
        <f>+VLOOKUP(F956,'[2]DIVIPOLA MPIO'!$A$5:$B$1125,2,0)</f>
        <v>Magdalena</v>
      </c>
      <c r="F956" t="s">
        <v>466</v>
      </c>
      <c r="G956" t="s">
        <v>262</v>
      </c>
      <c r="H956" t="s">
        <v>271</v>
      </c>
      <c r="I956" t="s">
        <v>264</v>
      </c>
      <c r="J956" t="s">
        <v>27</v>
      </c>
      <c r="K956" s="2">
        <v>50</v>
      </c>
      <c r="L956" s="2">
        <v>2633</v>
      </c>
      <c r="M956" s="2">
        <v>4410</v>
      </c>
      <c r="N956" s="27">
        <f t="shared" si="86"/>
        <v>4</v>
      </c>
      <c r="O956" s="28" t="str">
        <f t="shared" si="87"/>
        <v>44</v>
      </c>
      <c r="P956" s="28" t="str">
        <f t="shared" si="88"/>
        <v>10</v>
      </c>
      <c r="Q956" s="29">
        <f t="shared" si="89"/>
        <v>2650</v>
      </c>
      <c r="R956" s="29">
        <f t="shared" si="90"/>
        <v>44.166666666666664</v>
      </c>
      <c r="U956" s="26"/>
      <c r="V956" s="26"/>
      <c r="W956" s="8"/>
      <c r="X956" s="6"/>
    </row>
    <row r="957" spans="1:24">
      <c r="A957" s="1">
        <v>45444</v>
      </c>
      <c r="B957" s="1" t="str">
        <f t="shared" si="85"/>
        <v>junio</v>
      </c>
      <c r="C957" t="s">
        <v>260</v>
      </c>
      <c r="D957" t="s">
        <v>261</v>
      </c>
      <c r="E957" t="str">
        <f>+VLOOKUP(F957,'[2]DIVIPOLA MPIO'!$A$5:$B$1125,2,0)</f>
        <v>Magdalena</v>
      </c>
      <c r="F957" t="s">
        <v>466</v>
      </c>
      <c r="G957" t="s">
        <v>262</v>
      </c>
      <c r="H957" t="s">
        <v>273</v>
      </c>
      <c r="I957" t="s">
        <v>264</v>
      </c>
      <c r="J957" t="s">
        <v>27</v>
      </c>
      <c r="K957" s="2">
        <v>44</v>
      </c>
      <c r="L957" s="2">
        <v>3229</v>
      </c>
      <c r="M957" s="2">
        <v>3824</v>
      </c>
      <c r="N957" s="27">
        <f t="shared" si="86"/>
        <v>4</v>
      </c>
      <c r="O957" s="28" t="str">
        <f t="shared" si="87"/>
        <v>38</v>
      </c>
      <c r="P957" s="28" t="str">
        <f t="shared" si="88"/>
        <v>24</v>
      </c>
      <c r="Q957" s="29">
        <f t="shared" si="89"/>
        <v>2304</v>
      </c>
      <c r="R957" s="29">
        <f t="shared" si="90"/>
        <v>38.4</v>
      </c>
      <c r="U957" s="26"/>
      <c r="V957" s="26"/>
      <c r="W957" s="8"/>
      <c r="X957" s="6"/>
    </row>
    <row r="958" spans="1:24">
      <c r="A958" s="1">
        <v>45444</v>
      </c>
      <c r="B958" s="1" t="str">
        <f t="shared" si="85"/>
        <v>junio</v>
      </c>
      <c r="C958" t="s">
        <v>93</v>
      </c>
      <c r="D958" t="s">
        <v>94</v>
      </c>
      <c r="E958" t="str">
        <f>+VLOOKUP(F958,'[2]DIVIPOLA MPIO'!$A$5:$B$1125,2,0)</f>
        <v>Valle del Cauca</v>
      </c>
      <c r="F958" t="s">
        <v>95</v>
      </c>
      <c r="G958" t="s">
        <v>96</v>
      </c>
      <c r="H958" t="s">
        <v>97</v>
      </c>
      <c r="I958" t="s">
        <v>92</v>
      </c>
      <c r="J958" t="s">
        <v>411</v>
      </c>
      <c r="K958" s="2">
        <v>46</v>
      </c>
      <c r="L958" s="2">
        <v>180</v>
      </c>
      <c r="M958" s="2">
        <v>2717</v>
      </c>
      <c r="N958" s="27">
        <f t="shared" si="86"/>
        <v>4</v>
      </c>
      <c r="O958" s="28" t="str">
        <f t="shared" si="87"/>
        <v>27</v>
      </c>
      <c r="P958" s="28" t="str">
        <f t="shared" si="88"/>
        <v>17</v>
      </c>
      <c r="Q958" s="29">
        <f t="shared" si="89"/>
        <v>1637</v>
      </c>
      <c r="R958" s="29">
        <f t="shared" si="90"/>
        <v>27.283333333333335</v>
      </c>
      <c r="U958" s="26"/>
      <c r="V958" s="26"/>
      <c r="W958" s="8"/>
      <c r="X958" s="6"/>
    </row>
    <row r="959" spans="1:24">
      <c r="A959" s="1">
        <v>45444</v>
      </c>
      <c r="B959" s="1" t="str">
        <f t="shared" si="85"/>
        <v>junio</v>
      </c>
      <c r="C959" t="s">
        <v>93</v>
      </c>
      <c r="D959" t="s">
        <v>94</v>
      </c>
      <c r="E959" t="str">
        <f>+VLOOKUP(F959,'[2]DIVIPOLA MPIO'!$A$5:$B$1125,2,0)</f>
        <v>Valle del Cauca</v>
      </c>
      <c r="F959" t="s">
        <v>95</v>
      </c>
      <c r="G959" t="s">
        <v>96</v>
      </c>
      <c r="H959" t="s">
        <v>97</v>
      </c>
      <c r="I959" t="s">
        <v>92</v>
      </c>
      <c r="J959" t="s">
        <v>123</v>
      </c>
      <c r="K959" s="2">
        <v>10</v>
      </c>
      <c r="L959" s="2">
        <v>228</v>
      </c>
      <c r="M959" s="2">
        <v>5</v>
      </c>
      <c r="N959" s="27">
        <f t="shared" si="86"/>
        <v>1</v>
      </c>
      <c r="O959" s="28" t="str">
        <f t="shared" si="87"/>
        <v>5</v>
      </c>
      <c r="P959" s="28">
        <f t="shared" si="88"/>
        <v>0</v>
      </c>
      <c r="Q959" s="29">
        <f t="shared" si="89"/>
        <v>300</v>
      </c>
      <c r="R959" s="29">
        <f t="shared" si="90"/>
        <v>5</v>
      </c>
      <c r="U959" s="26"/>
      <c r="V959" s="26"/>
      <c r="W959" s="8"/>
      <c r="X959" s="6"/>
    </row>
    <row r="960" spans="1:24">
      <c r="A960" s="1">
        <v>45444</v>
      </c>
      <c r="B960" s="1" t="str">
        <f t="shared" si="85"/>
        <v>junio</v>
      </c>
      <c r="C960" t="s">
        <v>93</v>
      </c>
      <c r="D960" t="s">
        <v>94</v>
      </c>
      <c r="E960" t="str">
        <f>+VLOOKUP(F960,'[2]DIVIPOLA MPIO'!$A$5:$B$1125,2,0)</f>
        <v>Valle del Cauca</v>
      </c>
      <c r="F960" t="s">
        <v>95</v>
      </c>
      <c r="G960" t="s">
        <v>96</v>
      </c>
      <c r="H960" t="s">
        <v>97</v>
      </c>
      <c r="I960" t="s">
        <v>92</v>
      </c>
      <c r="J960" t="s">
        <v>98</v>
      </c>
      <c r="K960" s="2">
        <v>12</v>
      </c>
      <c r="L960" s="2">
        <v>997.86</v>
      </c>
      <c r="M960" s="2">
        <v>6</v>
      </c>
      <c r="N960" s="27">
        <f t="shared" si="86"/>
        <v>1</v>
      </c>
      <c r="O960" s="28" t="str">
        <f t="shared" si="87"/>
        <v>6</v>
      </c>
      <c r="P960" s="28">
        <f t="shared" si="88"/>
        <v>0</v>
      </c>
      <c r="Q960" s="29">
        <f t="shared" si="89"/>
        <v>360</v>
      </c>
      <c r="R960" s="29">
        <f t="shared" si="90"/>
        <v>6</v>
      </c>
      <c r="U960" s="26"/>
      <c r="V960" s="26"/>
      <c r="W960" s="8"/>
      <c r="X960" s="6"/>
    </row>
    <row r="961" spans="1:24">
      <c r="A961" s="1">
        <v>45444</v>
      </c>
      <c r="B961" s="1" t="str">
        <f t="shared" si="85"/>
        <v>junio</v>
      </c>
      <c r="C961" t="s">
        <v>105</v>
      </c>
      <c r="D961" t="s">
        <v>106</v>
      </c>
      <c r="E961" t="str">
        <f>+VLOOKUP(F961,'[2]DIVIPOLA MPIO'!$A$5:$B$1125,2,0)</f>
        <v>Tolima</v>
      </c>
      <c r="F961" t="s">
        <v>107</v>
      </c>
      <c r="G961" t="s">
        <v>108</v>
      </c>
      <c r="H961" t="s">
        <v>110</v>
      </c>
      <c r="I961" t="s">
        <v>92</v>
      </c>
      <c r="J961" t="s">
        <v>233</v>
      </c>
      <c r="K961" s="2">
        <v>8</v>
      </c>
      <c r="L961" s="2">
        <v>50</v>
      </c>
      <c r="M961" s="2">
        <v>200</v>
      </c>
      <c r="N961" s="27">
        <f t="shared" si="86"/>
        <v>3</v>
      </c>
      <c r="O961" s="28" t="str">
        <f t="shared" si="87"/>
        <v>20</v>
      </c>
      <c r="P961" s="28" t="str">
        <f t="shared" si="88"/>
        <v>0</v>
      </c>
      <c r="Q961" s="29">
        <f t="shared" si="89"/>
        <v>1200</v>
      </c>
      <c r="R961" s="29">
        <f t="shared" si="90"/>
        <v>20</v>
      </c>
      <c r="U961" s="26"/>
      <c r="V961" s="26"/>
      <c r="W961" s="8"/>
      <c r="X961" s="6"/>
    </row>
    <row r="962" spans="1:24">
      <c r="A962" s="1">
        <v>45444</v>
      </c>
      <c r="B962" s="1" t="str">
        <f t="shared" si="85"/>
        <v>junio</v>
      </c>
      <c r="C962" t="s">
        <v>105</v>
      </c>
      <c r="D962" t="s">
        <v>106</v>
      </c>
      <c r="E962" t="str">
        <f>+VLOOKUP(F962,'[2]DIVIPOLA MPIO'!$A$5:$B$1125,2,0)</f>
        <v>Tolima</v>
      </c>
      <c r="F962" t="s">
        <v>107</v>
      </c>
      <c r="G962" t="s">
        <v>108</v>
      </c>
      <c r="H962" t="s">
        <v>111</v>
      </c>
      <c r="I962" t="s">
        <v>92</v>
      </c>
      <c r="J962" t="s">
        <v>233</v>
      </c>
      <c r="K962" s="2">
        <v>12</v>
      </c>
      <c r="L962" s="2">
        <v>75</v>
      </c>
      <c r="M962" s="2">
        <v>300</v>
      </c>
      <c r="N962" s="27">
        <f t="shared" si="86"/>
        <v>3</v>
      </c>
      <c r="O962" s="28" t="str">
        <f t="shared" si="87"/>
        <v>30</v>
      </c>
      <c r="P962" s="28" t="str">
        <f t="shared" si="88"/>
        <v>0</v>
      </c>
      <c r="Q962" s="29">
        <f t="shared" si="89"/>
        <v>1800</v>
      </c>
      <c r="R962" s="29">
        <f t="shared" si="90"/>
        <v>30</v>
      </c>
      <c r="U962" s="26"/>
      <c r="V962" s="26"/>
      <c r="W962" s="8"/>
      <c r="X962" s="6"/>
    </row>
    <row r="963" spans="1:24">
      <c r="A963" s="1">
        <v>45444</v>
      </c>
      <c r="B963" s="1" t="str">
        <f t="shared" ref="B963:B1026" si="91">TEXT(A963,"mmmm")</f>
        <v>junio</v>
      </c>
      <c r="C963" t="s">
        <v>105</v>
      </c>
      <c r="D963" t="s">
        <v>106</v>
      </c>
      <c r="E963" t="str">
        <f>+VLOOKUP(F963,'[2]DIVIPOLA MPIO'!$A$5:$B$1125,2,0)</f>
        <v>Tolima</v>
      </c>
      <c r="F963" t="s">
        <v>107</v>
      </c>
      <c r="G963" t="s">
        <v>108</v>
      </c>
      <c r="H963" t="s">
        <v>110</v>
      </c>
      <c r="I963" t="s">
        <v>92</v>
      </c>
      <c r="J963" t="s">
        <v>16</v>
      </c>
      <c r="K963" s="2">
        <v>16</v>
      </c>
      <c r="L963" s="2">
        <v>100</v>
      </c>
      <c r="M963" s="2">
        <v>400</v>
      </c>
      <c r="N963" s="27">
        <f t="shared" ref="N963:N1026" si="92">LEN($M963)</f>
        <v>3</v>
      </c>
      <c r="O963" s="28" t="str">
        <f t="shared" ref="O963:O1026" si="93">IF(N963="1",$M963,IF(N963=2,LEFT($M963,2),LEFT($M963,2)))</f>
        <v>40</v>
      </c>
      <c r="P963" s="28" t="str">
        <f t="shared" ref="P963:P1026" si="94">IF(N963&lt;=2,0,MID($M963,3,3))</f>
        <v>0</v>
      </c>
      <c r="Q963" s="29">
        <f t="shared" ref="Q963:Q1026" si="95">+(O963*60)+P963</f>
        <v>2400</v>
      </c>
      <c r="R963" s="29">
        <f t="shared" ref="R963:R1026" si="96">+Q963/60</f>
        <v>40</v>
      </c>
      <c r="U963" s="26"/>
      <c r="V963" s="26"/>
      <c r="W963" s="8"/>
      <c r="X963" s="6"/>
    </row>
    <row r="964" spans="1:24">
      <c r="A964" s="1">
        <v>45444</v>
      </c>
      <c r="B964" s="1" t="str">
        <f t="shared" si="91"/>
        <v>junio</v>
      </c>
      <c r="C964" t="s">
        <v>105</v>
      </c>
      <c r="D964" t="s">
        <v>106</v>
      </c>
      <c r="E964" t="str">
        <f>+VLOOKUP(F964,'[2]DIVIPOLA MPIO'!$A$5:$B$1125,2,0)</f>
        <v>Tolima</v>
      </c>
      <c r="F964" t="s">
        <v>107</v>
      </c>
      <c r="G964" t="s">
        <v>108</v>
      </c>
      <c r="H964" t="s">
        <v>111</v>
      </c>
      <c r="I964" t="s">
        <v>92</v>
      </c>
      <c r="J964" t="s">
        <v>16</v>
      </c>
      <c r="K964" s="2">
        <v>12</v>
      </c>
      <c r="L964" s="2">
        <v>75</v>
      </c>
      <c r="M964" s="2">
        <v>300</v>
      </c>
      <c r="N964" s="27">
        <f t="shared" si="92"/>
        <v>3</v>
      </c>
      <c r="O964" s="28" t="str">
        <f t="shared" si="93"/>
        <v>30</v>
      </c>
      <c r="P964" s="28" t="str">
        <f t="shared" si="94"/>
        <v>0</v>
      </c>
      <c r="Q964" s="29">
        <f t="shared" si="95"/>
        <v>1800</v>
      </c>
      <c r="R964" s="29">
        <f t="shared" si="96"/>
        <v>30</v>
      </c>
      <c r="U964" s="26"/>
      <c r="V964" s="26"/>
      <c r="W964" s="8"/>
      <c r="X964" s="6"/>
    </row>
    <row r="965" spans="1:24">
      <c r="A965" s="1">
        <v>45444</v>
      </c>
      <c r="B965" s="1" t="str">
        <f t="shared" si="91"/>
        <v>junio</v>
      </c>
      <c r="C965" t="s">
        <v>105</v>
      </c>
      <c r="D965" t="s">
        <v>106</v>
      </c>
      <c r="E965" t="str">
        <f>+VLOOKUP(F965,'[2]DIVIPOLA MPIO'!$A$5:$B$1125,2,0)</f>
        <v>Tolima</v>
      </c>
      <c r="F965" t="s">
        <v>107</v>
      </c>
      <c r="G965" t="s">
        <v>112</v>
      </c>
      <c r="H965" t="s">
        <v>110</v>
      </c>
      <c r="I965" t="s">
        <v>92</v>
      </c>
      <c r="J965" t="s">
        <v>16</v>
      </c>
      <c r="K965" s="2">
        <v>2</v>
      </c>
      <c r="L965" s="2">
        <v>13</v>
      </c>
      <c r="M965" s="2">
        <v>30</v>
      </c>
      <c r="N965" s="27">
        <f t="shared" si="92"/>
        <v>2</v>
      </c>
      <c r="O965" s="28" t="str">
        <f t="shared" si="93"/>
        <v>30</v>
      </c>
      <c r="P965" s="28">
        <f t="shared" si="94"/>
        <v>0</v>
      </c>
      <c r="Q965" s="29">
        <f t="shared" si="95"/>
        <v>1800</v>
      </c>
      <c r="R965" s="29">
        <f t="shared" si="96"/>
        <v>30</v>
      </c>
      <c r="U965" s="26"/>
      <c r="V965" s="26"/>
      <c r="W965" s="8"/>
      <c r="X965" s="6"/>
    </row>
    <row r="966" spans="1:24">
      <c r="A966" s="1">
        <v>45444</v>
      </c>
      <c r="B966" s="1" t="str">
        <f t="shared" si="91"/>
        <v>junio</v>
      </c>
      <c r="C966" t="s">
        <v>105</v>
      </c>
      <c r="D966" t="s">
        <v>106</v>
      </c>
      <c r="E966" t="str">
        <f>+VLOOKUP(F966,'[2]DIVIPOLA MPIO'!$A$5:$B$1125,2,0)</f>
        <v>Tolima</v>
      </c>
      <c r="F966" t="s">
        <v>107</v>
      </c>
      <c r="G966" t="s">
        <v>112</v>
      </c>
      <c r="H966" t="s">
        <v>111</v>
      </c>
      <c r="I966" t="s">
        <v>92</v>
      </c>
      <c r="J966" t="s">
        <v>16</v>
      </c>
      <c r="K966" s="2">
        <v>6</v>
      </c>
      <c r="L966" s="2">
        <v>38</v>
      </c>
      <c r="M966" s="2">
        <v>130</v>
      </c>
      <c r="N966" s="27">
        <f t="shared" si="92"/>
        <v>3</v>
      </c>
      <c r="O966" s="28" t="str">
        <f t="shared" si="93"/>
        <v>13</v>
      </c>
      <c r="P966" s="28" t="str">
        <f t="shared" si="94"/>
        <v>0</v>
      </c>
      <c r="Q966" s="29">
        <f t="shared" si="95"/>
        <v>780</v>
      </c>
      <c r="R966" s="29">
        <f t="shared" si="96"/>
        <v>13</v>
      </c>
      <c r="U966" s="26"/>
      <c r="V966" s="26"/>
      <c r="W966" s="8"/>
      <c r="X966" s="6"/>
    </row>
    <row r="967" spans="1:24">
      <c r="A967" s="1">
        <v>45444</v>
      </c>
      <c r="B967" s="1" t="str">
        <f t="shared" si="91"/>
        <v>junio</v>
      </c>
      <c r="C967" t="s">
        <v>105</v>
      </c>
      <c r="D967" t="s">
        <v>106</v>
      </c>
      <c r="E967" t="str">
        <f>+VLOOKUP(F967,'[2]DIVIPOLA MPIO'!$A$5:$B$1125,2,0)</f>
        <v>Tolima</v>
      </c>
      <c r="F967" t="s">
        <v>113</v>
      </c>
      <c r="G967" t="s">
        <v>114</v>
      </c>
      <c r="H967" t="s">
        <v>111</v>
      </c>
      <c r="I967" t="s">
        <v>92</v>
      </c>
      <c r="J967" t="s">
        <v>16</v>
      </c>
      <c r="K967" s="2">
        <v>4</v>
      </c>
      <c r="L967" s="2">
        <v>25</v>
      </c>
      <c r="M967" s="2">
        <v>100</v>
      </c>
      <c r="N967" s="27">
        <f t="shared" si="92"/>
        <v>3</v>
      </c>
      <c r="O967" s="28" t="str">
        <f t="shared" si="93"/>
        <v>10</v>
      </c>
      <c r="P967" s="28" t="str">
        <f t="shared" si="94"/>
        <v>0</v>
      </c>
      <c r="Q967" s="29">
        <f t="shared" si="95"/>
        <v>600</v>
      </c>
      <c r="R967" s="29">
        <f t="shared" si="96"/>
        <v>10</v>
      </c>
      <c r="U967" s="26"/>
      <c r="V967" s="26"/>
      <c r="W967" s="8"/>
      <c r="X967" s="6"/>
    </row>
    <row r="968" spans="1:24">
      <c r="A968" s="1">
        <v>45444</v>
      </c>
      <c r="B968" s="1" t="str">
        <f t="shared" si="91"/>
        <v>junio</v>
      </c>
      <c r="C968" t="s">
        <v>105</v>
      </c>
      <c r="D968" t="s">
        <v>106</v>
      </c>
      <c r="E968" t="str">
        <f>+VLOOKUP(F968,'[2]DIVIPOLA MPIO'!$A$5:$B$1125,2,0)</f>
        <v>Huila</v>
      </c>
      <c r="F968" t="s">
        <v>115</v>
      </c>
      <c r="G968" t="s">
        <v>116</v>
      </c>
      <c r="H968" t="s">
        <v>117</v>
      </c>
      <c r="I968" t="s">
        <v>92</v>
      </c>
      <c r="J968" t="s">
        <v>16</v>
      </c>
      <c r="K968" s="2">
        <v>14</v>
      </c>
      <c r="L968" s="2">
        <v>88</v>
      </c>
      <c r="M968" s="2">
        <v>330</v>
      </c>
      <c r="N968" s="27">
        <f t="shared" si="92"/>
        <v>3</v>
      </c>
      <c r="O968" s="28" t="str">
        <f t="shared" si="93"/>
        <v>33</v>
      </c>
      <c r="P968" s="28" t="str">
        <f t="shared" si="94"/>
        <v>0</v>
      </c>
      <c r="Q968" s="29">
        <f t="shared" si="95"/>
        <v>1980</v>
      </c>
      <c r="R968" s="29">
        <f t="shared" si="96"/>
        <v>33</v>
      </c>
      <c r="U968" s="26"/>
      <c r="V968" s="26"/>
      <c r="W968" s="8"/>
      <c r="X968" s="6"/>
    </row>
    <row r="969" spans="1:24">
      <c r="A969" s="1">
        <v>45444</v>
      </c>
      <c r="B969" s="1" t="str">
        <f t="shared" si="91"/>
        <v>junio</v>
      </c>
      <c r="C969" t="s">
        <v>105</v>
      </c>
      <c r="D969" t="s">
        <v>106</v>
      </c>
      <c r="E969" t="str">
        <f>+VLOOKUP(F969,'[2]DIVIPOLA MPIO'!$A$5:$B$1125,2,0)</f>
        <v>Huila</v>
      </c>
      <c r="F969" t="s">
        <v>115</v>
      </c>
      <c r="G969" t="s">
        <v>119</v>
      </c>
      <c r="H969" t="s">
        <v>117</v>
      </c>
      <c r="I969" t="s">
        <v>92</v>
      </c>
      <c r="J969" t="s">
        <v>16</v>
      </c>
      <c r="K969" s="2">
        <v>24</v>
      </c>
      <c r="L969" s="2">
        <v>150</v>
      </c>
      <c r="M969" s="2">
        <v>600</v>
      </c>
      <c r="N969" s="27">
        <f t="shared" si="92"/>
        <v>3</v>
      </c>
      <c r="O969" s="28" t="str">
        <f t="shared" si="93"/>
        <v>60</v>
      </c>
      <c r="P969" s="28" t="str">
        <f t="shared" si="94"/>
        <v>0</v>
      </c>
      <c r="Q969" s="29">
        <f t="shared" si="95"/>
        <v>3600</v>
      </c>
      <c r="R969" s="29">
        <f t="shared" si="96"/>
        <v>60</v>
      </c>
      <c r="U969" s="26"/>
      <c r="V969" s="26"/>
      <c r="W969" s="8"/>
      <c r="X969" s="6"/>
    </row>
    <row r="970" spans="1:24">
      <c r="A970" s="1">
        <v>45444</v>
      </c>
      <c r="B970" s="1" t="str">
        <f t="shared" si="91"/>
        <v>junio</v>
      </c>
      <c r="C970" t="s">
        <v>105</v>
      </c>
      <c r="D970" t="s">
        <v>106</v>
      </c>
      <c r="E970" t="str">
        <f>+VLOOKUP(F970,'[2]DIVIPOLA MPIO'!$A$5:$B$1125,2,0)</f>
        <v>Tolima</v>
      </c>
      <c r="F970" t="s">
        <v>455</v>
      </c>
      <c r="G970" t="s">
        <v>121</v>
      </c>
      <c r="H970" t="s">
        <v>110</v>
      </c>
      <c r="I970" t="s">
        <v>92</v>
      </c>
      <c r="J970" t="s">
        <v>16</v>
      </c>
      <c r="K970" s="2">
        <v>16</v>
      </c>
      <c r="L970" s="2">
        <v>100</v>
      </c>
      <c r="M970" s="2">
        <v>400</v>
      </c>
      <c r="N970" s="27">
        <f t="shared" si="92"/>
        <v>3</v>
      </c>
      <c r="O970" s="28" t="str">
        <f t="shared" si="93"/>
        <v>40</v>
      </c>
      <c r="P970" s="28" t="str">
        <f t="shared" si="94"/>
        <v>0</v>
      </c>
      <c r="Q970" s="29">
        <f t="shared" si="95"/>
        <v>2400</v>
      </c>
      <c r="R970" s="29">
        <f t="shared" si="96"/>
        <v>40</v>
      </c>
      <c r="U970" s="26"/>
      <c r="V970" s="26"/>
      <c r="W970" s="8"/>
      <c r="X970" s="6"/>
    </row>
    <row r="971" spans="1:24">
      <c r="A971" s="1">
        <v>45444</v>
      </c>
      <c r="B971" s="1" t="str">
        <f t="shared" si="91"/>
        <v>junio</v>
      </c>
      <c r="C971" t="s">
        <v>105</v>
      </c>
      <c r="D971" t="s">
        <v>106</v>
      </c>
      <c r="E971" t="str">
        <f>+VLOOKUP(F971,'[2]DIVIPOLA MPIO'!$A$5:$B$1125,2,0)</f>
        <v>Tolima</v>
      </c>
      <c r="F971" t="s">
        <v>455</v>
      </c>
      <c r="G971" t="s">
        <v>121</v>
      </c>
      <c r="H971" t="s">
        <v>111</v>
      </c>
      <c r="I971" t="s">
        <v>92</v>
      </c>
      <c r="J971" t="s">
        <v>16</v>
      </c>
      <c r="K971" s="2">
        <v>12</v>
      </c>
      <c r="L971" s="2">
        <v>75</v>
      </c>
      <c r="M971" s="2">
        <v>300</v>
      </c>
      <c r="N971" s="27">
        <f t="shared" si="92"/>
        <v>3</v>
      </c>
      <c r="O971" s="28" t="str">
        <f t="shared" si="93"/>
        <v>30</v>
      </c>
      <c r="P971" s="28" t="str">
        <f t="shared" si="94"/>
        <v>0</v>
      </c>
      <c r="Q971" s="29">
        <f t="shared" si="95"/>
        <v>1800</v>
      </c>
      <c r="R971" s="29">
        <f t="shared" si="96"/>
        <v>30</v>
      </c>
      <c r="U971" s="26"/>
      <c r="V971" s="26"/>
      <c r="W971" s="8"/>
      <c r="X971" s="6"/>
    </row>
    <row r="972" spans="1:24">
      <c r="A972" s="1">
        <v>45444</v>
      </c>
      <c r="B972" s="1" t="str">
        <f t="shared" si="91"/>
        <v>junio</v>
      </c>
      <c r="C972" t="s">
        <v>105</v>
      </c>
      <c r="D972" t="s">
        <v>106</v>
      </c>
      <c r="E972" t="str">
        <f>+VLOOKUP(F972,'[2]DIVIPOLA MPIO'!$A$5:$B$1125,2,0)</f>
        <v>Tolima</v>
      </c>
      <c r="F972" t="s">
        <v>455</v>
      </c>
      <c r="G972" t="s">
        <v>108</v>
      </c>
      <c r="H972" t="s">
        <v>345</v>
      </c>
      <c r="I972" t="s">
        <v>92</v>
      </c>
      <c r="J972" t="s">
        <v>233</v>
      </c>
      <c r="K972" s="2">
        <v>12</v>
      </c>
      <c r="L972" s="2">
        <v>75</v>
      </c>
      <c r="M972" s="2">
        <v>300</v>
      </c>
      <c r="N972" s="27">
        <f t="shared" si="92"/>
        <v>3</v>
      </c>
      <c r="O972" s="28" t="str">
        <f t="shared" si="93"/>
        <v>30</v>
      </c>
      <c r="P972" s="28" t="str">
        <f t="shared" si="94"/>
        <v>0</v>
      </c>
      <c r="Q972" s="29">
        <f t="shared" si="95"/>
        <v>1800</v>
      </c>
      <c r="R972" s="29">
        <f t="shared" si="96"/>
        <v>30</v>
      </c>
      <c r="U972" s="26"/>
      <c r="V972" s="26"/>
      <c r="W972" s="8"/>
      <c r="X972" s="6"/>
    </row>
    <row r="973" spans="1:24">
      <c r="A973" s="1">
        <v>45444</v>
      </c>
      <c r="B973" s="1" t="str">
        <f t="shared" si="91"/>
        <v>junio</v>
      </c>
      <c r="C973" t="s">
        <v>105</v>
      </c>
      <c r="D973" t="s">
        <v>106</v>
      </c>
      <c r="E973" t="str">
        <f>+VLOOKUP(F973,'[2]DIVIPOLA MPIO'!$A$5:$B$1125,2,0)</f>
        <v>Tolima</v>
      </c>
      <c r="F973" t="s">
        <v>455</v>
      </c>
      <c r="G973" t="s">
        <v>108</v>
      </c>
      <c r="H973" t="s">
        <v>118</v>
      </c>
      <c r="I973" t="s">
        <v>92</v>
      </c>
      <c r="J973" t="s">
        <v>233</v>
      </c>
      <c r="K973" s="2">
        <v>24</v>
      </c>
      <c r="L973" s="2">
        <v>150</v>
      </c>
      <c r="M973" s="2">
        <v>600</v>
      </c>
      <c r="N973" s="27">
        <f t="shared" si="92"/>
        <v>3</v>
      </c>
      <c r="O973" s="28" t="str">
        <f t="shared" si="93"/>
        <v>60</v>
      </c>
      <c r="P973" s="28" t="str">
        <f t="shared" si="94"/>
        <v>0</v>
      </c>
      <c r="Q973" s="29">
        <f t="shared" si="95"/>
        <v>3600</v>
      </c>
      <c r="R973" s="29">
        <f t="shared" si="96"/>
        <v>60</v>
      </c>
      <c r="U973" s="26"/>
      <c r="V973" s="26"/>
      <c r="W973" s="8"/>
      <c r="X973" s="6"/>
    </row>
    <row r="974" spans="1:24">
      <c r="A974" s="1">
        <v>45444</v>
      </c>
      <c r="B974" s="1" t="str">
        <f t="shared" si="91"/>
        <v>junio</v>
      </c>
      <c r="C974" t="s">
        <v>105</v>
      </c>
      <c r="D974" t="s">
        <v>106</v>
      </c>
      <c r="E974" t="str">
        <f>+VLOOKUP(F974,'[2]DIVIPOLA MPIO'!$A$5:$B$1125,2,0)</f>
        <v>Tolima</v>
      </c>
      <c r="F974" t="s">
        <v>455</v>
      </c>
      <c r="G974" t="s">
        <v>108</v>
      </c>
      <c r="H974" t="s">
        <v>125</v>
      </c>
      <c r="I974" t="s">
        <v>92</v>
      </c>
      <c r="J974" t="s">
        <v>233</v>
      </c>
      <c r="K974" s="2">
        <v>22</v>
      </c>
      <c r="L974" s="2">
        <v>138</v>
      </c>
      <c r="M974" s="2">
        <v>530</v>
      </c>
      <c r="N974" s="27">
        <f t="shared" si="92"/>
        <v>3</v>
      </c>
      <c r="O974" s="28" t="str">
        <f t="shared" si="93"/>
        <v>53</v>
      </c>
      <c r="P974" s="28" t="str">
        <f t="shared" si="94"/>
        <v>0</v>
      </c>
      <c r="Q974" s="29">
        <f t="shared" si="95"/>
        <v>3180</v>
      </c>
      <c r="R974" s="29">
        <f t="shared" si="96"/>
        <v>53</v>
      </c>
      <c r="U974" s="26"/>
      <c r="V974" s="26"/>
      <c r="W974" s="8"/>
      <c r="X974" s="6"/>
    </row>
    <row r="975" spans="1:24">
      <c r="A975" s="1">
        <v>45444</v>
      </c>
      <c r="B975" s="1" t="str">
        <f t="shared" si="91"/>
        <v>junio</v>
      </c>
      <c r="C975" t="s">
        <v>105</v>
      </c>
      <c r="D975" t="s">
        <v>106</v>
      </c>
      <c r="E975" t="str">
        <f>+VLOOKUP(F975,'[2]DIVIPOLA MPIO'!$A$5:$B$1125,2,0)</f>
        <v>Tolima</v>
      </c>
      <c r="F975" t="s">
        <v>455</v>
      </c>
      <c r="G975" t="s">
        <v>108</v>
      </c>
      <c r="H975" t="s">
        <v>345</v>
      </c>
      <c r="I975" t="s">
        <v>92</v>
      </c>
      <c r="J975" t="s">
        <v>16</v>
      </c>
      <c r="K975" s="2">
        <v>56</v>
      </c>
      <c r="L975" s="2">
        <v>350</v>
      </c>
      <c r="M975" s="2">
        <v>1400</v>
      </c>
      <c r="N975" s="27">
        <f t="shared" si="92"/>
        <v>4</v>
      </c>
      <c r="O975" s="28" t="str">
        <f t="shared" si="93"/>
        <v>14</v>
      </c>
      <c r="P975" s="28" t="str">
        <f t="shared" si="94"/>
        <v>00</v>
      </c>
      <c r="Q975" s="29">
        <f t="shared" si="95"/>
        <v>840</v>
      </c>
      <c r="R975" s="29">
        <f t="shared" si="96"/>
        <v>14</v>
      </c>
      <c r="U975" s="26"/>
      <c r="V975" s="26"/>
      <c r="W975" s="8"/>
      <c r="X975" s="6"/>
    </row>
    <row r="976" spans="1:24">
      <c r="A976" s="1">
        <v>45444</v>
      </c>
      <c r="B976" s="1" t="str">
        <f t="shared" si="91"/>
        <v>junio</v>
      </c>
      <c r="C976" t="s">
        <v>105</v>
      </c>
      <c r="D976" t="s">
        <v>106</v>
      </c>
      <c r="E976" t="str">
        <f>+VLOOKUP(F976,'[2]DIVIPOLA MPIO'!$A$5:$B$1125,2,0)</f>
        <v>Tolima</v>
      </c>
      <c r="F976" t="s">
        <v>455</v>
      </c>
      <c r="G976" t="s">
        <v>108</v>
      </c>
      <c r="H976" t="s">
        <v>118</v>
      </c>
      <c r="I976" t="s">
        <v>92</v>
      </c>
      <c r="J976" t="s">
        <v>16</v>
      </c>
      <c r="K976" s="2">
        <v>36</v>
      </c>
      <c r="L976" s="2">
        <v>225</v>
      </c>
      <c r="M976" s="2">
        <v>900</v>
      </c>
      <c r="N976" s="27">
        <f t="shared" si="92"/>
        <v>3</v>
      </c>
      <c r="O976" s="28" t="str">
        <f t="shared" si="93"/>
        <v>90</v>
      </c>
      <c r="P976" s="28" t="str">
        <f t="shared" si="94"/>
        <v>0</v>
      </c>
      <c r="Q976" s="29">
        <f t="shared" si="95"/>
        <v>5400</v>
      </c>
      <c r="R976" s="29">
        <f t="shared" si="96"/>
        <v>90</v>
      </c>
      <c r="U976" s="26"/>
      <c r="V976" s="26"/>
      <c r="W976" s="8"/>
      <c r="X976" s="6"/>
    </row>
    <row r="977" spans="1:24">
      <c r="A977" s="1">
        <v>45444</v>
      </c>
      <c r="B977" s="1" t="str">
        <f t="shared" si="91"/>
        <v>junio</v>
      </c>
      <c r="C977" t="s">
        <v>105</v>
      </c>
      <c r="D977" t="s">
        <v>106</v>
      </c>
      <c r="E977" t="str">
        <f>+VLOOKUP(F977,'[2]DIVIPOLA MPIO'!$A$5:$B$1125,2,0)</f>
        <v>Tolima</v>
      </c>
      <c r="F977" t="s">
        <v>455</v>
      </c>
      <c r="G977" t="s">
        <v>108</v>
      </c>
      <c r="H977" t="s">
        <v>125</v>
      </c>
      <c r="I977" t="s">
        <v>92</v>
      </c>
      <c r="J977" t="s">
        <v>16</v>
      </c>
      <c r="K977" s="2">
        <v>62</v>
      </c>
      <c r="L977" s="2">
        <v>388</v>
      </c>
      <c r="M977" s="2">
        <v>1530</v>
      </c>
      <c r="N977" s="27">
        <f t="shared" si="92"/>
        <v>4</v>
      </c>
      <c r="O977" s="28" t="str">
        <f t="shared" si="93"/>
        <v>15</v>
      </c>
      <c r="P977" s="28" t="str">
        <f t="shared" si="94"/>
        <v>30</v>
      </c>
      <c r="Q977" s="29">
        <f t="shared" si="95"/>
        <v>930</v>
      </c>
      <c r="R977" s="29">
        <f t="shared" si="96"/>
        <v>15.5</v>
      </c>
      <c r="U977" s="26"/>
      <c r="V977" s="26"/>
      <c r="W977" s="8"/>
      <c r="X977" s="6"/>
    </row>
    <row r="978" spans="1:24">
      <c r="A978" s="1">
        <v>45444</v>
      </c>
      <c r="B978" s="1" t="str">
        <f t="shared" si="91"/>
        <v>junio</v>
      </c>
      <c r="C978" t="s">
        <v>105</v>
      </c>
      <c r="D978" t="s">
        <v>106</v>
      </c>
      <c r="E978" t="str">
        <f>+VLOOKUP(F978,'[2]DIVIPOLA MPIO'!$A$5:$B$1125,2,0)</f>
        <v>Tolima</v>
      </c>
      <c r="F978" t="s">
        <v>455</v>
      </c>
      <c r="G978" t="s">
        <v>108</v>
      </c>
      <c r="H978" t="s">
        <v>118</v>
      </c>
      <c r="I978" t="s">
        <v>92</v>
      </c>
      <c r="J978" t="s">
        <v>373</v>
      </c>
      <c r="K978" s="2">
        <v>8</v>
      </c>
      <c r="L978" s="2">
        <v>50</v>
      </c>
      <c r="M978" s="2">
        <v>200</v>
      </c>
      <c r="N978" s="27">
        <f t="shared" si="92"/>
        <v>3</v>
      </c>
      <c r="O978" s="28" t="str">
        <f t="shared" si="93"/>
        <v>20</v>
      </c>
      <c r="P978" s="28" t="str">
        <f t="shared" si="94"/>
        <v>0</v>
      </c>
      <c r="Q978" s="29">
        <f t="shared" si="95"/>
        <v>1200</v>
      </c>
      <c r="R978" s="29">
        <f t="shared" si="96"/>
        <v>20</v>
      </c>
      <c r="U978" s="26"/>
      <c r="V978" s="26"/>
      <c r="W978" s="8"/>
      <c r="X978" s="6"/>
    </row>
    <row r="979" spans="1:24">
      <c r="A979" s="1">
        <v>45444</v>
      </c>
      <c r="B979" s="1" t="str">
        <f t="shared" si="91"/>
        <v>junio</v>
      </c>
      <c r="C979" t="s">
        <v>105</v>
      </c>
      <c r="D979" t="s">
        <v>106</v>
      </c>
      <c r="E979" t="str">
        <f>+VLOOKUP(F979,'[2]DIVIPOLA MPIO'!$A$5:$B$1125,2,0)</f>
        <v>Tolima</v>
      </c>
      <c r="F979" t="s">
        <v>455</v>
      </c>
      <c r="G979" t="s">
        <v>108</v>
      </c>
      <c r="H979" t="s">
        <v>345</v>
      </c>
      <c r="I979" t="s">
        <v>92</v>
      </c>
      <c r="J979" t="s">
        <v>123</v>
      </c>
      <c r="K979" s="2">
        <v>12</v>
      </c>
      <c r="L979" s="2">
        <v>75</v>
      </c>
      <c r="M979" s="2">
        <v>300</v>
      </c>
      <c r="N979" s="27">
        <f t="shared" si="92"/>
        <v>3</v>
      </c>
      <c r="O979" s="28" t="str">
        <f t="shared" si="93"/>
        <v>30</v>
      </c>
      <c r="P979" s="28" t="str">
        <f t="shared" si="94"/>
        <v>0</v>
      </c>
      <c r="Q979" s="29">
        <f t="shared" si="95"/>
        <v>1800</v>
      </c>
      <c r="R979" s="29">
        <f t="shared" si="96"/>
        <v>30</v>
      </c>
      <c r="U979" s="26"/>
      <c r="V979" s="26"/>
      <c r="W979" s="8"/>
      <c r="X979" s="6"/>
    </row>
    <row r="980" spans="1:24">
      <c r="A980" s="1">
        <v>45444</v>
      </c>
      <c r="B980" s="1" t="str">
        <f t="shared" si="91"/>
        <v>junio</v>
      </c>
      <c r="C980" t="s">
        <v>105</v>
      </c>
      <c r="D980" t="s">
        <v>106</v>
      </c>
      <c r="E980" t="str">
        <f>+VLOOKUP(F980,'[2]DIVIPOLA MPIO'!$A$5:$B$1125,2,0)</f>
        <v>Tolima</v>
      </c>
      <c r="F980" t="s">
        <v>455</v>
      </c>
      <c r="G980" t="s">
        <v>108</v>
      </c>
      <c r="H980" t="s">
        <v>118</v>
      </c>
      <c r="I980" t="s">
        <v>92</v>
      </c>
      <c r="J980" t="s">
        <v>123</v>
      </c>
      <c r="K980" s="2">
        <v>8</v>
      </c>
      <c r="L980" s="2">
        <v>50</v>
      </c>
      <c r="M980" s="2">
        <v>200</v>
      </c>
      <c r="N980" s="27">
        <f t="shared" si="92"/>
        <v>3</v>
      </c>
      <c r="O980" s="28" t="str">
        <f t="shared" si="93"/>
        <v>20</v>
      </c>
      <c r="P980" s="28" t="str">
        <f t="shared" si="94"/>
        <v>0</v>
      </c>
      <c r="Q980" s="29">
        <f t="shared" si="95"/>
        <v>1200</v>
      </c>
      <c r="R980" s="29">
        <f t="shared" si="96"/>
        <v>20</v>
      </c>
      <c r="U980" s="26"/>
      <c r="V980" s="26"/>
      <c r="W980" s="8"/>
      <c r="X980" s="6"/>
    </row>
    <row r="981" spans="1:24">
      <c r="A981" s="1">
        <v>45444</v>
      </c>
      <c r="B981" s="1" t="str">
        <f t="shared" si="91"/>
        <v>junio</v>
      </c>
      <c r="C981" t="s">
        <v>105</v>
      </c>
      <c r="D981" t="s">
        <v>106</v>
      </c>
      <c r="E981" t="str">
        <f>+VLOOKUP(F981,'[2]DIVIPOLA MPIO'!$A$5:$B$1125,2,0)</f>
        <v>Tolima</v>
      </c>
      <c r="F981" t="s">
        <v>455</v>
      </c>
      <c r="G981" t="s">
        <v>108</v>
      </c>
      <c r="H981" t="s">
        <v>125</v>
      </c>
      <c r="I981" t="s">
        <v>92</v>
      </c>
      <c r="J981" t="s">
        <v>123</v>
      </c>
      <c r="K981" s="2">
        <v>18</v>
      </c>
      <c r="L981" s="2">
        <v>113</v>
      </c>
      <c r="M981" s="2">
        <v>430</v>
      </c>
      <c r="N981" s="27">
        <f t="shared" si="92"/>
        <v>3</v>
      </c>
      <c r="O981" s="28" t="str">
        <f t="shared" si="93"/>
        <v>43</v>
      </c>
      <c r="P981" s="28" t="str">
        <f t="shared" si="94"/>
        <v>0</v>
      </c>
      <c r="Q981" s="29">
        <f t="shared" si="95"/>
        <v>2580</v>
      </c>
      <c r="R981" s="29">
        <f t="shared" si="96"/>
        <v>43</v>
      </c>
      <c r="U981" s="26"/>
      <c r="V981" s="26"/>
      <c r="W981" s="8"/>
      <c r="X981" s="6"/>
    </row>
    <row r="982" spans="1:24">
      <c r="A982" s="1">
        <v>45444</v>
      </c>
      <c r="B982" s="1" t="str">
        <f t="shared" si="91"/>
        <v>junio</v>
      </c>
      <c r="C982" t="s">
        <v>105</v>
      </c>
      <c r="D982" t="s">
        <v>106</v>
      </c>
      <c r="E982" t="str">
        <f>+VLOOKUP(F982,'[2]DIVIPOLA MPIO'!$A$5:$B$1125,2,0)</f>
        <v>Tolima</v>
      </c>
      <c r="F982" t="s">
        <v>455</v>
      </c>
      <c r="G982" t="s">
        <v>126</v>
      </c>
      <c r="H982" t="s">
        <v>125</v>
      </c>
      <c r="I982" t="s">
        <v>92</v>
      </c>
      <c r="J982" t="s">
        <v>233</v>
      </c>
      <c r="K982" s="2">
        <v>32</v>
      </c>
      <c r="L982" s="2">
        <v>200</v>
      </c>
      <c r="M982" s="2">
        <v>800</v>
      </c>
      <c r="N982" s="27">
        <f t="shared" si="92"/>
        <v>3</v>
      </c>
      <c r="O982" s="28" t="str">
        <f t="shared" si="93"/>
        <v>80</v>
      </c>
      <c r="P982" s="28" t="str">
        <f t="shared" si="94"/>
        <v>0</v>
      </c>
      <c r="Q982" s="29">
        <f t="shared" si="95"/>
        <v>4800</v>
      </c>
      <c r="R982" s="29">
        <f t="shared" si="96"/>
        <v>80</v>
      </c>
      <c r="U982" s="26"/>
      <c r="V982" s="26"/>
      <c r="W982" s="8"/>
      <c r="X982" s="6"/>
    </row>
    <row r="983" spans="1:24">
      <c r="A983" s="1">
        <v>45444</v>
      </c>
      <c r="B983" s="1" t="str">
        <f t="shared" si="91"/>
        <v>junio</v>
      </c>
      <c r="C983" t="s">
        <v>105</v>
      </c>
      <c r="D983" t="s">
        <v>106</v>
      </c>
      <c r="E983" t="str">
        <f>+VLOOKUP(F983,'[2]DIVIPOLA MPIO'!$A$5:$B$1125,2,0)</f>
        <v>Tolima</v>
      </c>
      <c r="F983" t="s">
        <v>455</v>
      </c>
      <c r="G983" t="s">
        <v>126</v>
      </c>
      <c r="H983" t="s">
        <v>345</v>
      </c>
      <c r="I983" t="s">
        <v>92</v>
      </c>
      <c r="J983" t="s">
        <v>16</v>
      </c>
      <c r="K983" s="2">
        <v>14</v>
      </c>
      <c r="L983" s="2">
        <v>88</v>
      </c>
      <c r="M983" s="2">
        <v>330</v>
      </c>
      <c r="N983" s="27">
        <f t="shared" si="92"/>
        <v>3</v>
      </c>
      <c r="O983" s="28" t="str">
        <f t="shared" si="93"/>
        <v>33</v>
      </c>
      <c r="P983" s="28" t="str">
        <f t="shared" si="94"/>
        <v>0</v>
      </c>
      <c r="Q983" s="29">
        <f t="shared" si="95"/>
        <v>1980</v>
      </c>
      <c r="R983" s="29">
        <f t="shared" si="96"/>
        <v>33</v>
      </c>
      <c r="U983" s="26"/>
      <c r="V983" s="26"/>
      <c r="W983" s="8"/>
      <c r="X983" s="6"/>
    </row>
    <row r="984" spans="1:24">
      <c r="A984" s="1">
        <v>45444</v>
      </c>
      <c r="B984" s="1" t="str">
        <f t="shared" si="91"/>
        <v>junio</v>
      </c>
      <c r="C984" t="s">
        <v>105</v>
      </c>
      <c r="D984" t="s">
        <v>106</v>
      </c>
      <c r="E984" t="str">
        <f>+VLOOKUP(F984,'[2]DIVIPOLA MPIO'!$A$5:$B$1125,2,0)</f>
        <v>Tolima</v>
      </c>
      <c r="F984" t="s">
        <v>455</v>
      </c>
      <c r="G984" t="s">
        <v>126</v>
      </c>
      <c r="H984" t="s">
        <v>118</v>
      </c>
      <c r="I984" t="s">
        <v>92</v>
      </c>
      <c r="J984" t="s">
        <v>16</v>
      </c>
      <c r="K984" s="2">
        <v>6</v>
      </c>
      <c r="L984" s="2">
        <v>38</v>
      </c>
      <c r="M984" s="2">
        <v>130</v>
      </c>
      <c r="N984" s="27">
        <f t="shared" si="92"/>
        <v>3</v>
      </c>
      <c r="O984" s="28" t="str">
        <f t="shared" si="93"/>
        <v>13</v>
      </c>
      <c r="P984" s="28" t="str">
        <f t="shared" si="94"/>
        <v>0</v>
      </c>
      <c r="Q984" s="29">
        <f t="shared" si="95"/>
        <v>780</v>
      </c>
      <c r="R984" s="29">
        <f t="shared" si="96"/>
        <v>13</v>
      </c>
      <c r="U984" s="26"/>
      <c r="V984" s="26"/>
      <c r="W984" s="8"/>
      <c r="X984" s="6"/>
    </row>
    <row r="985" spans="1:24">
      <c r="A985" s="1">
        <v>45444</v>
      </c>
      <c r="B985" s="1" t="str">
        <f t="shared" si="91"/>
        <v>junio</v>
      </c>
      <c r="C985" t="s">
        <v>105</v>
      </c>
      <c r="D985" t="s">
        <v>106</v>
      </c>
      <c r="E985" t="str">
        <f>+VLOOKUP(F985,'[2]DIVIPOLA MPIO'!$A$5:$B$1125,2,0)</f>
        <v>Tolima</v>
      </c>
      <c r="F985" t="s">
        <v>455</v>
      </c>
      <c r="G985" t="s">
        <v>126</v>
      </c>
      <c r="H985" t="s">
        <v>125</v>
      </c>
      <c r="I985" t="s">
        <v>92</v>
      </c>
      <c r="J985" t="s">
        <v>16</v>
      </c>
      <c r="K985" s="2">
        <v>12</v>
      </c>
      <c r="L985" s="2">
        <v>75</v>
      </c>
      <c r="M985" s="2">
        <v>300</v>
      </c>
      <c r="N985" s="27">
        <f t="shared" si="92"/>
        <v>3</v>
      </c>
      <c r="O985" s="28" t="str">
        <f t="shared" si="93"/>
        <v>30</v>
      </c>
      <c r="P985" s="28" t="str">
        <f t="shared" si="94"/>
        <v>0</v>
      </c>
      <c r="Q985" s="29">
        <f t="shared" si="95"/>
        <v>1800</v>
      </c>
      <c r="R985" s="29">
        <f t="shared" si="96"/>
        <v>30</v>
      </c>
      <c r="U985" s="26"/>
      <c r="V985" s="26"/>
      <c r="W985" s="8"/>
      <c r="X985" s="6"/>
    </row>
    <row r="986" spans="1:24">
      <c r="A986" s="1">
        <v>45444</v>
      </c>
      <c r="B986" s="1" t="str">
        <f t="shared" si="91"/>
        <v>junio</v>
      </c>
      <c r="C986" t="s">
        <v>105</v>
      </c>
      <c r="D986" t="s">
        <v>106</v>
      </c>
      <c r="E986" t="str">
        <f>+VLOOKUP(F986,'[2]DIVIPOLA MPIO'!$A$5:$B$1125,2,0)</f>
        <v>Tolima</v>
      </c>
      <c r="F986" t="s">
        <v>455</v>
      </c>
      <c r="G986" t="s">
        <v>126</v>
      </c>
      <c r="H986" t="s">
        <v>125</v>
      </c>
      <c r="I986" t="s">
        <v>92</v>
      </c>
      <c r="J986" t="s">
        <v>123</v>
      </c>
      <c r="K986" s="2">
        <v>4</v>
      </c>
      <c r="L986" s="2">
        <v>25</v>
      </c>
      <c r="M986" s="2">
        <v>100</v>
      </c>
      <c r="N986" s="27">
        <f t="shared" si="92"/>
        <v>3</v>
      </c>
      <c r="O986" s="28" t="str">
        <f t="shared" si="93"/>
        <v>10</v>
      </c>
      <c r="P986" s="28" t="str">
        <f t="shared" si="94"/>
        <v>0</v>
      </c>
      <c r="Q986" s="29">
        <f t="shared" si="95"/>
        <v>600</v>
      </c>
      <c r="R986" s="29">
        <f t="shared" si="96"/>
        <v>10</v>
      </c>
      <c r="U986" s="26"/>
      <c r="V986" s="26"/>
      <c r="W986" s="8"/>
      <c r="X986" s="6"/>
    </row>
    <row r="987" spans="1:24">
      <c r="A987" s="1">
        <v>45444</v>
      </c>
      <c r="B987" s="1" t="str">
        <f t="shared" si="91"/>
        <v>junio</v>
      </c>
      <c r="C987" t="s">
        <v>105</v>
      </c>
      <c r="D987" t="s">
        <v>106</v>
      </c>
      <c r="E987" t="str">
        <f>+VLOOKUP(F987,'[2]DIVIPOLA MPIO'!$A$5:$B$1125,2,0)</f>
        <v>Tolima</v>
      </c>
      <c r="F987" t="s">
        <v>128</v>
      </c>
      <c r="G987" t="s">
        <v>129</v>
      </c>
      <c r="H987" t="s">
        <v>345</v>
      </c>
      <c r="I987" t="s">
        <v>92</v>
      </c>
      <c r="J987" t="s">
        <v>233</v>
      </c>
      <c r="K987" s="2">
        <v>16</v>
      </c>
      <c r="L987" s="2">
        <v>100</v>
      </c>
      <c r="M987" s="2">
        <v>400</v>
      </c>
      <c r="N987" s="27">
        <f t="shared" si="92"/>
        <v>3</v>
      </c>
      <c r="O987" s="28" t="str">
        <f t="shared" si="93"/>
        <v>40</v>
      </c>
      <c r="P987" s="28" t="str">
        <f t="shared" si="94"/>
        <v>0</v>
      </c>
      <c r="Q987" s="29">
        <f t="shared" si="95"/>
        <v>2400</v>
      </c>
      <c r="R987" s="29">
        <f t="shared" si="96"/>
        <v>40</v>
      </c>
      <c r="U987" s="26"/>
      <c r="V987" s="26"/>
      <c r="W987" s="8"/>
      <c r="X987" s="6"/>
    </row>
    <row r="988" spans="1:24">
      <c r="A988" s="1">
        <v>45444</v>
      </c>
      <c r="B988" s="1" t="str">
        <f t="shared" si="91"/>
        <v>junio</v>
      </c>
      <c r="C988" t="s">
        <v>105</v>
      </c>
      <c r="D988" t="s">
        <v>106</v>
      </c>
      <c r="E988" t="str">
        <f>+VLOOKUP(F988,'[2]DIVIPOLA MPIO'!$A$5:$B$1125,2,0)</f>
        <v>Tolima</v>
      </c>
      <c r="F988" t="s">
        <v>128</v>
      </c>
      <c r="G988" t="s">
        <v>129</v>
      </c>
      <c r="H988" t="s">
        <v>125</v>
      </c>
      <c r="I988" t="s">
        <v>92</v>
      </c>
      <c r="J988" t="s">
        <v>233</v>
      </c>
      <c r="K988" s="2">
        <v>8</v>
      </c>
      <c r="L988" s="2">
        <v>50</v>
      </c>
      <c r="M988" s="2">
        <v>200</v>
      </c>
      <c r="N988" s="27">
        <f t="shared" si="92"/>
        <v>3</v>
      </c>
      <c r="O988" s="28" t="str">
        <f t="shared" si="93"/>
        <v>20</v>
      </c>
      <c r="P988" s="28" t="str">
        <f t="shared" si="94"/>
        <v>0</v>
      </c>
      <c r="Q988" s="29">
        <f t="shared" si="95"/>
        <v>1200</v>
      </c>
      <c r="R988" s="29">
        <f t="shared" si="96"/>
        <v>20</v>
      </c>
      <c r="U988" s="26"/>
      <c r="V988" s="26"/>
      <c r="W988" s="8"/>
      <c r="X988" s="6"/>
    </row>
    <row r="989" spans="1:24">
      <c r="A989" s="1">
        <v>45444</v>
      </c>
      <c r="B989" s="1" t="str">
        <f t="shared" si="91"/>
        <v>junio</v>
      </c>
      <c r="C989" t="s">
        <v>105</v>
      </c>
      <c r="D989" t="s">
        <v>106</v>
      </c>
      <c r="E989" t="str">
        <f>+VLOOKUP(F989,'[2]DIVIPOLA MPIO'!$A$5:$B$1125,2,0)</f>
        <v>Tolima</v>
      </c>
      <c r="F989" t="s">
        <v>128</v>
      </c>
      <c r="G989" t="s">
        <v>129</v>
      </c>
      <c r="H989" t="s">
        <v>345</v>
      </c>
      <c r="I989" t="s">
        <v>92</v>
      </c>
      <c r="J989" t="s">
        <v>16</v>
      </c>
      <c r="K989" s="2">
        <v>84</v>
      </c>
      <c r="L989" s="2">
        <v>525</v>
      </c>
      <c r="M989" s="2">
        <v>2100</v>
      </c>
      <c r="N989" s="27">
        <f t="shared" si="92"/>
        <v>4</v>
      </c>
      <c r="O989" s="28" t="str">
        <f t="shared" si="93"/>
        <v>21</v>
      </c>
      <c r="P989" s="28" t="str">
        <f t="shared" si="94"/>
        <v>00</v>
      </c>
      <c r="Q989" s="29">
        <f t="shared" si="95"/>
        <v>1260</v>
      </c>
      <c r="R989" s="29">
        <f t="shared" si="96"/>
        <v>21</v>
      </c>
      <c r="U989" s="26"/>
      <c r="V989" s="26"/>
      <c r="W989" s="8"/>
      <c r="X989" s="6"/>
    </row>
    <row r="990" spans="1:24">
      <c r="A990" s="1">
        <v>45444</v>
      </c>
      <c r="B990" s="1" t="str">
        <f t="shared" si="91"/>
        <v>junio</v>
      </c>
      <c r="C990" t="s">
        <v>105</v>
      </c>
      <c r="D990" t="s">
        <v>106</v>
      </c>
      <c r="E990" t="str">
        <f>+VLOOKUP(F990,'[2]DIVIPOLA MPIO'!$A$5:$B$1125,2,0)</f>
        <v>Tolima</v>
      </c>
      <c r="F990" t="s">
        <v>128</v>
      </c>
      <c r="G990" t="s">
        <v>129</v>
      </c>
      <c r="H990" t="s">
        <v>118</v>
      </c>
      <c r="I990" t="s">
        <v>92</v>
      </c>
      <c r="J990" t="s">
        <v>16</v>
      </c>
      <c r="K990" s="2">
        <v>80</v>
      </c>
      <c r="L990" s="2">
        <v>500</v>
      </c>
      <c r="M990" s="2">
        <v>2000</v>
      </c>
      <c r="N990" s="27">
        <f t="shared" si="92"/>
        <v>4</v>
      </c>
      <c r="O990" s="28" t="str">
        <f t="shared" si="93"/>
        <v>20</v>
      </c>
      <c r="P990" s="28" t="str">
        <f t="shared" si="94"/>
        <v>00</v>
      </c>
      <c r="Q990" s="29">
        <f t="shared" si="95"/>
        <v>1200</v>
      </c>
      <c r="R990" s="29">
        <f t="shared" si="96"/>
        <v>20</v>
      </c>
      <c r="U990" s="26"/>
      <c r="V990" s="26"/>
      <c r="W990" s="8"/>
      <c r="X990" s="6"/>
    </row>
    <row r="991" spans="1:24">
      <c r="A991" s="1">
        <v>45444</v>
      </c>
      <c r="B991" s="1" t="str">
        <f t="shared" si="91"/>
        <v>junio</v>
      </c>
      <c r="C991" t="s">
        <v>105</v>
      </c>
      <c r="D991" t="s">
        <v>106</v>
      </c>
      <c r="E991" t="str">
        <f>+VLOOKUP(F991,'[2]DIVIPOLA MPIO'!$A$5:$B$1125,2,0)</f>
        <v>Tolima</v>
      </c>
      <c r="F991" t="s">
        <v>128</v>
      </c>
      <c r="G991" t="s">
        <v>129</v>
      </c>
      <c r="H991" t="s">
        <v>125</v>
      </c>
      <c r="I991" t="s">
        <v>92</v>
      </c>
      <c r="J991" t="s">
        <v>16</v>
      </c>
      <c r="K991" s="2">
        <v>32</v>
      </c>
      <c r="L991" s="2">
        <v>200</v>
      </c>
      <c r="M991" s="2">
        <v>800</v>
      </c>
      <c r="N991" s="27">
        <f t="shared" si="92"/>
        <v>3</v>
      </c>
      <c r="O991" s="28" t="str">
        <f t="shared" si="93"/>
        <v>80</v>
      </c>
      <c r="P991" s="28" t="str">
        <f t="shared" si="94"/>
        <v>0</v>
      </c>
      <c r="Q991" s="29">
        <f t="shared" si="95"/>
        <v>4800</v>
      </c>
      <c r="R991" s="29">
        <f t="shared" si="96"/>
        <v>80</v>
      </c>
      <c r="U991" s="26"/>
      <c r="V991" s="26"/>
      <c r="W991" s="8"/>
      <c r="X991" s="6"/>
    </row>
    <row r="992" spans="1:24">
      <c r="A992" s="1">
        <v>45444</v>
      </c>
      <c r="B992" s="1" t="str">
        <f t="shared" si="91"/>
        <v>junio</v>
      </c>
      <c r="C992" t="s">
        <v>105</v>
      </c>
      <c r="D992" t="s">
        <v>106</v>
      </c>
      <c r="E992" t="str">
        <f>+VLOOKUP(F992,'[2]DIVIPOLA MPIO'!$A$5:$B$1125,2,0)</f>
        <v>Tolima</v>
      </c>
      <c r="F992" t="s">
        <v>128</v>
      </c>
      <c r="G992" t="s">
        <v>129</v>
      </c>
      <c r="H992" t="s">
        <v>345</v>
      </c>
      <c r="I992" t="s">
        <v>92</v>
      </c>
      <c r="J992" t="s">
        <v>123</v>
      </c>
      <c r="K992" s="2">
        <v>10</v>
      </c>
      <c r="L992" s="2">
        <v>63</v>
      </c>
      <c r="M992" s="2">
        <v>230</v>
      </c>
      <c r="N992" s="27">
        <f t="shared" si="92"/>
        <v>3</v>
      </c>
      <c r="O992" s="28" t="str">
        <f t="shared" si="93"/>
        <v>23</v>
      </c>
      <c r="P992" s="28" t="str">
        <f t="shared" si="94"/>
        <v>0</v>
      </c>
      <c r="Q992" s="29">
        <f t="shared" si="95"/>
        <v>1380</v>
      </c>
      <c r="R992" s="29">
        <f t="shared" si="96"/>
        <v>23</v>
      </c>
      <c r="U992" s="26"/>
      <c r="V992" s="26"/>
      <c r="W992" s="8"/>
      <c r="X992" s="6"/>
    </row>
    <row r="993" spans="1:24">
      <c r="A993" s="1">
        <v>45444</v>
      </c>
      <c r="B993" s="1" t="str">
        <f t="shared" si="91"/>
        <v>junio</v>
      </c>
      <c r="C993" t="s">
        <v>105</v>
      </c>
      <c r="D993" t="s">
        <v>106</v>
      </c>
      <c r="E993" t="str">
        <f>+VLOOKUP(F993,'[2]DIVIPOLA MPIO'!$A$5:$B$1125,2,0)</f>
        <v>Tolima</v>
      </c>
      <c r="F993" t="s">
        <v>128</v>
      </c>
      <c r="G993" t="s">
        <v>129</v>
      </c>
      <c r="H993" t="s">
        <v>118</v>
      </c>
      <c r="I993" t="s">
        <v>92</v>
      </c>
      <c r="J993" t="s">
        <v>123</v>
      </c>
      <c r="K993" s="2">
        <v>8</v>
      </c>
      <c r="L993" s="2">
        <v>50</v>
      </c>
      <c r="M993" s="2">
        <v>200</v>
      </c>
      <c r="N993" s="27">
        <f t="shared" si="92"/>
        <v>3</v>
      </c>
      <c r="O993" s="28" t="str">
        <f t="shared" si="93"/>
        <v>20</v>
      </c>
      <c r="P993" s="28" t="str">
        <f t="shared" si="94"/>
        <v>0</v>
      </c>
      <c r="Q993" s="29">
        <f t="shared" si="95"/>
        <v>1200</v>
      </c>
      <c r="R993" s="29">
        <f t="shared" si="96"/>
        <v>20</v>
      </c>
      <c r="U993" s="26"/>
      <c r="V993" s="26"/>
      <c r="W993" s="8"/>
      <c r="X993" s="6"/>
    </row>
    <row r="994" spans="1:24">
      <c r="A994" s="1">
        <v>45444</v>
      </c>
      <c r="B994" s="1" t="str">
        <f t="shared" si="91"/>
        <v>junio</v>
      </c>
      <c r="C994" t="s">
        <v>105</v>
      </c>
      <c r="D994" t="s">
        <v>106</v>
      </c>
      <c r="E994" t="str">
        <f>+VLOOKUP(F994,'[2]DIVIPOLA MPIO'!$A$5:$B$1125,2,0)</f>
        <v>Tolima</v>
      </c>
      <c r="F994" t="s">
        <v>454</v>
      </c>
      <c r="G994" t="s">
        <v>132</v>
      </c>
      <c r="H994" t="s">
        <v>110</v>
      </c>
      <c r="I994" t="s">
        <v>92</v>
      </c>
      <c r="J994" t="s">
        <v>16</v>
      </c>
      <c r="K994" s="2">
        <v>12</v>
      </c>
      <c r="L994" s="2">
        <v>75</v>
      </c>
      <c r="M994" s="2">
        <v>300</v>
      </c>
      <c r="N994" s="27">
        <f t="shared" si="92"/>
        <v>3</v>
      </c>
      <c r="O994" s="28" t="str">
        <f t="shared" si="93"/>
        <v>30</v>
      </c>
      <c r="P994" s="28" t="str">
        <f t="shared" si="94"/>
        <v>0</v>
      </c>
      <c r="Q994" s="29">
        <f t="shared" si="95"/>
        <v>1800</v>
      </c>
      <c r="R994" s="29">
        <f t="shared" si="96"/>
        <v>30</v>
      </c>
      <c r="U994" s="26"/>
      <c r="V994" s="26"/>
      <c r="W994" s="8"/>
      <c r="X994" s="6"/>
    </row>
    <row r="995" spans="1:24">
      <c r="A995" s="1">
        <v>45444</v>
      </c>
      <c r="B995" s="1" t="str">
        <f t="shared" si="91"/>
        <v>junio</v>
      </c>
      <c r="C995" t="s">
        <v>105</v>
      </c>
      <c r="D995" t="s">
        <v>106</v>
      </c>
      <c r="E995" t="str">
        <f>+VLOOKUP(F995,'[2]DIVIPOLA MPIO'!$A$5:$B$1125,2,0)</f>
        <v>Tolima</v>
      </c>
      <c r="F995" t="s">
        <v>454</v>
      </c>
      <c r="G995" t="s">
        <v>132</v>
      </c>
      <c r="H995" t="s">
        <v>111</v>
      </c>
      <c r="I995" t="s">
        <v>92</v>
      </c>
      <c r="J995" t="s">
        <v>16</v>
      </c>
      <c r="K995" s="2">
        <v>4</v>
      </c>
      <c r="L995" s="2">
        <v>25</v>
      </c>
      <c r="M995" s="2">
        <v>100</v>
      </c>
      <c r="N995" s="27">
        <f t="shared" si="92"/>
        <v>3</v>
      </c>
      <c r="O995" s="28" t="str">
        <f t="shared" si="93"/>
        <v>10</v>
      </c>
      <c r="P995" s="28" t="str">
        <f t="shared" si="94"/>
        <v>0</v>
      </c>
      <c r="Q995" s="29">
        <f t="shared" si="95"/>
        <v>600</v>
      </c>
      <c r="R995" s="29">
        <f t="shared" si="96"/>
        <v>10</v>
      </c>
      <c r="U995" s="26"/>
      <c r="V995" s="26"/>
      <c r="W995" s="8"/>
      <c r="X995" s="6"/>
    </row>
    <row r="996" spans="1:24">
      <c r="A996" s="1">
        <v>45444</v>
      </c>
      <c r="B996" s="1" t="str">
        <f t="shared" si="91"/>
        <v>junio</v>
      </c>
      <c r="C996" t="s">
        <v>105</v>
      </c>
      <c r="D996" t="s">
        <v>106</v>
      </c>
      <c r="E996" t="str">
        <f>+VLOOKUP(F996,'[2]DIVIPOLA MPIO'!$A$5:$B$1125,2,0)</f>
        <v>Tolima</v>
      </c>
      <c r="F996" t="s">
        <v>454</v>
      </c>
      <c r="G996" t="s">
        <v>133</v>
      </c>
      <c r="H996" t="s">
        <v>110</v>
      </c>
      <c r="I996" t="s">
        <v>92</v>
      </c>
      <c r="J996" t="s">
        <v>16</v>
      </c>
      <c r="K996" s="2">
        <v>16</v>
      </c>
      <c r="L996" s="2">
        <v>100</v>
      </c>
      <c r="M996" s="2">
        <v>400</v>
      </c>
      <c r="N996" s="27">
        <f t="shared" si="92"/>
        <v>3</v>
      </c>
      <c r="O996" s="28" t="str">
        <f t="shared" si="93"/>
        <v>40</v>
      </c>
      <c r="P996" s="28" t="str">
        <f t="shared" si="94"/>
        <v>0</v>
      </c>
      <c r="Q996" s="29">
        <f t="shared" si="95"/>
        <v>2400</v>
      </c>
      <c r="R996" s="29">
        <f t="shared" si="96"/>
        <v>40</v>
      </c>
      <c r="U996" s="26"/>
      <c r="V996" s="26"/>
      <c r="W996" s="8"/>
      <c r="X996" s="6"/>
    </row>
    <row r="997" spans="1:24">
      <c r="A997" s="1">
        <v>45444</v>
      </c>
      <c r="B997" s="1" t="str">
        <f t="shared" si="91"/>
        <v>junio</v>
      </c>
      <c r="C997" t="s">
        <v>105</v>
      </c>
      <c r="D997" t="s">
        <v>106</v>
      </c>
      <c r="E997" t="str">
        <f>+VLOOKUP(F997,'[2]DIVIPOLA MPIO'!$A$5:$B$1125,2,0)</f>
        <v>Tolima</v>
      </c>
      <c r="F997" t="s">
        <v>454</v>
      </c>
      <c r="G997" t="s">
        <v>133</v>
      </c>
      <c r="H997" t="s">
        <v>111</v>
      </c>
      <c r="I997" t="s">
        <v>92</v>
      </c>
      <c r="J997" t="s">
        <v>16</v>
      </c>
      <c r="K997" s="2">
        <v>8</v>
      </c>
      <c r="L997" s="2">
        <v>50</v>
      </c>
      <c r="M997" s="2">
        <v>200</v>
      </c>
      <c r="N997" s="27">
        <f t="shared" si="92"/>
        <v>3</v>
      </c>
      <c r="O997" s="28" t="str">
        <f t="shared" si="93"/>
        <v>20</v>
      </c>
      <c r="P997" s="28" t="str">
        <f t="shared" si="94"/>
        <v>0</v>
      </c>
      <c r="Q997" s="29">
        <f t="shared" si="95"/>
        <v>1200</v>
      </c>
      <c r="R997" s="29">
        <f t="shared" si="96"/>
        <v>20</v>
      </c>
      <c r="U997" s="26"/>
      <c r="V997" s="26"/>
      <c r="W997" s="8"/>
      <c r="X997" s="6"/>
    </row>
    <row r="998" spans="1:24">
      <c r="A998" s="1">
        <v>45444</v>
      </c>
      <c r="B998" s="1" t="str">
        <f t="shared" si="91"/>
        <v>junio</v>
      </c>
      <c r="C998" t="s">
        <v>105</v>
      </c>
      <c r="D998" t="s">
        <v>106</v>
      </c>
      <c r="E998" t="str">
        <f>+VLOOKUP(F998,'[2]DIVIPOLA MPIO'!$A$5:$B$1125,2,0)</f>
        <v>Tolima</v>
      </c>
      <c r="F998" t="s">
        <v>454</v>
      </c>
      <c r="G998" t="s">
        <v>133</v>
      </c>
      <c r="H998" t="s">
        <v>111</v>
      </c>
      <c r="I998" t="s">
        <v>92</v>
      </c>
      <c r="J998" t="s">
        <v>123</v>
      </c>
      <c r="K998" s="2">
        <v>2</v>
      </c>
      <c r="L998" s="2">
        <v>13</v>
      </c>
      <c r="M998" s="2">
        <v>30</v>
      </c>
      <c r="N998" s="27">
        <f t="shared" si="92"/>
        <v>2</v>
      </c>
      <c r="O998" s="28" t="str">
        <f t="shared" si="93"/>
        <v>30</v>
      </c>
      <c r="P998" s="28">
        <f t="shared" si="94"/>
        <v>0</v>
      </c>
      <c r="Q998" s="29">
        <f t="shared" si="95"/>
        <v>1800</v>
      </c>
      <c r="R998" s="29">
        <f t="shared" si="96"/>
        <v>30</v>
      </c>
      <c r="U998" s="26"/>
      <c r="V998" s="26"/>
      <c r="W998" s="8"/>
      <c r="X998" s="6"/>
    </row>
    <row r="999" spans="1:24">
      <c r="A999" s="1">
        <v>45444</v>
      </c>
      <c r="B999" s="1" t="str">
        <f t="shared" si="91"/>
        <v>junio</v>
      </c>
      <c r="C999" t="s">
        <v>105</v>
      </c>
      <c r="D999" t="s">
        <v>106</v>
      </c>
      <c r="E999" t="str">
        <f>+VLOOKUP(F999,'[2]DIVIPOLA MPIO'!$A$5:$B$1125,2,0)</f>
        <v>Tolima</v>
      </c>
      <c r="F999" t="s">
        <v>454</v>
      </c>
      <c r="G999" t="s">
        <v>134</v>
      </c>
      <c r="H999" t="s">
        <v>110</v>
      </c>
      <c r="I999" t="s">
        <v>92</v>
      </c>
      <c r="J999" t="s">
        <v>16</v>
      </c>
      <c r="K999" s="2">
        <v>10</v>
      </c>
      <c r="L999" s="2">
        <v>63</v>
      </c>
      <c r="M999" s="2">
        <v>230</v>
      </c>
      <c r="N999" s="27">
        <f t="shared" si="92"/>
        <v>3</v>
      </c>
      <c r="O999" s="28" t="str">
        <f t="shared" si="93"/>
        <v>23</v>
      </c>
      <c r="P999" s="28" t="str">
        <f t="shared" si="94"/>
        <v>0</v>
      </c>
      <c r="Q999" s="29">
        <f t="shared" si="95"/>
        <v>1380</v>
      </c>
      <c r="R999" s="29">
        <f t="shared" si="96"/>
        <v>23</v>
      </c>
      <c r="U999" s="26"/>
      <c r="V999" s="26"/>
      <c r="W999" s="8"/>
      <c r="X999" s="6"/>
    </row>
    <row r="1000" spans="1:24">
      <c r="A1000" s="1">
        <v>45444</v>
      </c>
      <c r="B1000" s="1" t="str">
        <f t="shared" si="91"/>
        <v>junio</v>
      </c>
      <c r="C1000" t="s">
        <v>105</v>
      </c>
      <c r="D1000" t="s">
        <v>106</v>
      </c>
      <c r="E1000" t="str">
        <f>+VLOOKUP(F1000,'[2]DIVIPOLA MPIO'!$A$5:$B$1125,2,0)</f>
        <v>Tolima</v>
      </c>
      <c r="F1000" t="s">
        <v>454</v>
      </c>
      <c r="G1000" t="s">
        <v>134</v>
      </c>
      <c r="H1000" t="s">
        <v>111</v>
      </c>
      <c r="I1000" t="s">
        <v>92</v>
      </c>
      <c r="J1000" t="s">
        <v>16</v>
      </c>
      <c r="K1000" s="2">
        <v>4</v>
      </c>
      <c r="L1000" s="2">
        <v>25</v>
      </c>
      <c r="M1000" s="2">
        <v>100</v>
      </c>
      <c r="N1000" s="27">
        <f t="shared" si="92"/>
        <v>3</v>
      </c>
      <c r="O1000" s="28" t="str">
        <f t="shared" si="93"/>
        <v>10</v>
      </c>
      <c r="P1000" s="28" t="str">
        <f t="shared" si="94"/>
        <v>0</v>
      </c>
      <c r="Q1000" s="29">
        <f t="shared" si="95"/>
        <v>600</v>
      </c>
      <c r="R1000" s="29">
        <f t="shared" si="96"/>
        <v>10</v>
      </c>
      <c r="U1000" s="26"/>
      <c r="V1000" s="26"/>
      <c r="W1000" s="8"/>
      <c r="X1000" s="6"/>
    </row>
    <row r="1001" spans="1:24">
      <c r="A1001" s="1">
        <v>45444</v>
      </c>
      <c r="B1001" s="1" t="str">
        <f t="shared" si="91"/>
        <v>junio</v>
      </c>
      <c r="C1001" t="s">
        <v>105</v>
      </c>
      <c r="D1001" t="s">
        <v>106</v>
      </c>
      <c r="E1001" t="str">
        <f>+VLOOKUP(F1001,'[2]DIVIPOLA MPIO'!$A$5:$B$1125,2,0)</f>
        <v>Tolima</v>
      </c>
      <c r="F1001" t="s">
        <v>454</v>
      </c>
      <c r="G1001" t="s">
        <v>135</v>
      </c>
      <c r="H1001" t="s">
        <v>110</v>
      </c>
      <c r="I1001" t="s">
        <v>92</v>
      </c>
      <c r="J1001" t="s">
        <v>16</v>
      </c>
      <c r="K1001" s="2">
        <v>4</v>
      </c>
      <c r="L1001" s="2">
        <v>25</v>
      </c>
      <c r="M1001" s="2">
        <v>100</v>
      </c>
      <c r="N1001" s="27">
        <f t="shared" si="92"/>
        <v>3</v>
      </c>
      <c r="O1001" s="28" t="str">
        <f t="shared" si="93"/>
        <v>10</v>
      </c>
      <c r="P1001" s="28" t="str">
        <f t="shared" si="94"/>
        <v>0</v>
      </c>
      <c r="Q1001" s="29">
        <f t="shared" si="95"/>
        <v>600</v>
      </c>
      <c r="R1001" s="29">
        <f t="shared" si="96"/>
        <v>10</v>
      </c>
      <c r="U1001" s="26"/>
      <c r="V1001" s="26"/>
      <c r="W1001" s="8"/>
      <c r="X1001" s="6"/>
    </row>
    <row r="1002" spans="1:24">
      <c r="A1002" s="1">
        <v>45444</v>
      </c>
      <c r="B1002" s="1" t="str">
        <f t="shared" si="91"/>
        <v>junio</v>
      </c>
      <c r="C1002" t="s">
        <v>105</v>
      </c>
      <c r="D1002" t="s">
        <v>106</v>
      </c>
      <c r="E1002" t="str">
        <f>+VLOOKUP(F1002,'[2]DIVIPOLA MPIO'!$A$5:$B$1125,2,0)</f>
        <v>Tolima</v>
      </c>
      <c r="F1002" t="s">
        <v>454</v>
      </c>
      <c r="G1002" t="s">
        <v>136</v>
      </c>
      <c r="H1002" t="s">
        <v>110</v>
      </c>
      <c r="I1002" t="s">
        <v>92</v>
      </c>
      <c r="J1002" t="s">
        <v>16</v>
      </c>
      <c r="K1002" s="2">
        <v>14</v>
      </c>
      <c r="L1002" s="2">
        <v>88</v>
      </c>
      <c r="M1002" s="2">
        <v>330</v>
      </c>
      <c r="N1002" s="27">
        <f t="shared" si="92"/>
        <v>3</v>
      </c>
      <c r="O1002" s="28" t="str">
        <f t="shared" si="93"/>
        <v>33</v>
      </c>
      <c r="P1002" s="28" t="str">
        <f t="shared" si="94"/>
        <v>0</v>
      </c>
      <c r="Q1002" s="29">
        <f t="shared" si="95"/>
        <v>1980</v>
      </c>
      <c r="R1002" s="29">
        <f t="shared" si="96"/>
        <v>33</v>
      </c>
      <c r="U1002" s="26"/>
      <c r="V1002" s="26"/>
      <c r="W1002" s="8"/>
      <c r="X1002" s="6"/>
    </row>
    <row r="1003" spans="1:24">
      <c r="A1003" s="1">
        <v>45444</v>
      </c>
      <c r="B1003" s="1" t="str">
        <f t="shared" si="91"/>
        <v>junio</v>
      </c>
      <c r="C1003" t="s">
        <v>105</v>
      </c>
      <c r="D1003" t="s">
        <v>106</v>
      </c>
      <c r="E1003" t="str">
        <f>+VLOOKUP(F1003,'[2]DIVIPOLA MPIO'!$A$5:$B$1125,2,0)</f>
        <v>Tolima</v>
      </c>
      <c r="F1003" t="s">
        <v>454</v>
      </c>
      <c r="G1003" t="s">
        <v>136</v>
      </c>
      <c r="H1003" t="s">
        <v>111</v>
      </c>
      <c r="I1003" t="s">
        <v>92</v>
      </c>
      <c r="J1003" t="s">
        <v>16</v>
      </c>
      <c r="K1003" s="2">
        <v>10</v>
      </c>
      <c r="L1003" s="2">
        <v>63</v>
      </c>
      <c r="M1003" s="2">
        <v>230</v>
      </c>
      <c r="N1003" s="27">
        <f t="shared" si="92"/>
        <v>3</v>
      </c>
      <c r="O1003" s="28" t="str">
        <f t="shared" si="93"/>
        <v>23</v>
      </c>
      <c r="P1003" s="28" t="str">
        <f t="shared" si="94"/>
        <v>0</v>
      </c>
      <c r="Q1003" s="29">
        <f t="shared" si="95"/>
        <v>1380</v>
      </c>
      <c r="R1003" s="29">
        <f t="shared" si="96"/>
        <v>23</v>
      </c>
      <c r="U1003" s="26"/>
      <c r="V1003" s="26"/>
      <c r="W1003" s="8"/>
      <c r="X1003" s="6"/>
    </row>
    <row r="1004" spans="1:24">
      <c r="A1004" s="1">
        <v>45444</v>
      </c>
      <c r="B1004" s="1" t="str">
        <f t="shared" si="91"/>
        <v>junio</v>
      </c>
      <c r="C1004" t="s">
        <v>105</v>
      </c>
      <c r="D1004" t="s">
        <v>106</v>
      </c>
      <c r="E1004" t="str">
        <f>+VLOOKUP(F1004,'[2]DIVIPOLA MPIO'!$A$5:$B$1125,2,0)</f>
        <v>Tolima</v>
      </c>
      <c r="F1004" t="s">
        <v>454</v>
      </c>
      <c r="G1004" t="s">
        <v>137</v>
      </c>
      <c r="H1004" t="s">
        <v>110</v>
      </c>
      <c r="I1004" t="s">
        <v>92</v>
      </c>
      <c r="J1004" t="s">
        <v>16</v>
      </c>
      <c r="K1004" s="2">
        <v>64</v>
      </c>
      <c r="L1004" s="2">
        <v>400</v>
      </c>
      <c r="M1004" s="2">
        <v>1600</v>
      </c>
      <c r="N1004" s="27">
        <f t="shared" si="92"/>
        <v>4</v>
      </c>
      <c r="O1004" s="28" t="str">
        <f t="shared" si="93"/>
        <v>16</v>
      </c>
      <c r="P1004" s="28" t="str">
        <f t="shared" si="94"/>
        <v>00</v>
      </c>
      <c r="Q1004" s="29">
        <f t="shared" si="95"/>
        <v>960</v>
      </c>
      <c r="R1004" s="29">
        <f t="shared" si="96"/>
        <v>16</v>
      </c>
      <c r="U1004" s="26"/>
      <c r="V1004" s="26"/>
      <c r="W1004" s="8"/>
      <c r="X1004" s="6"/>
    </row>
    <row r="1005" spans="1:24">
      <c r="A1005" s="1">
        <v>45444</v>
      </c>
      <c r="B1005" s="1" t="str">
        <f t="shared" si="91"/>
        <v>junio</v>
      </c>
      <c r="C1005" t="s">
        <v>105</v>
      </c>
      <c r="D1005" t="s">
        <v>106</v>
      </c>
      <c r="E1005" t="str">
        <f>+VLOOKUP(F1005,'[2]DIVIPOLA MPIO'!$A$5:$B$1125,2,0)</f>
        <v>Tolima</v>
      </c>
      <c r="F1005" t="s">
        <v>454</v>
      </c>
      <c r="G1005" t="s">
        <v>137</v>
      </c>
      <c r="H1005" t="s">
        <v>111</v>
      </c>
      <c r="I1005" t="s">
        <v>92</v>
      </c>
      <c r="J1005" t="s">
        <v>16</v>
      </c>
      <c r="K1005" s="2">
        <v>8</v>
      </c>
      <c r="L1005" s="2">
        <v>50</v>
      </c>
      <c r="M1005" s="2">
        <v>200</v>
      </c>
      <c r="N1005" s="27">
        <f t="shared" si="92"/>
        <v>3</v>
      </c>
      <c r="O1005" s="28" t="str">
        <f t="shared" si="93"/>
        <v>20</v>
      </c>
      <c r="P1005" s="28" t="str">
        <f t="shared" si="94"/>
        <v>0</v>
      </c>
      <c r="Q1005" s="29">
        <f t="shared" si="95"/>
        <v>1200</v>
      </c>
      <c r="R1005" s="29">
        <f t="shared" si="96"/>
        <v>20</v>
      </c>
      <c r="U1005" s="26"/>
      <c r="V1005" s="26"/>
      <c r="W1005" s="8"/>
      <c r="X1005" s="6"/>
    </row>
    <row r="1006" spans="1:24">
      <c r="A1006" s="1">
        <v>45444</v>
      </c>
      <c r="B1006" s="1" t="str">
        <f t="shared" si="91"/>
        <v>junio</v>
      </c>
      <c r="C1006" t="s">
        <v>105</v>
      </c>
      <c r="D1006" t="s">
        <v>106</v>
      </c>
      <c r="E1006" t="str">
        <f>+VLOOKUP(F1006,'[2]DIVIPOLA MPIO'!$A$5:$B$1125,2,0)</f>
        <v>Tolima</v>
      </c>
      <c r="F1006" t="s">
        <v>454</v>
      </c>
      <c r="G1006" t="s">
        <v>137</v>
      </c>
      <c r="H1006" t="s">
        <v>110</v>
      </c>
      <c r="I1006" t="s">
        <v>92</v>
      </c>
      <c r="J1006" t="s">
        <v>404</v>
      </c>
      <c r="K1006" s="2">
        <v>4</v>
      </c>
      <c r="L1006" s="2">
        <v>25</v>
      </c>
      <c r="M1006" s="2">
        <v>100</v>
      </c>
      <c r="N1006" s="27">
        <f t="shared" si="92"/>
        <v>3</v>
      </c>
      <c r="O1006" s="28" t="str">
        <f t="shared" si="93"/>
        <v>10</v>
      </c>
      <c r="P1006" s="28" t="str">
        <f t="shared" si="94"/>
        <v>0</v>
      </c>
      <c r="Q1006" s="29">
        <f t="shared" si="95"/>
        <v>600</v>
      </c>
      <c r="R1006" s="29">
        <f t="shared" si="96"/>
        <v>10</v>
      </c>
      <c r="U1006" s="26"/>
      <c r="V1006" s="26"/>
      <c r="W1006" s="8"/>
      <c r="X1006" s="6"/>
    </row>
    <row r="1007" spans="1:24">
      <c r="A1007" s="1">
        <v>45444</v>
      </c>
      <c r="B1007" s="1" t="str">
        <f t="shared" si="91"/>
        <v>junio</v>
      </c>
      <c r="C1007" t="s">
        <v>105</v>
      </c>
      <c r="D1007" t="s">
        <v>106</v>
      </c>
      <c r="E1007" t="str">
        <f>+VLOOKUP(F1007,'[2]DIVIPOLA MPIO'!$A$5:$B$1125,2,0)</f>
        <v>Huila</v>
      </c>
      <c r="F1007" t="s">
        <v>138</v>
      </c>
      <c r="G1007" t="s">
        <v>139</v>
      </c>
      <c r="H1007" t="s">
        <v>117</v>
      </c>
      <c r="I1007" t="s">
        <v>92</v>
      </c>
      <c r="J1007" t="s">
        <v>16</v>
      </c>
      <c r="K1007" s="2">
        <v>6</v>
      </c>
      <c r="L1007" s="2">
        <v>38</v>
      </c>
      <c r="M1007" s="2">
        <v>130</v>
      </c>
      <c r="N1007" s="27">
        <f t="shared" si="92"/>
        <v>3</v>
      </c>
      <c r="O1007" s="28" t="str">
        <f t="shared" si="93"/>
        <v>13</v>
      </c>
      <c r="P1007" s="28" t="str">
        <f t="shared" si="94"/>
        <v>0</v>
      </c>
      <c r="Q1007" s="29">
        <f t="shared" si="95"/>
        <v>780</v>
      </c>
      <c r="R1007" s="29">
        <f t="shared" si="96"/>
        <v>13</v>
      </c>
      <c r="U1007" s="26"/>
      <c r="V1007" s="26"/>
      <c r="W1007" s="8"/>
      <c r="X1007" s="6"/>
    </row>
    <row r="1008" spans="1:24">
      <c r="A1008" s="1">
        <v>45444</v>
      </c>
      <c r="B1008" s="1" t="str">
        <f t="shared" si="91"/>
        <v>junio</v>
      </c>
      <c r="C1008" t="s">
        <v>105</v>
      </c>
      <c r="D1008" t="s">
        <v>106</v>
      </c>
      <c r="E1008" t="str">
        <f>+VLOOKUP(F1008,'[2]DIVIPOLA MPIO'!$A$5:$B$1125,2,0)</f>
        <v>Huila</v>
      </c>
      <c r="F1008" t="s">
        <v>138</v>
      </c>
      <c r="G1008" t="s">
        <v>140</v>
      </c>
      <c r="H1008" t="s">
        <v>117</v>
      </c>
      <c r="I1008" t="s">
        <v>92</v>
      </c>
      <c r="J1008" t="s">
        <v>16</v>
      </c>
      <c r="K1008" s="2">
        <v>8</v>
      </c>
      <c r="L1008" s="2">
        <v>50</v>
      </c>
      <c r="M1008" s="2">
        <v>200</v>
      </c>
      <c r="N1008" s="27">
        <f t="shared" si="92"/>
        <v>3</v>
      </c>
      <c r="O1008" s="28" t="str">
        <f t="shared" si="93"/>
        <v>20</v>
      </c>
      <c r="P1008" s="28" t="str">
        <f t="shared" si="94"/>
        <v>0</v>
      </c>
      <c r="Q1008" s="29">
        <f t="shared" si="95"/>
        <v>1200</v>
      </c>
      <c r="R1008" s="29">
        <f t="shared" si="96"/>
        <v>20</v>
      </c>
      <c r="U1008" s="26"/>
      <c r="V1008" s="26"/>
      <c r="W1008" s="8"/>
      <c r="X1008" s="6"/>
    </row>
    <row r="1009" spans="1:24">
      <c r="A1009" s="1">
        <v>45444</v>
      </c>
      <c r="B1009" s="1" t="str">
        <f t="shared" si="91"/>
        <v>junio</v>
      </c>
      <c r="C1009" t="s">
        <v>105</v>
      </c>
      <c r="D1009" t="s">
        <v>106</v>
      </c>
      <c r="E1009" t="str">
        <f>+VLOOKUP(F1009,'[2]DIVIPOLA MPIO'!$A$5:$B$1125,2,0)</f>
        <v>Tolima</v>
      </c>
      <c r="F1009" t="s">
        <v>141</v>
      </c>
      <c r="G1009" t="s">
        <v>405</v>
      </c>
      <c r="H1009" t="s">
        <v>111</v>
      </c>
      <c r="I1009" t="s">
        <v>92</v>
      </c>
      <c r="J1009" t="s">
        <v>16</v>
      </c>
      <c r="K1009" s="2">
        <v>4</v>
      </c>
      <c r="L1009" s="2">
        <v>25</v>
      </c>
      <c r="M1009" s="2">
        <v>100</v>
      </c>
      <c r="N1009" s="27">
        <f t="shared" si="92"/>
        <v>3</v>
      </c>
      <c r="O1009" s="28" t="str">
        <f t="shared" si="93"/>
        <v>10</v>
      </c>
      <c r="P1009" s="28" t="str">
        <f t="shared" si="94"/>
        <v>0</v>
      </c>
      <c r="Q1009" s="29">
        <f t="shared" si="95"/>
        <v>600</v>
      </c>
      <c r="R1009" s="29">
        <f t="shared" si="96"/>
        <v>10</v>
      </c>
      <c r="U1009" s="26"/>
      <c r="V1009" s="26"/>
      <c r="W1009" s="8"/>
      <c r="X1009" s="6"/>
    </row>
    <row r="1010" spans="1:24">
      <c r="A1010" s="1">
        <v>45444</v>
      </c>
      <c r="B1010" s="1" t="str">
        <f t="shared" si="91"/>
        <v>junio</v>
      </c>
      <c r="C1010" t="s">
        <v>105</v>
      </c>
      <c r="D1010" t="s">
        <v>106</v>
      </c>
      <c r="E1010" t="str">
        <f>+VLOOKUP(F1010,'[2]DIVIPOLA MPIO'!$A$5:$B$1125,2,0)</f>
        <v>Tolima</v>
      </c>
      <c r="F1010" t="s">
        <v>141</v>
      </c>
      <c r="G1010" t="s">
        <v>142</v>
      </c>
      <c r="H1010" t="s">
        <v>110</v>
      </c>
      <c r="I1010" t="s">
        <v>92</v>
      </c>
      <c r="J1010" t="s">
        <v>16</v>
      </c>
      <c r="K1010" s="2">
        <v>4</v>
      </c>
      <c r="L1010" s="2">
        <v>25</v>
      </c>
      <c r="M1010" s="2">
        <v>100</v>
      </c>
      <c r="N1010" s="27">
        <f t="shared" si="92"/>
        <v>3</v>
      </c>
      <c r="O1010" s="28" t="str">
        <f t="shared" si="93"/>
        <v>10</v>
      </c>
      <c r="P1010" s="28" t="str">
        <f t="shared" si="94"/>
        <v>0</v>
      </c>
      <c r="Q1010" s="29">
        <f t="shared" si="95"/>
        <v>600</v>
      </c>
      <c r="R1010" s="29">
        <f t="shared" si="96"/>
        <v>10</v>
      </c>
      <c r="U1010" s="26"/>
      <c r="V1010" s="26"/>
      <c r="W1010" s="8"/>
      <c r="X1010" s="6"/>
    </row>
    <row r="1011" spans="1:24">
      <c r="A1011" s="1">
        <v>45444</v>
      </c>
      <c r="B1011" s="1" t="str">
        <f t="shared" si="91"/>
        <v>junio</v>
      </c>
      <c r="C1011" t="s">
        <v>105</v>
      </c>
      <c r="D1011" t="s">
        <v>106</v>
      </c>
      <c r="E1011" t="str">
        <f>+VLOOKUP(F1011,'[2]DIVIPOLA MPIO'!$A$5:$B$1125,2,0)</f>
        <v>Tolima</v>
      </c>
      <c r="F1011" t="s">
        <v>141</v>
      </c>
      <c r="G1011" t="s">
        <v>142</v>
      </c>
      <c r="H1011" t="s">
        <v>111</v>
      </c>
      <c r="I1011" t="s">
        <v>92</v>
      </c>
      <c r="J1011" t="s">
        <v>16</v>
      </c>
      <c r="K1011" s="2">
        <v>2</v>
      </c>
      <c r="L1011" s="2">
        <v>13</v>
      </c>
      <c r="M1011" s="2">
        <v>30</v>
      </c>
      <c r="N1011" s="27">
        <f t="shared" si="92"/>
        <v>2</v>
      </c>
      <c r="O1011" s="28" t="str">
        <f t="shared" si="93"/>
        <v>30</v>
      </c>
      <c r="P1011" s="28">
        <f t="shared" si="94"/>
        <v>0</v>
      </c>
      <c r="Q1011" s="29">
        <f t="shared" si="95"/>
        <v>1800</v>
      </c>
      <c r="R1011" s="29">
        <f t="shared" si="96"/>
        <v>30</v>
      </c>
      <c r="U1011" s="26"/>
      <c r="V1011" s="26"/>
      <c r="W1011" s="8"/>
      <c r="X1011" s="6"/>
    </row>
    <row r="1012" spans="1:24">
      <c r="A1012" s="1">
        <v>45444</v>
      </c>
      <c r="B1012" s="1" t="str">
        <f t="shared" si="91"/>
        <v>junio</v>
      </c>
      <c r="C1012" t="s">
        <v>105</v>
      </c>
      <c r="D1012" t="s">
        <v>106</v>
      </c>
      <c r="E1012" t="str">
        <f>+VLOOKUP(F1012,'[2]DIVIPOLA MPIO'!$A$5:$B$1125,2,0)</f>
        <v>Tolima</v>
      </c>
      <c r="F1012" t="s">
        <v>141</v>
      </c>
      <c r="G1012" t="s">
        <v>143</v>
      </c>
      <c r="H1012" t="s">
        <v>110</v>
      </c>
      <c r="I1012" t="s">
        <v>92</v>
      </c>
      <c r="J1012" t="s">
        <v>16</v>
      </c>
      <c r="K1012" s="2">
        <v>10</v>
      </c>
      <c r="L1012" s="2">
        <v>63</v>
      </c>
      <c r="M1012" s="2">
        <v>230</v>
      </c>
      <c r="N1012" s="27">
        <f t="shared" si="92"/>
        <v>3</v>
      </c>
      <c r="O1012" s="28" t="str">
        <f t="shared" si="93"/>
        <v>23</v>
      </c>
      <c r="P1012" s="28" t="str">
        <f t="shared" si="94"/>
        <v>0</v>
      </c>
      <c r="Q1012" s="29">
        <f t="shared" si="95"/>
        <v>1380</v>
      </c>
      <c r="R1012" s="29">
        <f t="shared" si="96"/>
        <v>23</v>
      </c>
      <c r="U1012" s="26"/>
      <c r="V1012" s="26"/>
      <c r="W1012" s="8"/>
      <c r="X1012" s="6"/>
    </row>
    <row r="1013" spans="1:24">
      <c r="A1013" s="1">
        <v>45444</v>
      </c>
      <c r="B1013" s="1" t="str">
        <f t="shared" si="91"/>
        <v>junio</v>
      </c>
      <c r="C1013" t="s">
        <v>105</v>
      </c>
      <c r="D1013" t="s">
        <v>106</v>
      </c>
      <c r="E1013" t="str">
        <f>+VLOOKUP(F1013,'[2]DIVIPOLA MPIO'!$A$5:$B$1125,2,0)</f>
        <v>Tolima</v>
      </c>
      <c r="F1013" t="s">
        <v>141</v>
      </c>
      <c r="G1013" t="s">
        <v>143</v>
      </c>
      <c r="H1013" t="s">
        <v>111</v>
      </c>
      <c r="I1013" t="s">
        <v>92</v>
      </c>
      <c r="J1013" t="s">
        <v>16</v>
      </c>
      <c r="K1013" s="2">
        <v>12</v>
      </c>
      <c r="L1013" s="2">
        <v>75</v>
      </c>
      <c r="M1013" s="2">
        <v>300</v>
      </c>
      <c r="N1013" s="27">
        <f t="shared" si="92"/>
        <v>3</v>
      </c>
      <c r="O1013" s="28" t="str">
        <f t="shared" si="93"/>
        <v>30</v>
      </c>
      <c r="P1013" s="28" t="str">
        <f t="shared" si="94"/>
        <v>0</v>
      </c>
      <c r="Q1013" s="29">
        <f t="shared" si="95"/>
        <v>1800</v>
      </c>
      <c r="R1013" s="29">
        <f t="shared" si="96"/>
        <v>30</v>
      </c>
      <c r="U1013" s="26"/>
      <c r="V1013" s="26"/>
      <c r="W1013" s="8"/>
      <c r="X1013" s="6"/>
    </row>
    <row r="1014" spans="1:24">
      <c r="A1014" s="1">
        <v>45444</v>
      </c>
      <c r="B1014" s="1" t="str">
        <f t="shared" si="91"/>
        <v>junio</v>
      </c>
      <c r="C1014" t="s">
        <v>105</v>
      </c>
      <c r="D1014" t="s">
        <v>106</v>
      </c>
      <c r="E1014" t="str">
        <f>+VLOOKUP(F1014,'[2]DIVIPOLA MPIO'!$A$5:$B$1125,2,0)</f>
        <v>Huila</v>
      </c>
      <c r="F1014" t="s">
        <v>145</v>
      </c>
      <c r="G1014" t="s">
        <v>146</v>
      </c>
      <c r="H1014" t="s">
        <v>117</v>
      </c>
      <c r="I1014" t="s">
        <v>92</v>
      </c>
      <c r="J1014" t="s">
        <v>16</v>
      </c>
      <c r="K1014" s="2">
        <v>6</v>
      </c>
      <c r="L1014" s="2">
        <v>38</v>
      </c>
      <c r="M1014" s="2">
        <v>130</v>
      </c>
      <c r="N1014" s="27">
        <f t="shared" si="92"/>
        <v>3</v>
      </c>
      <c r="O1014" s="28" t="str">
        <f t="shared" si="93"/>
        <v>13</v>
      </c>
      <c r="P1014" s="28" t="str">
        <f t="shared" si="94"/>
        <v>0</v>
      </c>
      <c r="Q1014" s="29">
        <f t="shared" si="95"/>
        <v>780</v>
      </c>
      <c r="R1014" s="29">
        <f t="shared" si="96"/>
        <v>13</v>
      </c>
      <c r="U1014" s="26"/>
      <c r="V1014" s="26"/>
      <c r="W1014" s="8"/>
      <c r="X1014" s="6"/>
    </row>
    <row r="1015" spans="1:24">
      <c r="A1015" s="1">
        <v>45444</v>
      </c>
      <c r="B1015" s="1" t="str">
        <f t="shared" si="91"/>
        <v>junio</v>
      </c>
      <c r="C1015" t="s">
        <v>105</v>
      </c>
      <c r="D1015" t="s">
        <v>106</v>
      </c>
      <c r="E1015" t="str">
        <f>+VLOOKUP(F1015,'[2]DIVIPOLA MPIO'!$A$5:$B$1125,2,0)</f>
        <v>Tolima</v>
      </c>
      <c r="F1015" t="s">
        <v>149</v>
      </c>
      <c r="G1015" t="s">
        <v>150</v>
      </c>
      <c r="H1015" t="s">
        <v>111</v>
      </c>
      <c r="I1015" t="s">
        <v>92</v>
      </c>
      <c r="J1015" t="s">
        <v>16</v>
      </c>
      <c r="K1015" s="2">
        <v>12</v>
      </c>
      <c r="L1015" s="2">
        <v>75</v>
      </c>
      <c r="M1015" s="2">
        <v>300</v>
      </c>
      <c r="N1015" s="27">
        <f t="shared" si="92"/>
        <v>3</v>
      </c>
      <c r="O1015" s="28" t="str">
        <f t="shared" si="93"/>
        <v>30</v>
      </c>
      <c r="P1015" s="28" t="str">
        <f t="shared" si="94"/>
        <v>0</v>
      </c>
      <c r="Q1015" s="29">
        <f t="shared" si="95"/>
        <v>1800</v>
      </c>
      <c r="R1015" s="29">
        <f t="shared" si="96"/>
        <v>30</v>
      </c>
      <c r="U1015" s="26"/>
      <c r="V1015" s="26"/>
      <c r="W1015" s="8"/>
      <c r="X1015" s="6"/>
    </row>
    <row r="1016" spans="1:24">
      <c r="A1016" s="1">
        <v>45444</v>
      </c>
      <c r="B1016" s="1" t="str">
        <f t="shared" si="91"/>
        <v>junio</v>
      </c>
      <c r="C1016" t="s">
        <v>105</v>
      </c>
      <c r="D1016" t="s">
        <v>106</v>
      </c>
      <c r="E1016" t="str">
        <f>+VLOOKUP(F1016,'[2]DIVIPOLA MPIO'!$A$5:$B$1125,2,0)</f>
        <v>Tolima</v>
      </c>
      <c r="F1016" t="s">
        <v>149</v>
      </c>
      <c r="G1016" t="s">
        <v>150</v>
      </c>
      <c r="H1016" t="s">
        <v>111</v>
      </c>
      <c r="I1016" t="s">
        <v>92</v>
      </c>
      <c r="J1016" t="s">
        <v>123</v>
      </c>
      <c r="K1016" s="2">
        <v>4</v>
      </c>
      <c r="L1016" s="2">
        <v>25</v>
      </c>
      <c r="M1016" s="2">
        <v>100</v>
      </c>
      <c r="N1016" s="27">
        <f t="shared" si="92"/>
        <v>3</v>
      </c>
      <c r="O1016" s="28" t="str">
        <f t="shared" si="93"/>
        <v>10</v>
      </c>
      <c r="P1016" s="28" t="str">
        <f t="shared" si="94"/>
        <v>0</v>
      </c>
      <c r="Q1016" s="29">
        <f t="shared" si="95"/>
        <v>600</v>
      </c>
      <c r="R1016" s="29">
        <f t="shared" si="96"/>
        <v>10</v>
      </c>
      <c r="U1016" s="26"/>
      <c r="V1016" s="26"/>
      <c r="W1016" s="8"/>
      <c r="X1016" s="6"/>
    </row>
    <row r="1017" spans="1:24">
      <c r="A1017" s="1">
        <v>45444</v>
      </c>
      <c r="B1017" s="1" t="str">
        <f t="shared" si="91"/>
        <v>junio</v>
      </c>
      <c r="C1017" t="s">
        <v>346</v>
      </c>
      <c r="D1017" t="s">
        <v>347</v>
      </c>
      <c r="E1017" t="str">
        <f>+VLOOKUP(F1017,'[2]DIVIPOLA MPIO'!$A$5:$B$1125,2,0)</f>
        <v>Casanare</v>
      </c>
      <c r="F1017" t="s">
        <v>463</v>
      </c>
      <c r="G1017" t="s">
        <v>348</v>
      </c>
      <c r="H1017" t="s">
        <v>374</v>
      </c>
      <c r="I1017" t="s">
        <v>15</v>
      </c>
      <c r="J1017" t="s">
        <v>16</v>
      </c>
      <c r="K1017" s="2">
        <v>7</v>
      </c>
      <c r="L1017" s="2">
        <v>1350</v>
      </c>
      <c r="M1017" s="2">
        <v>2230</v>
      </c>
      <c r="N1017" s="27">
        <f t="shared" si="92"/>
        <v>4</v>
      </c>
      <c r="O1017" s="28" t="str">
        <f t="shared" si="93"/>
        <v>22</v>
      </c>
      <c r="P1017" s="28" t="str">
        <f t="shared" si="94"/>
        <v>30</v>
      </c>
      <c r="Q1017" s="29">
        <f t="shared" si="95"/>
        <v>1350</v>
      </c>
      <c r="R1017" s="29">
        <f t="shared" si="96"/>
        <v>22.5</v>
      </c>
      <c r="U1017" s="26"/>
      <c r="V1017" s="26"/>
      <c r="W1017" s="8"/>
      <c r="X1017" s="6"/>
    </row>
    <row r="1018" spans="1:24">
      <c r="A1018" s="1">
        <v>45444</v>
      </c>
      <c r="B1018" s="1" t="str">
        <f t="shared" si="91"/>
        <v>junio</v>
      </c>
      <c r="C1018" t="s">
        <v>346</v>
      </c>
      <c r="D1018" t="s">
        <v>347</v>
      </c>
      <c r="E1018" t="str">
        <f>+VLOOKUP(F1018,'[2]DIVIPOLA MPIO'!$A$5:$B$1125,2,0)</f>
        <v>Casanare</v>
      </c>
      <c r="F1018" t="s">
        <v>463</v>
      </c>
      <c r="G1018" t="s">
        <v>348</v>
      </c>
      <c r="H1018" t="s">
        <v>375</v>
      </c>
      <c r="I1018" t="s">
        <v>15</v>
      </c>
      <c r="J1018" t="s">
        <v>16</v>
      </c>
      <c r="K1018" s="2">
        <v>7</v>
      </c>
      <c r="L1018" s="2">
        <v>1300</v>
      </c>
      <c r="M1018" s="2">
        <v>2140</v>
      </c>
      <c r="N1018" s="27">
        <f t="shared" si="92"/>
        <v>4</v>
      </c>
      <c r="O1018" s="28" t="str">
        <f t="shared" si="93"/>
        <v>21</v>
      </c>
      <c r="P1018" s="28" t="str">
        <f t="shared" si="94"/>
        <v>40</v>
      </c>
      <c r="Q1018" s="29">
        <f t="shared" si="95"/>
        <v>1300</v>
      </c>
      <c r="R1018" s="29">
        <f t="shared" si="96"/>
        <v>21.666666666666668</v>
      </c>
      <c r="U1018" s="26"/>
      <c r="V1018" s="26"/>
      <c r="W1018" s="8"/>
      <c r="X1018" s="6"/>
    </row>
    <row r="1019" spans="1:24">
      <c r="A1019" s="1">
        <v>45444</v>
      </c>
      <c r="B1019" s="1" t="str">
        <f t="shared" si="91"/>
        <v>junio</v>
      </c>
      <c r="C1019" t="s">
        <v>275</v>
      </c>
      <c r="D1019" t="s">
        <v>276</v>
      </c>
      <c r="E1019" t="str">
        <f>+VLOOKUP(F1019,'[2]DIVIPOLA MPIO'!$A$5:$B$1125,2,0)</f>
        <v>Casanare</v>
      </c>
      <c r="F1019" t="s">
        <v>201</v>
      </c>
      <c r="G1019" t="s">
        <v>277</v>
      </c>
      <c r="H1019" t="s">
        <v>279</v>
      </c>
      <c r="I1019" t="s">
        <v>15</v>
      </c>
      <c r="J1019" t="s">
        <v>16</v>
      </c>
      <c r="K1019" s="2">
        <v>206</v>
      </c>
      <c r="L1019" s="2">
        <v>3988</v>
      </c>
      <c r="M1019" s="2">
        <v>5141</v>
      </c>
      <c r="N1019" s="27">
        <f t="shared" si="92"/>
        <v>4</v>
      </c>
      <c r="O1019" s="28" t="str">
        <f t="shared" si="93"/>
        <v>51</v>
      </c>
      <c r="P1019" s="28" t="str">
        <f t="shared" si="94"/>
        <v>41</v>
      </c>
      <c r="Q1019" s="29">
        <f t="shared" si="95"/>
        <v>3101</v>
      </c>
      <c r="R1019" s="29">
        <f t="shared" si="96"/>
        <v>51.68333333333333</v>
      </c>
      <c r="U1019" s="26"/>
      <c r="V1019" s="26"/>
      <c r="W1019" s="8"/>
      <c r="X1019" s="6"/>
    </row>
    <row r="1020" spans="1:24">
      <c r="A1020" s="1">
        <v>45444</v>
      </c>
      <c r="B1020" s="1" t="str">
        <f t="shared" si="91"/>
        <v>junio</v>
      </c>
      <c r="C1020" t="s">
        <v>275</v>
      </c>
      <c r="D1020" t="s">
        <v>276</v>
      </c>
      <c r="E1020" t="str">
        <f>+VLOOKUP(F1020,'[2]DIVIPOLA MPIO'!$A$5:$B$1125,2,0)</f>
        <v>Casanare</v>
      </c>
      <c r="F1020" t="s">
        <v>201</v>
      </c>
      <c r="G1020" t="s">
        <v>277</v>
      </c>
      <c r="H1020" t="s">
        <v>280</v>
      </c>
      <c r="I1020" t="s">
        <v>15</v>
      </c>
      <c r="J1020" t="s">
        <v>16</v>
      </c>
      <c r="K1020" s="2">
        <v>88</v>
      </c>
      <c r="L1020" s="2">
        <v>3895</v>
      </c>
      <c r="M1020" s="2">
        <v>2212</v>
      </c>
      <c r="N1020" s="27">
        <f t="shared" si="92"/>
        <v>4</v>
      </c>
      <c r="O1020" s="28" t="str">
        <f t="shared" si="93"/>
        <v>22</v>
      </c>
      <c r="P1020" s="28" t="str">
        <f t="shared" si="94"/>
        <v>12</v>
      </c>
      <c r="Q1020" s="29">
        <f t="shared" si="95"/>
        <v>1332</v>
      </c>
      <c r="R1020" s="29">
        <f t="shared" si="96"/>
        <v>22.2</v>
      </c>
      <c r="U1020" s="26"/>
      <c r="V1020" s="26"/>
      <c r="W1020" s="8"/>
      <c r="X1020" s="6"/>
    </row>
    <row r="1021" spans="1:24">
      <c r="A1021" s="1">
        <v>45444</v>
      </c>
      <c r="B1021" s="1" t="str">
        <f t="shared" si="91"/>
        <v>junio</v>
      </c>
      <c r="C1021" t="s">
        <v>151</v>
      </c>
      <c r="D1021" t="s">
        <v>152</v>
      </c>
      <c r="E1021" t="str">
        <f>+VLOOKUP(F1021,'[2]DIVIPOLA MPIO'!$A$5:$B$1125,2,0)</f>
        <v>Casanare</v>
      </c>
      <c r="F1021" t="s">
        <v>458</v>
      </c>
      <c r="G1021" t="s">
        <v>154</v>
      </c>
      <c r="H1021" t="s">
        <v>406</v>
      </c>
      <c r="I1021" t="s">
        <v>264</v>
      </c>
      <c r="J1021" t="s">
        <v>16</v>
      </c>
      <c r="K1021" s="2">
        <v>15</v>
      </c>
      <c r="L1021" s="2">
        <v>2790</v>
      </c>
      <c r="M1021" s="2">
        <v>4630</v>
      </c>
      <c r="N1021" s="27">
        <f t="shared" si="92"/>
        <v>4</v>
      </c>
      <c r="O1021" s="28" t="str">
        <f t="shared" si="93"/>
        <v>46</v>
      </c>
      <c r="P1021" s="28" t="str">
        <f t="shared" si="94"/>
        <v>30</v>
      </c>
      <c r="Q1021" s="29">
        <f t="shared" si="95"/>
        <v>2790</v>
      </c>
      <c r="R1021" s="29">
        <f t="shared" si="96"/>
        <v>46.5</v>
      </c>
      <c r="U1021" s="26"/>
      <c r="V1021" s="26"/>
      <c r="W1021" s="8"/>
      <c r="X1021" s="6"/>
    </row>
    <row r="1022" spans="1:24">
      <c r="A1022" s="1">
        <v>45444</v>
      </c>
      <c r="B1022" s="1" t="str">
        <f t="shared" si="91"/>
        <v>junio</v>
      </c>
      <c r="C1022" t="s">
        <v>151</v>
      </c>
      <c r="D1022" t="s">
        <v>152</v>
      </c>
      <c r="E1022" t="str">
        <f>+VLOOKUP(F1022,'[2]DIVIPOLA MPIO'!$A$5:$B$1125,2,0)</f>
        <v>Casanare</v>
      </c>
      <c r="F1022" t="s">
        <v>458</v>
      </c>
      <c r="G1022" t="s">
        <v>154</v>
      </c>
      <c r="H1022" t="s">
        <v>350</v>
      </c>
      <c r="I1022" t="s">
        <v>15</v>
      </c>
      <c r="J1022" t="s">
        <v>16</v>
      </c>
      <c r="K1022" s="2">
        <v>17</v>
      </c>
      <c r="L1022" s="2">
        <v>4380</v>
      </c>
      <c r="M1022" s="2">
        <v>73</v>
      </c>
      <c r="N1022" s="27">
        <f t="shared" si="92"/>
        <v>2</v>
      </c>
      <c r="O1022" s="28" t="str">
        <f t="shared" si="93"/>
        <v>73</v>
      </c>
      <c r="P1022" s="28">
        <f t="shared" si="94"/>
        <v>0</v>
      </c>
      <c r="Q1022" s="29">
        <f t="shared" si="95"/>
        <v>4380</v>
      </c>
      <c r="R1022" s="29">
        <f t="shared" si="96"/>
        <v>73</v>
      </c>
      <c r="U1022" s="26"/>
      <c r="V1022" s="26"/>
      <c r="W1022" s="8"/>
      <c r="X1022" s="6"/>
    </row>
    <row r="1023" spans="1:24">
      <c r="A1023" s="1">
        <v>45444</v>
      </c>
      <c r="B1023" s="1" t="str">
        <f t="shared" si="91"/>
        <v>junio</v>
      </c>
      <c r="C1023" t="s">
        <v>151</v>
      </c>
      <c r="D1023" t="s">
        <v>152</v>
      </c>
      <c r="E1023" t="str">
        <f>+VLOOKUP(F1023,'[2]DIVIPOLA MPIO'!$A$5:$B$1125,2,0)</f>
        <v>Casanare</v>
      </c>
      <c r="F1023" t="s">
        <v>458</v>
      </c>
      <c r="G1023" t="s">
        <v>154</v>
      </c>
      <c r="H1023" t="s">
        <v>155</v>
      </c>
      <c r="I1023" t="s">
        <v>15</v>
      </c>
      <c r="J1023" t="s">
        <v>16</v>
      </c>
      <c r="K1023" s="2">
        <v>13</v>
      </c>
      <c r="L1023" s="2">
        <v>2400</v>
      </c>
      <c r="M1023" s="2">
        <v>40</v>
      </c>
      <c r="N1023" s="27">
        <f t="shared" si="92"/>
        <v>2</v>
      </c>
      <c r="O1023" s="28" t="str">
        <f t="shared" si="93"/>
        <v>40</v>
      </c>
      <c r="P1023" s="28">
        <f t="shared" si="94"/>
        <v>0</v>
      </c>
      <c r="Q1023" s="29">
        <f t="shared" si="95"/>
        <v>2400</v>
      </c>
      <c r="R1023" s="29">
        <f t="shared" si="96"/>
        <v>40</v>
      </c>
      <c r="U1023" s="26"/>
      <c r="V1023" s="26"/>
      <c r="W1023" s="8"/>
      <c r="X1023" s="6"/>
    </row>
    <row r="1024" spans="1:24">
      <c r="A1024" s="1">
        <v>45444</v>
      </c>
      <c r="B1024" s="1" t="str">
        <f t="shared" si="91"/>
        <v>junio</v>
      </c>
      <c r="C1024" t="s">
        <v>151</v>
      </c>
      <c r="D1024" t="s">
        <v>152</v>
      </c>
      <c r="E1024" t="str">
        <f>+VLOOKUP(F1024,'[2]DIVIPOLA MPIO'!$A$5:$B$1125,2,0)</f>
        <v>Casanare</v>
      </c>
      <c r="F1024" t="s">
        <v>458</v>
      </c>
      <c r="G1024" t="s">
        <v>154</v>
      </c>
      <c r="H1024" t="s">
        <v>351</v>
      </c>
      <c r="I1024" t="s">
        <v>157</v>
      </c>
      <c r="J1024" t="s">
        <v>16</v>
      </c>
      <c r="K1024" s="2">
        <v>16</v>
      </c>
      <c r="L1024" s="2">
        <v>2760</v>
      </c>
      <c r="M1024" s="2">
        <v>46</v>
      </c>
      <c r="N1024" s="27">
        <f t="shared" si="92"/>
        <v>2</v>
      </c>
      <c r="O1024" s="28" t="str">
        <f t="shared" si="93"/>
        <v>46</v>
      </c>
      <c r="P1024" s="28">
        <f t="shared" si="94"/>
        <v>0</v>
      </c>
      <c r="Q1024" s="29">
        <f t="shared" si="95"/>
        <v>2760</v>
      </c>
      <c r="R1024" s="29">
        <f t="shared" si="96"/>
        <v>46</v>
      </c>
      <c r="U1024" s="26"/>
      <c r="V1024" s="26"/>
      <c r="W1024" s="8"/>
      <c r="X1024" s="6"/>
    </row>
    <row r="1025" spans="1:24">
      <c r="A1025" s="1">
        <v>45444</v>
      </c>
      <c r="B1025" s="1" t="str">
        <f t="shared" si="91"/>
        <v>junio</v>
      </c>
      <c r="C1025" t="s">
        <v>151</v>
      </c>
      <c r="D1025" t="s">
        <v>152</v>
      </c>
      <c r="E1025" t="str">
        <f>+VLOOKUP(F1025,'[2]DIVIPOLA MPIO'!$A$5:$B$1125,2,0)</f>
        <v>Casanare</v>
      </c>
      <c r="F1025" t="s">
        <v>458</v>
      </c>
      <c r="G1025" t="s">
        <v>154</v>
      </c>
      <c r="H1025" t="s">
        <v>156</v>
      </c>
      <c r="I1025" t="s">
        <v>157</v>
      </c>
      <c r="J1025" t="s">
        <v>16</v>
      </c>
      <c r="K1025" s="2">
        <v>10</v>
      </c>
      <c r="L1025" s="2">
        <v>2640</v>
      </c>
      <c r="M1025" s="2">
        <v>44</v>
      </c>
      <c r="N1025" s="27">
        <f t="shared" si="92"/>
        <v>2</v>
      </c>
      <c r="O1025" s="28" t="str">
        <f t="shared" si="93"/>
        <v>44</v>
      </c>
      <c r="P1025" s="28">
        <f t="shared" si="94"/>
        <v>0</v>
      </c>
      <c r="Q1025" s="29">
        <f t="shared" si="95"/>
        <v>2640</v>
      </c>
      <c r="R1025" s="29">
        <f t="shared" si="96"/>
        <v>44</v>
      </c>
      <c r="U1025" s="26"/>
      <c r="V1025" s="26"/>
      <c r="W1025" s="8"/>
      <c r="X1025" s="6"/>
    </row>
    <row r="1026" spans="1:24">
      <c r="A1026" s="1">
        <v>45444</v>
      </c>
      <c r="B1026" s="1" t="str">
        <f t="shared" si="91"/>
        <v>junio</v>
      </c>
      <c r="C1026" t="s">
        <v>151</v>
      </c>
      <c r="D1026" t="s">
        <v>152</v>
      </c>
      <c r="E1026" t="str">
        <f>+VLOOKUP(F1026,'[2]DIVIPOLA MPIO'!$A$5:$B$1125,2,0)</f>
        <v>Meta</v>
      </c>
      <c r="F1026" t="s">
        <v>456</v>
      </c>
      <c r="G1026" t="s">
        <v>154</v>
      </c>
      <c r="H1026" t="s">
        <v>352</v>
      </c>
      <c r="I1026" t="s">
        <v>15</v>
      </c>
      <c r="J1026" t="s">
        <v>16</v>
      </c>
      <c r="K1026" s="2">
        <v>13</v>
      </c>
      <c r="L1026" s="2">
        <v>2130</v>
      </c>
      <c r="M1026" s="2">
        <v>3530</v>
      </c>
      <c r="N1026" s="27">
        <f t="shared" si="92"/>
        <v>4</v>
      </c>
      <c r="O1026" s="28" t="str">
        <f t="shared" si="93"/>
        <v>35</v>
      </c>
      <c r="P1026" s="28" t="str">
        <f t="shared" si="94"/>
        <v>30</v>
      </c>
      <c r="Q1026" s="29">
        <f t="shared" si="95"/>
        <v>2130</v>
      </c>
      <c r="R1026" s="29">
        <f t="shared" si="96"/>
        <v>35.5</v>
      </c>
      <c r="U1026" s="26"/>
      <c r="V1026" s="26"/>
      <c r="W1026" s="8"/>
      <c r="X1026" s="6"/>
    </row>
    <row r="1027" spans="1:24">
      <c r="A1027" s="1">
        <v>45444</v>
      </c>
      <c r="B1027" s="1" t="str">
        <f t="shared" ref="B1027:B1090" si="97">TEXT(A1027,"mmmm")</f>
        <v>junio</v>
      </c>
      <c r="C1027" t="s">
        <v>151</v>
      </c>
      <c r="D1027" t="s">
        <v>152</v>
      </c>
      <c r="E1027" t="str">
        <f>+VLOOKUP(F1027,'[2]DIVIPOLA MPIO'!$A$5:$B$1125,2,0)</f>
        <v>Meta</v>
      </c>
      <c r="F1027" t="s">
        <v>456</v>
      </c>
      <c r="G1027" t="s">
        <v>159</v>
      </c>
      <c r="H1027" t="s">
        <v>160</v>
      </c>
      <c r="I1027" t="s">
        <v>15</v>
      </c>
      <c r="J1027" t="s">
        <v>16</v>
      </c>
      <c r="K1027" s="2">
        <v>14</v>
      </c>
      <c r="L1027" s="2">
        <v>3870</v>
      </c>
      <c r="M1027" s="2">
        <v>6430</v>
      </c>
      <c r="N1027" s="27">
        <f t="shared" ref="N1027:N1090" si="98">LEN($M1027)</f>
        <v>4</v>
      </c>
      <c r="O1027" s="28" t="str">
        <f t="shared" ref="O1027:O1090" si="99">IF(N1027="1",$M1027,IF(N1027=2,LEFT($M1027,2),LEFT($M1027,2)))</f>
        <v>64</v>
      </c>
      <c r="P1027" s="28" t="str">
        <f t="shared" ref="P1027:P1090" si="100">IF(N1027&lt;=2,0,MID($M1027,3,3))</f>
        <v>30</v>
      </c>
      <c r="Q1027" s="29">
        <f t="shared" ref="Q1027:Q1090" si="101">+(O1027*60)+P1027</f>
        <v>3870</v>
      </c>
      <c r="R1027" s="29">
        <f t="shared" ref="R1027:R1090" si="102">+Q1027/60</f>
        <v>64.5</v>
      </c>
      <c r="U1027" s="26"/>
      <c r="V1027" s="26"/>
      <c r="W1027" s="8"/>
      <c r="X1027" s="6"/>
    </row>
    <row r="1028" spans="1:24">
      <c r="A1028" s="1">
        <v>45444</v>
      </c>
      <c r="B1028" s="1" t="str">
        <f t="shared" si="97"/>
        <v>junio</v>
      </c>
      <c r="C1028" t="s">
        <v>151</v>
      </c>
      <c r="D1028" t="s">
        <v>152</v>
      </c>
      <c r="E1028" t="str">
        <f>+VLOOKUP(F1028,'[2]DIVIPOLA MPIO'!$A$5:$B$1125,2,0)</f>
        <v>Meta</v>
      </c>
      <c r="F1028" t="s">
        <v>456</v>
      </c>
      <c r="G1028" t="s">
        <v>159</v>
      </c>
      <c r="H1028" t="s">
        <v>161</v>
      </c>
      <c r="I1028" t="s">
        <v>15</v>
      </c>
      <c r="J1028" t="s">
        <v>16</v>
      </c>
      <c r="K1028" s="2">
        <v>18</v>
      </c>
      <c r="L1028" s="2">
        <v>4590</v>
      </c>
      <c r="M1028" s="2">
        <v>7630</v>
      </c>
      <c r="N1028" s="27">
        <f t="shared" si="98"/>
        <v>4</v>
      </c>
      <c r="O1028" s="28" t="str">
        <f t="shared" si="99"/>
        <v>76</v>
      </c>
      <c r="P1028" s="28" t="str">
        <f t="shared" si="100"/>
        <v>30</v>
      </c>
      <c r="Q1028" s="29">
        <f t="shared" si="101"/>
        <v>4590</v>
      </c>
      <c r="R1028" s="29">
        <f t="shared" si="102"/>
        <v>76.5</v>
      </c>
      <c r="U1028" s="26"/>
      <c r="V1028" s="26"/>
      <c r="W1028" s="8"/>
      <c r="X1028" s="6"/>
    </row>
    <row r="1029" spans="1:24">
      <c r="A1029" s="1">
        <v>45444</v>
      </c>
      <c r="B1029" s="1" t="str">
        <f t="shared" si="97"/>
        <v>junio</v>
      </c>
      <c r="C1029" t="s">
        <v>162</v>
      </c>
      <c r="D1029" t="s">
        <v>163</v>
      </c>
      <c r="E1029" t="str">
        <f>+VLOOKUP(F1029,'[2]DIVIPOLA MPIO'!$A$5:$B$1125,2,0)</f>
        <v>Arauca</v>
      </c>
      <c r="F1029" t="s">
        <v>507</v>
      </c>
      <c r="G1029" t="s">
        <v>165</v>
      </c>
      <c r="H1029" t="s">
        <v>166</v>
      </c>
      <c r="I1029" t="s">
        <v>15</v>
      </c>
      <c r="J1029" t="s">
        <v>16</v>
      </c>
      <c r="K1029" s="2">
        <v>3</v>
      </c>
      <c r="L1029" s="2">
        <v>105</v>
      </c>
      <c r="M1029" s="2">
        <v>145</v>
      </c>
      <c r="N1029" s="27">
        <f t="shared" si="98"/>
        <v>3</v>
      </c>
      <c r="O1029" s="28" t="str">
        <f t="shared" si="99"/>
        <v>14</v>
      </c>
      <c r="P1029" s="28" t="str">
        <f t="shared" si="100"/>
        <v>5</v>
      </c>
      <c r="Q1029" s="29">
        <f t="shared" si="101"/>
        <v>845</v>
      </c>
      <c r="R1029" s="29">
        <f t="shared" si="102"/>
        <v>14.083333333333334</v>
      </c>
      <c r="U1029" s="26"/>
      <c r="V1029" s="26"/>
      <c r="W1029" s="8"/>
      <c r="X1029" s="6"/>
    </row>
    <row r="1030" spans="1:24">
      <c r="A1030" s="1">
        <v>45444</v>
      </c>
      <c r="B1030" s="1" t="str">
        <f t="shared" si="97"/>
        <v>junio</v>
      </c>
      <c r="C1030" t="s">
        <v>167</v>
      </c>
      <c r="D1030" t="s">
        <v>168</v>
      </c>
      <c r="E1030" t="str">
        <f>+VLOOKUP(F1030,'[2]DIVIPOLA MPIO'!$A$5:$B$1125,2,0)</f>
        <v>Casanare</v>
      </c>
      <c r="F1030" t="s">
        <v>338</v>
      </c>
      <c r="G1030" t="s">
        <v>353</v>
      </c>
      <c r="H1030" t="s">
        <v>354</v>
      </c>
      <c r="I1030" t="s">
        <v>15</v>
      </c>
      <c r="J1030" t="s">
        <v>16</v>
      </c>
      <c r="K1030" s="2">
        <v>334</v>
      </c>
      <c r="L1030" s="2">
        <v>4668</v>
      </c>
      <c r="M1030" s="2">
        <v>7430</v>
      </c>
      <c r="N1030" s="27">
        <f t="shared" si="98"/>
        <v>4</v>
      </c>
      <c r="O1030" s="28" t="str">
        <f t="shared" si="99"/>
        <v>74</v>
      </c>
      <c r="P1030" s="28" t="str">
        <f t="shared" si="100"/>
        <v>30</v>
      </c>
      <c r="Q1030" s="29">
        <f t="shared" si="101"/>
        <v>4470</v>
      </c>
      <c r="R1030" s="29">
        <f t="shared" si="102"/>
        <v>74.5</v>
      </c>
      <c r="U1030" s="26"/>
      <c r="V1030" s="26"/>
      <c r="W1030" s="8"/>
      <c r="X1030" s="6"/>
    </row>
    <row r="1031" spans="1:24">
      <c r="A1031" s="1">
        <v>45444</v>
      </c>
      <c r="B1031" s="1" t="str">
        <f t="shared" si="97"/>
        <v>junio</v>
      </c>
      <c r="C1031" t="s">
        <v>167</v>
      </c>
      <c r="D1031" t="s">
        <v>168</v>
      </c>
      <c r="E1031" t="str">
        <f>+VLOOKUP(F1031,'[2]DIVIPOLA MPIO'!$A$5:$B$1125,2,0)</f>
        <v>Casanare</v>
      </c>
      <c r="F1031" t="s">
        <v>338</v>
      </c>
      <c r="G1031" t="s">
        <v>353</v>
      </c>
      <c r="H1031" t="s">
        <v>377</v>
      </c>
      <c r="I1031" t="s">
        <v>15</v>
      </c>
      <c r="J1031" t="s">
        <v>16</v>
      </c>
      <c r="K1031" s="2">
        <v>351</v>
      </c>
      <c r="L1031" s="2">
        <v>4913</v>
      </c>
      <c r="M1031" s="2">
        <v>75</v>
      </c>
      <c r="N1031" s="27">
        <f t="shared" si="98"/>
        <v>2</v>
      </c>
      <c r="O1031" s="28" t="str">
        <f t="shared" si="99"/>
        <v>75</v>
      </c>
      <c r="P1031" s="28">
        <f t="shared" si="100"/>
        <v>0</v>
      </c>
      <c r="Q1031" s="29">
        <f t="shared" si="101"/>
        <v>4500</v>
      </c>
      <c r="R1031" s="29">
        <f t="shared" si="102"/>
        <v>75</v>
      </c>
      <c r="U1031" s="26"/>
      <c r="V1031" s="26"/>
      <c r="W1031" s="8"/>
      <c r="X1031" s="6"/>
    </row>
    <row r="1032" spans="1:24">
      <c r="A1032" s="1">
        <v>45444</v>
      </c>
      <c r="B1032" s="1" t="str">
        <f t="shared" si="97"/>
        <v>junio</v>
      </c>
      <c r="C1032" t="s">
        <v>167</v>
      </c>
      <c r="D1032" t="s">
        <v>168</v>
      </c>
      <c r="E1032" t="str">
        <f>+VLOOKUP(F1032,'[2]DIVIPOLA MPIO'!$A$5:$B$1125,2,0)</f>
        <v>Casanare</v>
      </c>
      <c r="F1032" t="s">
        <v>338</v>
      </c>
      <c r="G1032" t="s">
        <v>353</v>
      </c>
      <c r="H1032" t="s">
        <v>376</v>
      </c>
      <c r="I1032" t="s">
        <v>92</v>
      </c>
      <c r="J1032" t="s">
        <v>16</v>
      </c>
      <c r="K1032" s="2">
        <v>453</v>
      </c>
      <c r="L1032" s="2">
        <v>6900</v>
      </c>
      <c r="M1032" s="2">
        <v>75</v>
      </c>
      <c r="N1032" s="27">
        <f t="shared" si="98"/>
        <v>2</v>
      </c>
      <c r="O1032" s="28" t="str">
        <f t="shared" si="99"/>
        <v>75</v>
      </c>
      <c r="P1032" s="28">
        <f t="shared" si="100"/>
        <v>0</v>
      </c>
      <c r="Q1032" s="29">
        <f t="shared" si="101"/>
        <v>4500</v>
      </c>
      <c r="R1032" s="29">
        <f t="shared" si="102"/>
        <v>75</v>
      </c>
      <c r="U1032" s="26"/>
      <c r="V1032" s="26"/>
      <c r="W1032" s="8"/>
      <c r="X1032" s="6"/>
    </row>
    <row r="1033" spans="1:24">
      <c r="A1033" s="1">
        <v>45444</v>
      </c>
      <c r="B1033" s="1" t="str">
        <f t="shared" si="97"/>
        <v>junio</v>
      </c>
      <c r="C1033" t="s">
        <v>167</v>
      </c>
      <c r="D1033" t="s">
        <v>168</v>
      </c>
      <c r="E1033" t="str">
        <f>+VLOOKUP(F1033,'[2]DIVIPOLA MPIO'!$A$5:$B$1125,2,0)</f>
        <v>Casanare</v>
      </c>
      <c r="F1033" t="s">
        <v>338</v>
      </c>
      <c r="G1033" t="s">
        <v>353</v>
      </c>
      <c r="H1033" t="s">
        <v>355</v>
      </c>
      <c r="I1033" t="s">
        <v>92</v>
      </c>
      <c r="J1033" t="s">
        <v>16</v>
      </c>
      <c r="K1033" s="2">
        <v>43</v>
      </c>
      <c r="L1033" s="2">
        <v>602</v>
      </c>
      <c r="M1033" s="2">
        <v>11</v>
      </c>
      <c r="N1033" s="27">
        <f t="shared" si="98"/>
        <v>2</v>
      </c>
      <c r="O1033" s="28" t="str">
        <f t="shared" si="99"/>
        <v>11</v>
      </c>
      <c r="P1033" s="28">
        <f t="shared" si="100"/>
        <v>0</v>
      </c>
      <c r="Q1033" s="29">
        <f t="shared" si="101"/>
        <v>660</v>
      </c>
      <c r="R1033" s="29">
        <f t="shared" si="102"/>
        <v>11</v>
      </c>
      <c r="U1033" s="26"/>
      <c r="V1033" s="26"/>
      <c r="W1033" s="8"/>
      <c r="X1033" s="6"/>
    </row>
    <row r="1034" spans="1:24">
      <c r="A1034" s="1">
        <v>45444</v>
      </c>
      <c r="B1034" s="1" t="str">
        <f t="shared" si="97"/>
        <v>junio</v>
      </c>
      <c r="C1034" t="s">
        <v>167</v>
      </c>
      <c r="D1034" t="s">
        <v>168</v>
      </c>
      <c r="E1034" t="str">
        <f>+VLOOKUP(F1034,'[2]DIVIPOLA MPIO'!$A$5:$B$1125,2,0)</f>
        <v>Casanare</v>
      </c>
      <c r="F1034" t="s">
        <v>338</v>
      </c>
      <c r="G1034" t="s">
        <v>353</v>
      </c>
      <c r="H1034" t="s">
        <v>171</v>
      </c>
      <c r="I1034" t="s">
        <v>92</v>
      </c>
      <c r="J1034" t="s">
        <v>16</v>
      </c>
      <c r="K1034" s="2">
        <v>456</v>
      </c>
      <c r="L1034" s="2">
        <v>7100</v>
      </c>
      <c r="M1034" s="2">
        <v>75</v>
      </c>
      <c r="N1034" s="27">
        <f t="shared" si="98"/>
        <v>2</v>
      </c>
      <c r="O1034" s="28" t="str">
        <f t="shared" si="99"/>
        <v>75</v>
      </c>
      <c r="P1034" s="28">
        <f t="shared" si="100"/>
        <v>0</v>
      </c>
      <c r="Q1034" s="29">
        <f t="shared" si="101"/>
        <v>4500</v>
      </c>
      <c r="R1034" s="29">
        <f t="shared" si="102"/>
        <v>75</v>
      </c>
      <c r="U1034" s="26"/>
      <c r="V1034" s="26"/>
      <c r="W1034" s="8"/>
      <c r="X1034" s="6"/>
    </row>
    <row r="1035" spans="1:24">
      <c r="A1035" s="1">
        <v>45444</v>
      </c>
      <c r="B1035" s="1" t="str">
        <f t="shared" si="97"/>
        <v>junio</v>
      </c>
      <c r="C1035" t="s">
        <v>167</v>
      </c>
      <c r="D1035" t="s">
        <v>168</v>
      </c>
      <c r="E1035" t="str">
        <f>+VLOOKUP(F1035,'[2]DIVIPOLA MPIO'!$A$5:$B$1125,2,0)</f>
        <v>Meta</v>
      </c>
      <c r="F1035" t="s">
        <v>169</v>
      </c>
      <c r="G1035" t="s">
        <v>170</v>
      </c>
      <c r="H1035" t="s">
        <v>355</v>
      </c>
      <c r="I1035" t="s">
        <v>92</v>
      </c>
      <c r="J1035" t="s">
        <v>16</v>
      </c>
      <c r="K1035" s="2">
        <v>292</v>
      </c>
      <c r="L1035" s="2">
        <v>4078</v>
      </c>
      <c r="M1035" s="2">
        <v>61</v>
      </c>
      <c r="N1035" s="27">
        <f t="shared" si="98"/>
        <v>2</v>
      </c>
      <c r="O1035" s="28" t="str">
        <f t="shared" si="99"/>
        <v>61</v>
      </c>
      <c r="P1035" s="28">
        <f t="shared" si="100"/>
        <v>0</v>
      </c>
      <c r="Q1035" s="29">
        <f t="shared" si="101"/>
        <v>3660</v>
      </c>
      <c r="R1035" s="29">
        <f t="shared" si="102"/>
        <v>61</v>
      </c>
      <c r="U1035" s="26"/>
      <c r="V1035" s="26"/>
      <c r="W1035" s="8"/>
      <c r="X1035" s="6"/>
    </row>
    <row r="1036" spans="1:24">
      <c r="A1036" s="1">
        <v>45444</v>
      </c>
      <c r="B1036" s="1" t="str">
        <f t="shared" si="97"/>
        <v>junio</v>
      </c>
      <c r="C1036" t="s">
        <v>356</v>
      </c>
      <c r="D1036" t="s">
        <v>357</v>
      </c>
      <c r="E1036" t="str">
        <f>+VLOOKUP(F1036,'[2]DIVIPOLA MPIO'!$A$5:$B$1125,2,0)</f>
        <v>Meta</v>
      </c>
      <c r="F1036" t="s">
        <v>358</v>
      </c>
      <c r="G1036" t="s">
        <v>359</v>
      </c>
      <c r="H1036" t="s">
        <v>360</v>
      </c>
      <c r="I1036" t="s">
        <v>15</v>
      </c>
      <c r="J1036" t="s">
        <v>16</v>
      </c>
      <c r="K1036" s="2">
        <v>50</v>
      </c>
      <c r="L1036" s="2">
        <v>2088</v>
      </c>
      <c r="M1036" s="2">
        <v>21</v>
      </c>
      <c r="N1036" s="27">
        <f t="shared" si="98"/>
        <v>2</v>
      </c>
      <c r="O1036" s="28" t="str">
        <f t="shared" si="99"/>
        <v>21</v>
      </c>
      <c r="P1036" s="28">
        <f t="shared" si="100"/>
        <v>0</v>
      </c>
      <c r="Q1036" s="29">
        <f t="shared" si="101"/>
        <v>1260</v>
      </c>
      <c r="R1036" s="29">
        <f t="shared" si="102"/>
        <v>21</v>
      </c>
      <c r="U1036" s="26"/>
      <c r="V1036" s="26"/>
      <c r="W1036" s="8"/>
      <c r="X1036" s="6"/>
    </row>
    <row r="1037" spans="1:24">
      <c r="A1037" s="1">
        <v>45444</v>
      </c>
      <c r="B1037" s="1" t="str">
        <f t="shared" si="97"/>
        <v>junio</v>
      </c>
      <c r="C1037" t="s">
        <v>356</v>
      </c>
      <c r="D1037" t="s">
        <v>357</v>
      </c>
      <c r="E1037" t="str">
        <f>+VLOOKUP(F1037,'[2]DIVIPOLA MPIO'!$A$5:$B$1125,2,0)</f>
        <v>Meta</v>
      </c>
      <c r="F1037" t="s">
        <v>456</v>
      </c>
      <c r="G1037" t="s">
        <v>361</v>
      </c>
      <c r="H1037" t="s">
        <v>360</v>
      </c>
      <c r="I1037" t="s">
        <v>15</v>
      </c>
      <c r="J1037" t="s">
        <v>16</v>
      </c>
      <c r="K1037" s="2">
        <v>112</v>
      </c>
      <c r="L1037" s="2">
        <v>5079</v>
      </c>
      <c r="M1037" s="2">
        <v>47</v>
      </c>
      <c r="N1037" s="27">
        <f t="shared" si="98"/>
        <v>2</v>
      </c>
      <c r="O1037" s="28" t="str">
        <f t="shared" si="99"/>
        <v>47</v>
      </c>
      <c r="P1037" s="28">
        <f t="shared" si="100"/>
        <v>0</v>
      </c>
      <c r="Q1037" s="29">
        <f t="shared" si="101"/>
        <v>2820</v>
      </c>
      <c r="R1037" s="29">
        <f t="shared" si="102"/>
        <v>47</v>
      </c>
      <c r="U1037" s="26"/>
      <c r="V1037" s="26"/>
      <c r="W1037" s="8"/>
      <c r="X1037" s="6"/>
    </row>
    <row r="1038" spans="1:24">
      <c r="A1038" s="1">
        <v>45444</v>
      </c>
      <c r="B1038" s="1" t="str">
        <f t="shared" si="97"/>
        <v>junio</v>
      </c>
      <c r="C1038" t="s">
        <v>281</v>
      </c>
      <c r="D1038" t="s">
        <v>282</v>
      </c>
      <c r="E1038" t="str">
        <f>+VLOOKUP(F1038,'[2]DIVIPOLA MPIO'!$A$5:$B$1125,2,0)</f>
        <v>Casanare</v>
      </c>
      <c r="F1038" t="s">
        <v>12</v>
      </c>
      <c r="G1038" t="s">
        <v>378</v>
      </c>
      <c r="H1038" t="s">
        <v>284</v>
      </c>
      <c r="I1038" t="s">
        <v>15</v>
      </c>
      <c r="J1038" t="s">
        <v>16</v>
      </c>
      <c r="K1038" s="2">
        <v>5</v>
      </c>
      <c r="L1038" s="2">
        <v>160</v>
      </c>
      <c r="M1038" s="2">
        <v>4</v>
      </c>
      <c r="N1038" s="27">
        <f t="shared" si="98"/>
        <v>1</v>
      </c>
      <c r="O1038" s="28" t="str">
        <f t="shared" si="99"/>
        <v>4</v>
      </c>
      <c r="P1038" s="28">
        <f t="shared" si="100"/>
        <v>0</v>
      </c>
      <c r="Q1038" s="29">
        <f t="shared" si="101"/>
        <v>240</v>
      </c>
      <c r="R1038" s="29">
        <f t="shared" si="102"/>
        <v>4</v>
      </c>
      <c r="U1038" s="26"/>
      <c r="V1038" s="26"/>
      <c r="W1038" s="8"/>
      <c r="X1038" s="6"/>
    </row>
    <row r="1039" spans="1:24">
      <c r="A1039" s="1">
        <v>45444</v>
      </c>
      <c r="B1039" s="1" t="str">
        <f t="shared" si="97"/>
        <v>junio</v>
      </c>
      <c r="C1039" t="s">
        <v>281</v>
      </c>
      <c r="D1039" t="s">
        <v>282</v>
      </c>
      <c r="E1039" t="str">
        <f>+VLOOKUP(F1039,'[2]DIVIPOLA MPIO'!$A$5:$B$1125,2,0)</f>
        <v>Meta</v>
      </c>
      <c r="F1039" t="s">
        <v>102</v>
      </c>
      <c r="G1039" t="s">
        <v>379</v>
      </c>
      <c r="H1039" t="s">
        <v>380</v>
      </c>
      <c r="I1039" t="s">
        <v>15</v>
      </c>
      <c r="J1039" t="s">
        <v>16</v>
      </c>
      <c r="K1039" s="2">
        <v>1</v>
      </c>
      <c r="L1039" s="2">
        <v>40</v>
      </c>
      <c r="M1039" s="2">
        <v>1</v>
      </c>
      <c r="N1039" s="27">
        <f t="shared" si="98"/>
        <v>1</v>
      </c>
      <c r="O1039" s="28" t="str">
        <f t="shared" si="99"/>
        <v>1</v>
      </c>
      <c r="P1039" s="28">
        <f t="shared" si="100"/>
        <v>0</v>
      </c>
      <c r="Q1039" s="29">
        <f t="shared" si="101"/>
        <v>60</v>
      </c>
      <c r="R1039" s="29">
        <f t="shared" si="102"/>
        <v>1</v>
      </c>
    </row>
    <row r="1040" spans="1:24">
      <c r="A1040" s="1">
        <v>45444</v>
      </c>
      <c r="B1040" s="1" t="str">
        <f t="shared" si="97"/>
        <v>junio</v>
      </c>
      <c r="C1040" t="s">
        <v>281</v>
      </c>
      <c r="D1040" t="s">
        <v>282</v>
      </c>
      <c r="E1040" t="str">
        <f>+VLOOKUP(F1040,'[2]DIVIPOLA MPIO'!$A$5:$B$1125,2,0)</f>
        <v>Casanare</v>
      </c>
      <c r="F1040" t="s">
        <v>463</v>
      </c>
      <c r="G1040" t="s">
        <v>332</v>
      </c>
      <c r="H1040" t="s">
        <v>381</v>
      </c>
      <c r="I1040" t="s">
        <v>15</v>
      </c>
      <c r="J1040" t="s">
        <v>16</v>
      </c>
      <c r="K1040" s="2">
        <v>44</v>
      </c>
      <c r="L1040" s="2">
        <v>1320</v>
      </c>
      <c r="M1040" s="2">
        <v>33</v>
      </c>
      <c r="N1040" s="27">
        <f t="shared" si="98"/>
        <v>2</v>
      </c>
      <c r="O1040" s="28" t="str">
        <f t="shared" si="99"/>
        <v>33</v>
      </c>
      <c r="P1040" s="28">
        <f t="shared" si="100"/>
        <v>0</v>
      </c>
      <c r="Q1040" s="29">
        <f t="shared" si="101"/>
        <v>1980</v>
      </c>
      <c r="R1040" s="29">
        <f t="shared" si="102"/>
        <v>33</v>
      </c>
    </row>
    <row r="1041" spans="1:18">
      <c r="A1041" s="1">
        <v>45444</v>
      </c>
      <c r="B1041" s="1" t="str">
        <f t="shared" si="97"/>
        <v>junio</v>
      </c>
      <c r="C1041" t="s">
        <v>281</v>
      </c>
      <c r="D1041" t="s">
        <v>282</v>
      </c>
      <c r="E1041" t="str">
        <f>+VLOOKUP(F1041,'[2]DIVIPOLA MPIO'!$A$5:$B$1125,2,0)</f>
        <v>Meta</v>
      </c>
      <c r="F1041" t="s">
        <v>459</v>
      </c>
      <c r="G1041" t="s">
        <v>407</v>
      </c>
      <c r="H1041" t="s">
        <v>284</v>
      </c>
      <c r="I1041" t="s">
        <v>15</v>
      </c>
      <c r="J1041" t="s">
        <v>16</v>
      </c>
      <c r="K1041" s="2">
        <v>7</v>
      </c>
      <c r="L1041" s="2">
        <v>200</v>
      </c>
      <c r="M1041" s="2">
        <v>5</v>
      </c>
      <c r="N1041" s="27">
        <f t="shared" si="98"/>
        <v>1</v>
      </c>
      <c r="O1041" s="28" t="str">
        <f t="shared" si="99"/>
        <v>5</v>
      </c>
      <c r="P1041" s="28">
        <f t="shared" si="100"/>
        <v>0</v>
      </c>
      <c r="Q1041" s="29">
        <f t="shared" si="101"/>
        <v>300</v>
      </c>
      <c r="R1041" s="29">
        <f t="shared" si="102"/>
        <v>5</v>
      </c>
    </row>
    <row r="1042" spans="1:18">
      <c r="A1042" s="1">
        <v>45444</v>
      </c>
      <c r="B1042" s="1" t="str">
        <f t="shared" si="97"/>
        <v>junio</v>
      </c>
      <c r="C1042" t="s">
        <v>281</v>
      </c>
      <c r="D1042" t="s">
        <v>282</v>
      </c>
      <c r="E1042" t="str">
        <f>+VLOOKUP(F1042,'[2]DIVIPOLA MPIO'!$A$5:$B$1125,2,0)</f>
        <v>Meta</v>
      </c>
      <c r="F1042" t="s">
        <v>456</v>
      </c>
      <c r="G1042" t="s">
        <v>382</v>
      </c>
      <c r="H1042" t="s">
        <v>284</v>
      </c>
      <c r="I1042" t="s">
        <v>15</v>
      </c>
      <c r="J1042" t="s">
        <v>16</v>
      </c>
      <c r="K1042" s="2">
        <v>7</v>
      </c>
      <c r="L1042" s="2">
        <v>200</v>
      </c>
      <c r="M1042" s="2">
        <v>5</v>
      </c>
      <c r="N1042" s="27">
        <f t="shared" si="98"/>
        <v>1</v>
      </c>
      <c r="O1042" s="28" t="str">
        <f t="shared" si="99"/>
        <v>5</v>
      </c>
      <c r="P1042" s="28">
        <f t="shared" si="100"/>
        <v>0</v>
      </c>
      <c r="Q1042" s="29">
        <f t="shared" si="101"/>
        <v>300</v>
      </c>
      <c r="R1042" s="29">
        <f t="shared" si="102"/>
        <v>5</v>
      </c>
    </row>
    <row r="1043" spans="1:18">
      <c r="A1043" s="1">
        <v>45444</v>
      </c>
      <c r="B1043" s="1" t="str">
        <f t="shared" si="97"/>
        <v>junio</v>
      </c>
      <c r="C1043" t="s">
        <v>172</v>
      </c>
      <c r="D1043" t="s">
        <v>173</v>
      </c>
      <c r="E1043" t="str">
        <f>+VLOOKUP(F1043,'[2]DIVIPOLA MPIO'!$A$5:$B$1125,2,0)</f>
        <v>Vichada</v>
      </c>
      <c r="F1043" t="s">
        <v>383</v>
      </c>
      <c r="G1043" t="s">
        <v>384</v>
      </c>
      <c r="H1043" t="s">
        <v>179</v>
      </c>
      <c r="I1043" t="s">
        <v>15</v>
      </c>
      <c r="J1043" t="s">
        <v>16</v>
      </c>
      <c r="K1043" s="2">
        <v>140</v>
      </c>
      <c r="L1043" s="2">
        <v>3263</v>
      </c>
      <c r="M1043" s="2">
        <v>49</v>
      </c>
      <c r="N1043" s="27">
        <f t="shared" si="98"/>
        <v>2</v>
      </c>
      <c r="O1043" s="28" t="str">
        <f t="shared" si="99"/>
        <v>49</v>
      </c>
      <c r="P1043" s="28">
        <f t="shared" si="100"/>
        <v>0</v>
      </c>
      <c r="Q1043" s="29">
        <f t="shared" si="101"/>
        <v>2940</v>
      </c>
      <c r="R1043" s="29">
        <f t="shared" si="102"/>
        <v>49</v>
      </c>
    </row>
    <row r="1044" spans="1:18">
      <c r="A1044" s="1">
        <v>45444</v>
      </c>
      <c r="B1044" s="1" t="str">
        <f t="shared" si="97"/>
        <v>junio</v>
      </c>
      <c r="C1044" t="s">
        <v>172</v>
      </c>
      <c r="D1044" t="s">
        <v>173</v>
      </c>
      <c r="E1044" t="str">
        <f>+VLOOKUP(F1044,'[2]DIVIPOLA MPIO'!$A$5:$B$1125,2,0)</f>
        <v>Casanare</v>
      </c>
      <c r="F1044" t="s">
        <v>458</v>
      </c>
      <c r="G1044" t="s">
        <v>364</v>
      </c>
      <c r="H1044" t="s">
        <v>176</v>
      </c>
      <c r="I1044" t="s">
        <v>15</v>
      </c>
      <c r="J1044" t="s">
        <v>16</v>
      </c>
      <c r="K1044" s="2">
        <v>227</v>
      </c>
      <c r="L1044" s="2">
        <v>5491</v>
      </c>
      <c r="M1044" s="2">
        <v>75</v>
      </c>
      <c r="N1044" s="27">
        <f t="shared" si="98"/>
        <v>2</v>
      </c>
      <c r="O1044" s="28" t="str">
        <f t="shared" si="99"/>
        <v>75</v>
      </c>
      <c r="P1044" s="28">
        <f t="shared" si="100"/>
        <v>0</v>
      </c>
      <c r="Q1044" s="29">
        <f t="shared" si="101"/>
        <v>4500</v>
      </c>
      <c r="R1044" s="29">
        <f t="shared" si="102"/>
        <v>75</v>
      </c>
    </row>
    <row r="1045" spans="1:18">
      <c r="A1045" s="1">
        <v>45444</v>
      </c>
      <c r="B1045" s="1" t="str">
        <f t="shared" si="97"/>
        <v>junio</v>
      </c>
      <c r="C1045" t="s">
        <v>172</v>
      </c>
      <c r="D1045" t="s">
        <v>173</v>
      </c>
      <c r="E1045" t="str">
        <f>+VLOOKUP(F1045,'[2]DIVIPOLA MPIO'!$A$5:$B$1125,2,0)</f>
        <v>Meta</v>
      </c>
      <c r="F1045" t="s">
        <v>459</v>
      </c>
      <c r="G1045" t="s">
        <v>386</v>
      </c>
      <c r="H1045" t="s">
        <v>387</v>
      </c>
      <c r="I1045" t="s">
        <v>15</v>
      </c>
      <c r="J1045" t="s">
        <v>16</v>
      </c>
      <c r="K1045" s="2">
        <v>100</v>
      </c>
      <c r="L1045" s="2">
        <v>1385</v>
      </c>
      <c r="M1045" s="2">
        <v>34</v>
      </c>
      <c r="N1045" s="27">
        <f t="shared" si="98"/>
        <v>2</v>
      </c>
      <c r="O1045" s="28" t="str">
        <f t="shared" si="99"/>
        <v>34</v>
      </c>
      <c r="P1045" s="28">
        <f t="shared" si="100"/>
        <v>0</v>
      </c>
      <c r="Q1045" s="29">
        <f t="shared" si="101"/>
        <v>2040</v>
      </c>
      <c r="R1045" s="29">
        <f t="shared" si="102"/>
        <v>34</v>
      </c>
    </row>
    <row r="1046" spans="1:18">
      <c r="A1046" s="1">
        <v>45444</v>
      </c>
      <c r="B1046" s="1" t="str">
        <f t="shared" si="97"/>
        <v>junio</v>
      </c>
      <c r="C1046" t="s">
        <v>172</v>
      </c>
      <c r="D1046" t="s">
        <v>173</v>
      </c>
      <c r="E1046" t="str">
        <f>+VLOOKUP(F1046,'[2]DIVIPOLA MPIO'!$A$5:$B$1125,2,0)</f>
        <v>Meta</v>
      </c>
      <c r="F1046" t="s">
        <v>169</v>
      </c>
      <c r="G1046" t="s">
        <v>174</v>
      </c>
      <c r="H1046" t="s">
        <v>175</v>
      </c>
      <c r="I1046" t="s">
        <v>15</v>
      </c>
      <c r="J1046" t="s">
        <v>16</v>
      </c>
      <c r="K1046" s="2">
        <v>65</v>
      </c>
      <c r="L1046" s="2">
        <v>764</v>
      </c>
      <c r="M1046" s="2">
        <v>2250</v>
      </c>
      <c r="N1046" s="27">
        <f t="shared" si="98"/>
        <v>4</v>
      </c>
      <c r="O1046" s="28" t="str">
        <f t="shared" si="99"/>
        <v>22</v>
      </c>
      <c r="P1046" s="28" t="str">
        <f t="shared" si="100"/>
        <v>50</v>
      </c>
      <c r="Q1046" s="29">
        <f t="shared" si="101"/>
        <v>1370</v>
      </c>
      <c r="R1046" s="29">
        <f t="shared" si="102"/>
        <v>22.833333333333332</v>
      </c>
    </row>
    <row r="1047" spans="1:18">
      <c r="A1047" s="1">
        <v>45444</v>
      </c>
      <c r="B1047" s="1" t="str">
        <f t="shared" si="97"/>
        <v>junio</v>
      </c>
      <c r="C1047" t="s">
        <v>172</v>
      </c>
      <c r="D1047" t="s">
        <v>173</v>
      </c>
      <c r="E1047" t="str">
        <f>+VLOOKUP(F1047,'[2]DIVIPOLA MPIO'!$A$5:$B$1125,2,0)</f>
        <v>Meta</v>
      </c>
      <c r="F1047" t="s">
        <v>169</v>
      </c>
      <c r="G1047" t="s">
        <v>174</v>
      </c>
      <c r="H1047" t="s">
        <v>177</v>
      </c>
      <c r="I1047" t="s">
        <v>15</v>
      </c>
      <c r="J1047" t="s">
        <v>16</v>
      </c>
      <c r="K1047" s="2">
        <v>165</v>
      </c>
      <c r="L1047" s="2">
        <v>2249</v>
      </c>
      <c r="M1047" s="2">
        <v>5450</v>
      </c>
      <c r="N1047" s="27">
        <f t="shared" si="98"/>
        <v>4</v>
      </c>
      <c r="O1047" s="28" t="str">
        <f t="shared" si="99"/>
        <v>54</v>
      </c>
      <c r="P1047" s="28" t="str">
        <f t="shared" si="100"/>
        <v>50</v>
      </c>
      <c r="Q1047" s="29">
        <f t="shared" si="101"/>
        <v>3290</v>
      </c>
      <c r="R1047" s="29">
        <f t="shared" si="102"/>
        <v>54.833333333333336</v>
      </c>
    </row>
    <row r="1048" spans="1:18">
      <c r="A1048" s="1">
        <v>45444</v>
      </c>
      <c r="B1048" s="1" t="str">
        <f t="shared" si="97"/>
        <v>junio</v>
      </c>
      <c r="C1048" t="s">
        <v>172</v>
      </c>
      <c r="D1048" t="s">
        <v>173</v>
      </c>
      <c r="E1048" t="str">
        <f>+VLOOKUP(F1048,'[2]DIVIPOLA MPIO'!$A$5:$B$1125,2,0)</f>
        <v>Meta</v>
      </c>
      <c r="F1048" t="s">
        <v>169</v>
      </c>
      <c r="G1048" t="s">
        <v>174</v>
      </c>
      <c r="H1048" t="s">
        <v>408</v>
      </c>
      <c r="I1048" t="s">
        <v>15</v>
      </c>
      <c r="J1048" t="s">
        <v>16</v>
      </c>
      <c r="K1048" s="2">
        <v>49</v>
      </c>
      <c r="L1048" s="2">
        <v>653</v>
      </c>
      <c r="M1048" s="2">
        <v>17</v>
      </c>
      <c r="N1048" s="27">
        <f t="shared" si="98"/>
        <v>2</v>
      </c>
      <c r="O1048" s="28" t="str">
        <f t="shared" si="99"/>
        <v>17</v>
      </c>
      <c r="P1048" s="28">
        <f t="shared" si="100"/>
        <v>0</v>
      </c>
      <c r="Q1048" s="29">
        <f t="shared" si="101"/>
        <v>1020</v>
      </c>
      <c r="R1048" s="29">
        <f t="shared" si="102"/>
        <v>17</v>
      </c>
    </row>
    <row r="1049" spans="1:18">
      <c r="A1049" s="1">
        <v>45444</v>
      </c>
      <c r="B1049" s="1" t="str">
        <f t="shared" si="97"/>
        <v>junio</v>
      </c>
      <c r="C1049" t="s">
        <v>180</v>
      </c>
      <c r="D1049" t="s">
        <v>181</v>
      </c>
      <c r="E1049" t="str">
        <f>+VLOOKUP(F1049,'[2]DIVIPOLA MPIO'!$A$5:$B$1125,2,0)</f>
        <v>Casanare</v>
      </c>
      <c r="F1049" t="s">
        <v>463</v>
      </c>
      <c r="G1049" t="s">
        <v>182</v>
      </c>
      <c r="H1049" t="s">
        <v>365</v>
      </c>
      <c r="I1049" t="s">
        <v>92</v>
      </c>
      <c r="J1049" t="s">
        <v>16</v>
      </c>
      <c r="K1049" s="2">
        <v>176</v>
      </c>
      <c r="L1049" s="2">
        <v>2640</v>
      </c>
      <c r="M1049" s="2">
        <v>66</v>
      </c>
      <c r="N1049" s="27">
        <f t="shared" si="98"/>
        <v>2</v>
      </c>
      <c r="O1049" s="28" t="str">
        <f t="shared" si="99"/>
        <v>66</v>
      </c>
      <c r="P1049" s="28">
        <f t="shared" si="100"/>
        <v>0</v>
      </c>
      <c r="Q1049" s="29">
        <f t="shared" si="101"/>
        <v>3960</v>
      </c>
      <c r="R1049" s="29">
        <f t="shared" si="102"/>
        <v>66</v>
      </c>
    </row>
    <row r="1050" spans="1:18">
      <c r="A1050" s="1">
        <v>45444</v>
      </c>
      <c r="B1050" s="1" t="str">
        <f t="shared" si="97"/>
        <v>junio</v>
      </c>
      <c r="C1050" t="s">
        <v>180</v>
      </c>
      <c r="D1050" t="s">
        <v>181</v>
      </c>
      <c r="E1050" t="str">
        <f>+VLOOKUP(F1050,'[2]DIVIPOLA MPIO'!$A$5:$B$1125,2,0)</f>
        <v>Casanare</v>
      </c>
      <c r="F1050" t="s">
        <v>463</v>
      </c>
      <c r="G1050" t="s">
        <v>182</v>
      </c>
      <c r="H1050" t="s">
        <v>183</v>
      </c>
      <c r="I1050" t="s">
        <v>92</v>
      </c>
      <c r="J1050" t="s">
        <v>16</v>
      </c>
      <c r="K1050" s="2">
        <v>186</v>
      </c>
      <c r="L1050" s="2">
        <v>2800</v>
      </c>
      <c r="M1050" s="2">
        <v>70</v>
      </c>
      <c r="N1050" s="27">
        <f t="shared" si="98"/>
        <v>2</v>
      </c>
      <c r="O1050" s="28" t="str">
        <f t="shared" si="99"/>
        <v>70</v>
      </c>
      <c r="P1050" s="28">
        <f t="shared" si="100"/>
        <v>0</v>
      </c>
      <c r="Q1050" s="29">
        <f t="shared" si="101"/>
        <v>4200</v>
      </c>
      <c r="R1050" s="29">
        <f t="shared" si="102"/>
        <v>70</v>
      </c>
    </row>
    <row r="1051" spans="1:18">
      <c r="A1051" s="1">
        <v>45444</v>
      </c>
      <c r="B1051" s="1" t="str">
        <f t="shared" si="97"/>
        <v>junio</v>
      </c>
      <c r="C1051" t="s">
        <v>180</v>
      </c>
      <c r="D1051" t="s">
        <v>181</v>
      </c>
      <c r="E1051" t="str">
        <f>+VLOOKUP(F1051,'[2]DIVIPOLA MPIO'!$A$5:$B$1125,2,0)</f>
        <v>Casanare</v>
      </c>
      <c r="F1051" t="s">
        <v>463</v>
      </c>
      <c r="G1051" t="s">
        <v>182</v>
      </c>
      <c r="H1051" t="s">
        <v>184</v>
      </c>
      <c r="I1051" t="s">
        <v>92</v>
      </c>
      <c r="J1051" t="s">
        <v>16</v>
      </c>
      <c r="K1051" s="2">
        <v>122</v>
      </c>
      <c r="L1051" s="2">
        <v>1840</v>
      </c>
      <c r="M1051" s="2">
        <v>46</v>
      </c>
      <c r="N1051" s="27">
        <f t="shared" si="98"/>
        <v>2</v>
      </c>
      <c r="O1051" s="28" t="str">
        <f t="shared" si="99"/>
        <v>46</v>
      </c>
      <c r="P1051" s="28">
        <f t="shared" si="100"/>
        <v>0</v>
      </c>
      <c r="Q1051" s="29">
        <f t="shared" si="101"/>
        <v>2760</v>
      </c>
      <c r="R1051" s="29">
        <f t="shared" si="102"/>
        <v>46</v>
      </c>
    </row>
    <row r="1052" spans="1:18">
      <c r="A1052" s="1">
        <v>45444</v>
      </c>
      <c r="B1052" s="1" t="str">
        <f t="shared" si="97"/>
        <v>junio</v>
      </c>
      <c r="C1052" t="s">
        <v>180</v>
      </c>
      <c r="D1052" t="s">
        <v>181</v>
      </c>
      <c r="E1052" t="s">
        <v>528</v>
      </c>
      <c r="F1052" t="s">
        <v>536</v>
      </c>
      <c r="G1052" t="s">
        <v>186</v>
      </c>
      <c r="H1052" t="s">
        <v>187</v>
      </c>
      <c r="I1052" t="s">
        <v>92</v>
      </c>
      <c r="J1052" t="s">
        <v>16</v>
      </c>
      <c r="K1052" s="2">
        <v>64</v>
      </c>
      <c r="L1052" s="2">
        <v>960</v>
      </c>
      <c r="M1052" s="2">
        <v>24</v>
      </c>
      <c r="N1052" s="27">
        <f t="shared" si="98"/>
        <v>2</v>
      </c>
      <c r="O1052" s="28" t="str">
        <f t="shared" si="99"/>
        <v>24</v>
      </c>
      <c r="P1052" s="28">
        <f t="shared" si="100"/>
        <v>0</v>
      </c>
      <c r="Q1052" s="29">
        <f t="shared" si="101"/>
        <v>1440</v>
      </c>
      <c r="R1052" s="29">
        <f t="shared" si="102"/>
        <v>24</v>
      </c>
    </row>
    <row r="1053" spans="1:18">
      <c r="A1053" s="1">
        <v>45444</v>
      </c>
      <c r="B1053" s="1" t="str">
        <f t="shared" si="97"/>
        <v>junio</v>
      </c>
      <c r="C1053" t="s">
        <v>180</v>
      </c>
      <c r="D1053" t="s">
        <v>181</v>
      </c>
      <c r="E1053" t="s">
        <v>528</v>
      </c>
      <c r="F1053" t="s">
        <v>536</v>
      </c>
      <c r="G1053" t="s">
        <v>186</v>
      </c>
      <c r="H1053" t="s">
        <v>366</v>
      </c>
      <c r="I1053" t="s">
        <v>92</v>
      </c>
      <c r="J1053" t="s">
        <v>16</v>
      </c>
      <c r="K1053" s="2">
        <v>32</v>
      </c>
      <c r="L1053" s="2">
        <v>480</v>
      </c>
      <c r="M1053" s="2">
        <v>12</v>
      </c>
      <c r="N1053" s="27">
        <f t="shared" si="98"/>
        <v>2</v>
      </c>
      <c r="O1053" s="28" t="str">
        <f t="shared" si="99"/>
        <v>12</v>
      </c>
      <c r="P1053" s="28">
        <f t="shared" si="100"/>
        <v>0</v>
      </c>
      <c r="Q1053" s="29">
        <f t="shared" si="101"/>
        <v>720</v>
      </c>
      <c r="R1053" s="29">
        <f t="shared" si="102"/>
        <v>12</v>
      </c>
    </row>
    <row r="1054" spans="1:18">
      <c r="A1054" s="1">
        <v>45444</v>
      </c>
      <c r="B1054" s="1" t="str">
        <f t="shared" si="97"/>
        <v>junio</v>
      </c>
      <c r="C1054" t="s">
        <v>180</v>
      </c>
      <c r="D1054" t="s">
        <v>181</v>
      </c>
      <c r="E1054" t="s">
        <v>528</v>
      </c>
      <c r="F1054" t="s">
        <v>536</v>
      </c>
      <c r="G1054" t="s">
        <v>186</v>
      </c>
      <c r="H1054" t="s">
        <v>388</v>
      </c>
      <c r="I1054" t="s">
        <v>92</v>
      </c>
      <c r="J1054" t="s">
        <v>16</v>
      </c>
      <c r="K1054" s="2">
        <v>104</v>
      </c>
      <c r="L1054" s="2">
        <v>1560</v>
      </c>
      <c r="M1054" s="2">
        <v>39</v>
      </c>
      <c r="N1054" s="27">
        <f t="shared" si="98"/>
        <v>2</v>
      </c>
      <c r="O1054" s="28" t="str">
        <f t="shared" si="99"/>
        <v>39</v>
      </c>
      <c r="P1054" s="28">
        <f t="shared" si="100"/>
        <v>0</v>
      </c>
      <c r="Q1054" s="29">
        <f t="shared" si="101"/>
        <v>2340</v>
      </c>
      <c r="R1054" s="29">
        <f t="shared" si="102"/>
        <v>39</v>
      </c>
    </row>
    <row r="1055" spans="1:18">
      <c r="A1055" s="1">
        <v>45444</v>
      </c>
      <c r="B1055" s="1" t="str">
        <f t="shared" si="97"/>
        <v>junio</v>
      </c>
      <c r="C1055" t="s">
        <v>180</v>
      </c>
      <c r="D1055" t="s">
        <v>181</v>
      </c>
      <c r="E1055" t="s">
        <v>528</v>
      </c>
      <c r="F1055" t="s">
        <v>536</v>
      </c>
      <c r="G1055" t="s">
        <v>186</v>
      </c>
      <c r="H1055" t="s">
        <v>188</v>
      </c>
      <c r="I1055" t="s">
        <v>92</v>
      </c>
      <c r="J1055" t="s">
        <v>16</v>
      </c>
      <c r="K1055" s="2">
        <v>154</v>
      </c>
      <c r="L1055" s="2">
        <v>2320</v>
      </c>
      <c r="M1055" s="2">
        <v>58</v>
      </c>
      <c r="N1055" s="27">
        <f t="shared" si="98"/>
        <v>2</v>
      </c>
      <c r="O1055" s="28" t="str">
        <f t="shared" si="99"/>
        <v>58</v>
      </c>
      <c r="P1055" s="28">
        <f t="shared" si="100"/>
        <v>0</v>
      </c>
      <c r="Q1055" s="29">
        <f t="shared" si="101"/>
        <v>3480</v>
      </c>
      <c r="R1055" s="29">
        <f t="shared" si="102"/>
        <v>58</v>
      </c>
    </row>
    <row r="1056" spans="1:18">
      <c r="A1056" s="1">
        <v>45444</v>
      </c>
      <c r="B1056" s="1" t="str">
        <f t="shared" si="97"/>
        <v>junio</v>
      </c>
      <c r="C1056" t="s">
        <v>180</v>
      </c>
      <c r="D1056" t="s">
        <v>181</v>
      </c>
      <c r="E1056" t="s">
        <v>528</v>
      </c>
      <c r="F1056" t="s">
        <v>536</v>
      </c>
      <c r="G1056" t="s">
        <v>186</v>
      </c>
      <c r="H1056" t="s">
        <v>189</v>
      </c>
      <c r="I1056" t="s">
        <v>92</v>
      </c>
      <c r="J1056" t="s">
        <v>16</v>
      </c>
      <c r="K1056" s="2">
        <v>90</v>
      </c>
      <c r="L1056" s="2">
        <v>1360</v>
      </c>
      <c r="M1056" s="2">
        <v>34</v>
      </c>
      <c r="N1056" s="27">
        <f t="shared" si="98"/>
        <v>2</v>
      </c>
      <c r="O1056" s="28" t="str">
        <f t="shared" si="99"/>
        <v>34</v>
      </c>
      <c r="P1056" s="28">
        <f t="shared" si="100"/>
        <v>0</v>
      </c>
      <c r="Q1056" s="29">
        <f t="shared" si="101"/>
        <v>2040</v>
      </c>
      <c r="R1056" s="29">
        <f t="shared" si="102"/>
        <v>34</v>
      </c>
    </row>
    <row r="1057" spans="1:18">
      <c r="A1057" s="1">
        <v>45444</v>
      </c>
      <c r="B1057" s="1" t="str">
        <f t="shared" si="97"/>
        <v>junio</v>
      </c>
      <c r="C1057" t="s">
        <v>180</v>
      </c>
      <c r="D1057" t="s">
        <v>181</v>
      </c>
      <c r="E1057" t="str">
        <f>+VLOOKUP(F1057,'[2]DIVIPOLA MPIO'!$A$5:$B$1125,2,0)</f>
        <v>Casanare</v>
      </c>
      <c r="F1057" t="s">
        <v>201</v>
      </c>
      <c r="G1057" t="s">
        <v>285</v>
      </c>
      <c r="H1057" t="s">
        <v>325</v>
      </c>
      <c r="I1057" t="s">
        <v>92</v>
      </c>
      <c r="J1057" t="s">
        <v>16</v>
      </c>
      <c r="K1057" s="2">
        <v>170</v>
      </c>
      <c r="L1057" s="2">
        <v>2560</v>
      </c>
      <c r="M1057" s="2">
        <v>64</v>
      </c>
      <c r="N1057" s="27">
        <f t="shared" si="98"/>
        <v>2</v>
      </c>
      <c r="O1057" s="28" t="str">
        <f t="shared" si="99"/>
        <v>64</v>
      </c>
      <c r="P1057" s="28">
        <f t="shared" si="100"/>
        <v>0</v>
      </c>
      <c r="Q1057" s="29">
        <f t="shared" si="101"/>
        <v>3840</v>
      </c>
      <c r="R1057" s="29">
        <f t="shared" si="102"/>
        <v>64</v>
      </c>
    </row>
    <row r="1058" spans="1:18">
      <c r="A1058" s="1">
        <v>45444</v>
      </c>
      <c r="B1058" s="1" t="str">
        <f t="shared" si="97"/>
        <v>junio</v>
      </c>
      <c r="C1058" t="s">
        <v>180</v>
      </c>
      <c r="D1058" t="s">
        <v>181</v>
      </c>
      <c r="E1058" t="str">
        <f>+VLOOKUP(F1058,'[2]DIVIPOLA MPIO'!$A$5:$B$1125,2,0)</f>
        <v>Casanare</v>
      </c>
      <c r="F1058" t="s">
        <v>201</v>
      </c>
      <c r="G1058" t="s">
        <v>285</v>
      </c>
      <c r="H1058" t="s">
        <v>286</v>
      </c>
      <c r="I1058" t="s">
        <v>92</v>
      </c>
      <c r="J1058" t="s">
        <v>16</v>
      </c>
      <c r="K1058" s="2">
        <v>112</v>
      </c>
      <c r="L1058" s="2">
        <v>1680</v>
      </c>
      <c r="M1058" s="2">
        <v>42</v>
      </c>
      <c r="N1058" s="27">
        <f t="shared" si="98"/>
        <v>2</v>
      </c>
      <c r="O1058" s="28" t="str">
        <f t="shared" si="99"/>
        <v>42</v>
      </c>
      <c r="P1058" s="28">
        <f t="shared" si="100"/>
        <v>0</v>
      </c>
      <c r="Q1058" s="29">
        <f t="shared" si="101"/>
        <v>2520</v>
      </c>
      <c r="R1058" s="29">
        <f t="shared" si="102"/>
        <v>42</v>
      </c>
    </row>
    <row r="1059" spans="1:18">
      <c r="A1059" s="1">
        <v>45444</v>
      </c>
      <c r="B1059" s="1" t="str">
        <f t="shared" si="97"/>
        <v>junio</v>
      </c>
      <c r="C1059" t="s">
        <v>190</v>
      </c>
      <c r="D1059" t="s">
        <v>498</v>
      </c>
      <c r="E1059" t="str">
        <f>+VLOOKUP(F1059,'[2]DIVIPOLA MPIO'!$A$5:$B$1125,2,0)</f>
        <v>Tolima</v>
      </c>
      <c r="F1059" t="s">
        <v>465</v>
      </c>
      <c r="G1059" t="s">
        <v>193</v>
      </c>
      <c r="H1059" t="s">
        <v>326</v>
      </c>
      <c r="I1059" t="s">
        <v>92</v>
      </c>
      <c r="J1059" t="s">
        <v>16</v>
      </c>
      <c r="K1059" s="2">
        <v>50</v>
      </c>
      <c r="L1059" s="2">
        <v>500</v>
      </c>
      <c r="M1059" s="2">
        <v>2010</v>
      </c>
      <c r="N1059" s="27">
        <f t="shared" si="98"/>
        <v>4</v>
      </c>
      <c r="O1059" s="28" t="str">
        <f t="shared" si="99"/>
        <v>20</v>
      </c>
      <c r="P1059" s="28" t="str">
        <f t="shared" si="100"/>
        <v>10</v>
      </c>
      <c r="Q1059" s="29">
        <f t="shared" si="101"/>
        <v>1210</v>
      </c>
      <c r="R1059" s="29">
        <f t="shared" si="102"/>
        <v>20.166666666666668</v>
      </c>
    </row>
    <row r="1060" spans="1:18">
      <c r="A1060" s="1">
        <v>45444</v>
      </c>
      <c r="B1060" s="1" t="str">
        <f t="shared" si="97"/>
        <v>junio</v>
      </c>
      <c r="C1060" t="s">
        <v>190</v>
      </c>
      <c r="D1060" t="s">
        <v>498</v>
      </c>
      <c r="E1060" t="str">
        <f>+VLOOKUP(F1060,'[2]DIVIPOLA MPIO'!$A$5:$B$1125,2,0)</f>
        <v>Tolima</v>
      </c>
      <c r="F1060" t="s">
        <v>465</v>
      </c>
      <c r="G1060" t="s">
        <v>193</v>
      </c>
      <c r="H1060" t="s">
        <v>194</v>
      </c>
      <c r="I1060" t="s">
        <v>92</v>
      </c>
      <c r="J1060" t="s">
        <v>16</v>
      </c>
      <c r="K1060" s="2">
        <v>25</v>
      </c>
      <c r="L1060" s="2">
        <v>250</v>
      </c>
      <c r="M1060" s="2">
        <v>10</v>
      </c>
      <c r="N1060" s="27">
        <f t="shared" si="98"/>
        <v>2</v>
      </c>
      <c r="O1060" s="28" t="str">
        <f t="shared" si="99"/>
        <v>10</v>
      </c>
      <c r="P1060" s="28">
        <f t="shared" si="100"/>
        <v>0</v>
      </c>
      <c r="Q1060" s="29">
        <f t="shared" si="101"/>
        <v>600</v>
      </c>
      <c r="R1060" s="29">
        <f t="shared" si="102"/>
        <v>10</v>
      </c>
    </row>
    <row r="1061" spans="1:18">
      <c r="A1061" s="1">
        <v>45444</v>
      </c>
      <c r="B1061" s="1" t="str">
        <f t="shared" si="97"/>
        <v>junio</v>
      </c>
      <c r="C1061" t="s">
        <v>195</v>
      </c>
      <c r="D1061" t="s">
        <v>499</v>
      </c>
      <c r="E1061" t="str">
        <f>+VLOOKUP(F1061,'[2]DIVIPOLA MPIO'!$A$5:$B$1125,2,0)</f>
        <v>Casanare</v>
      </c>
      <c r="F1061" t="s">
        <v>196</v>
      </c>
      <c r="G1061" t="s">
        <v>197</v>
      </c>
      <c r="H1061" t="s">
        <v>198</v>
      </c>
      <c r="I1061" t="s">
        <v>15</v>
      </c>
      <c r="J1061" t="s">
        <v>16</v>
      </c>
      <c r="K1061" s="2">
        <v>78</v>
      </c>
      <c r="L1061" s="2">
        <v>3400</v>
      </c>
      <c r="M1061" s="2">
        <v>26</v>
      </c>
      <c r="N1061" s="27">
        <f t="shared" si="98"/>
        <v>2</v>
      </c>
      <c r="O1061" s="28" t="str">
        <f t="shared" si="99"/>
        <v>26</v>
      </c>
      <c r="P1061" s="28">
        <f t="shared" si="100"/>
        <v>0</v>
      </c>
      <c r="Q1061" s="29">
        <f t="shared" si="101"/>
        <v>1560</v>
      </c>
      <c r="R1061" s="29">
        <f t="shared" si="102"/>
        <v>26</v>
      </c>
    </row>
    <row r="1062" spans="1:18">
      <c r="A1062" s="1">
        <v>45444</v>
      </c>
      <c r="B1062" s="1" t="str">
        <f t="shared" si="97"/>
        <v>junio</v>
      </c>
      <c r="C1062" t="s">
        <v>199</v>
      </c>
      <c r="D1062" t="s">
        <v>200</v>
      </c>
      <c r="E1062" t="str">
        <f>+VLOOKUP(F1062,'[2]DIVIPOLA MPIO'!$A$5:$B$1125,2,0)</f>
        <v>Casanare</v>
      </c>
      <c r="F1062" t="s">
        <v>201</v>
      </c>
      <c r="G1062" t="s">
        <v>202</v>
      </c>
      <c r="H1062" t="s">
        <v>203</v>
      </c>
      <c r="I1062" t="s">
        <v>15</v>
      </c>
      <c r="J1062" t="s">
        <v>16</v>
      </c>
      <c r="K1062" s="2">
        <v>10</v>
      </c>
      <c r="L1062" s="2">
        <v>2610</v>
      </c>
      <c r="M1062" s="2">
        <v>4330</v>
      </c>
      <c r="N1062" s="27">
        <f t="shared" si="98"/>
        <v>4</v>
      </c>
      <c r="O1062" s="28" t="str">
        <f t="shared" si="99"/>
        <v>43</v>
      </c>
      <c r="P1062" s="28" t="str">
        <f t="shared" si="100"/>
        <v>30</v>
      </c>
      <c r="Q1062" s="29">
        <f t="shared" si="101"/>
        <v>2610</v>
      </c>
      <c r="R1062" s="29">
        <f t="shared" si="102"/>
        <v>43.5</v>
      </c>
    </row>
    <row r="1063" spans="1:18">
      <c r="A1063" s="1">
        <v>45444</v>
      </c>
      <c r="B1063" s="1" t="str">
        <f t="shared" si="97"/>
        <v>junio</v>
      </c>
      <c r="C1063" t="s">
        <v>199</v>
      </c>
      <c r="D1063" t="s">
        <v>200</v>
      </c>
      <c r="E1063" t="str">
        <f>+VLOOKUP(F1063,'[2]DIVIPOLA MPIO'!$A$5:$B$1125,2,0)</f>
        <v>Casanare</v>
      </c>
      <c r="F1063" t="s">
        <v>201</v>
      </c>
      <c r="G1063" t="s">
        <v>202</v>
      </c>
      <c r="H1063" t="s">
        <v>409</v>
      </c>
      <c r="I1063" t="s">
        <v>15</v>
      </c>
      <c r="J1063" t="s">
        <v>16</v>
      </c>
      <c r="K1063" s="2">
        <v>11</v>
      </c>
      <c r="L1063" s="2">
        <v>2370</v>
      </c>
      <c r="M1063" s="2">
        <v>3939</v>
      </c>
      <c r="N1063" s="27">
        <f t="shared" si="98"/>
        <v>4</v>
      </c>
      <c r="O1063" s="28" t="str">
        <f t="shared" si="99"/>
        <v>39</v>
      </c>
      <c r="P1063" s="28" t="str">
        <f t="shared" si="100"/>
        <v>39</v>
      </c>
      <c r="Q1063" s="29">
        <f t="shared" si="101"/>
        <v>2379</v>
      </c>
      <c r="R1063" s="29">
        <f t="shared" si="102"/>
        <v>39.65</v>
      </c>
    </row>
    <row r="1064" spans="1:18">
      <c r="A1064" s="1">
        <v>45444</v>
      </c>
      <c r="B1064" s="1" t="str">
        <f t="shared" si="97"/>
        <v>junio</v>
      </c>
      <c r="C1064" t="s">
        <v>199</v>
      </c>
      <c r="D1064" t="s">
        <v>200</v>
      </c>
      <c r="E1064" t="str">
        <f>+VLOOKUP(F1064,'[2]DIVIPOLA MPIO'!$A$5:$B$1125,2,0)</f>
        <v>Casanare</v>
      </c>
      <c r="F1064" t="s">
        <v>201</v>
      </c>
      <c r="G1064" t="s">
        <v>202</v>
      </c>
      <c r="H1064" t="s">
        <v>204</v>
      </c>
      <c r="I1064" t="s">
        <v>15</v>
      </c>
      <c r="J1064" t="s">
        <v>16</v>
      </c>
      <c r="K1064" s="2">
        <v>18</v>
      </c>
      <c r="L1064" s="2">
        <v>3690</v>
      </c>
      <c r="M1064" s="2">
        <v>6130</v>
      </c>
      <c r="N1064" s="27">
        <f t="shared" si="98"/>
        <v>4</v>
      </c>
      <c r="O1064" s="28" t="str">
        <f t="shared" si="99"/>
        <v>61</v>
      </c>
      <c r="P1064" s="28" t="str">
        <f t="shared" si="100"/>
        <v>30</v>
      </c>
      <c r="Q1064" s="29">
        <f t="shared" si="101"/>
        <v>3690</v>
      </c>
      <c r="R1064" s="29">
        <f t="shared" si="102"/>
        <v>61.5</v>
      </c>
    </row>
    <row r="1065" spans="1:18">
      <c r="A1065" s="1">
        <v>45444</v>
      </c>
      <c r="B1065" s="1" t="str">
        <f t="shared" si="97"/>
        <v>junio</v>
      </c>
      <c r="C1065" t="s">
        <v>199</v>
      </c>
      <c r="D1065" t="s">
        <v>200</v>
      </c>
      <c r="E1065" t="str">
        <f>+VLOOKUP(F1065,'[2]DIVIPOLA MPIO'!$A$5:$B$1125,2,0)</f>
        <v>Casanare</v>
      </c>
      <c r="F1065" t="s">
        <v>201</v>
      </c>
      <c r="G1065" t="s">
        <v>202</v>
      </c>
      <c r="H1065" t="s">
        <v>205</v>
      </c>
      <c r="I1065" t="s">
        <v>15</v>
      </c>
      <c r="J1065" t="s">
        <v>16</v>
      </c>
      <c r="K1065" s="2">
        <v>2</v>
      </c>
      <c r="L1065" s="2">
        <v>330</v>
      </c>
      <c r="M1065" s="2">
        <v>530</v>
      </c>
      <c r="N1065" s="27">
        <f t="shared" si="98"/>
        <v>3</v>
      </c>
      <c r="O1065" s="28" t="str">
        <f t="shared" si="99"/>
        <v>53</v>
      </c>
      <c r="P1065" s="28" t="str">
        <f t="shared" si="100"/>
        <v>0</v>
      </c>
      <c r="Q1065" s="29">
        <f t="shared" si="101"/>
        <v>3180</v>
      </c>
      <c r="R1065" s="29">
        <f t="shared" si="102"/>
        <v>53</v>
      </c>
    </row>
    <row r="1066" spans="1:18">
      <c r="A1066" s="1">
        <v>45444</v>
      </c>
      <c r="B1066" s="1" t="str">
        <f t="shared" si="97"/>
        <v>junio</v>
      </c>
      <c r="C1066" t="s">
        <v>206</v>
      </c>
      <c r="D1066" t="s">
        <v>207</v>
      </c>
      <c r="E1066" t="str">
        <f>+VLOOKUP(F1066,'[2]DIVIPOLA MPIO'!$A$5:$B$1125,2,0)</f>
        <v>Atlántico</v>
      </c>
      <c r="F1066" t="s">
        <v>208</v>
      </c>
      <c r="G1066" t="s">
        <v>209</v>
      </c>
      <c r="H1066" t="s">
        <v>210</v>
      </c>
      <c r="I1066" t="s">
        <v>211</v>
      </c>
      <c r="J1066" t="s">
        <v>411</v>
      </c>
      <c r="K1066" s="2">
        <v>33</v>
      </c>
      <c r="L1066" s="2">
        <v>963.18</v>
      </c>
      <c r="M1066" s="2">
        <v>37.200000000000003</v>
      </c>
      <c r="N1066" s="27">
        <f t="shared" si="98"/>
        <v>4</v>
      </c>
      <c r="O1066" s="28" t="str">
        <f t="shared" si="99"/>
        <v>37</v>
      </c>
      <c r="P1066" s="28" t="str">
        <f t="shared" si="100"/>
        <v>,2</v>
      </c>
      <c r="Q1066" s="29">
        <f t="shared" si="101"/>
        <v>2220.1999999999998</v>
      </c>
      <c r="R1066" s="29">
        <f t="shared" si="102"/>
        <v>37.00333333333333</v>
      </c>
    </row>
    <row r="1067" spans="1:18">
      <c r="A1067" s="1">
        <v>45444</v>
      </c>
      <c r="B1067" s="1" t="str">
        <f t="shared" si="97"/>
        <v>junio</v>
      </c>
      <c r="C1067" t="s">
        <v>206</v>
      </c>
      <c r="D1067" t="s">
        <v>207</v>
      </c>
      <c r="E1067" t="str">
        <f>+VLOOKUP(F1067,'[2]DIVIPOLA MPIO'!$A$5:$B$1125,2,0)</f>
        <v>Atlántico</v>
      </c>
      <c r="F1067" t="s">
        <v>208</v>
      </c>
      <c r="G1067" t="s">
        <v>209</v>
      </c>
      <c r="H1067" t="s">
        <v>212</v>
      </c>
      <c r="I1067" t="s">
        <v>211</v>
      </c>
      <c r="J1067" t="s">
        <v>411</v>
      </c>
      <c r="K1067" s="2">
        <v>37</v>
      </c>
      <c r="L1067" s="2">
        <v>966.01</v>
      </c>
      <c r="M1067" s="2">
        <v>40</v>
      </c>
      <c r="N1067" s="27">
        <f t="shared" si="98"/>
        <v>2</v>
      </c>
      <c r="O1067" s="28" t="str">
        <f t="shared" si="99"/>
        <v>40</v>
      </c>
      <c r="P1067" s="28">
        <f t="shared" si="100"/>
        <v>0</v>
      </c>
      <c r="Q1067" s="29">
        <f t="shared" si="101"/>
        <v>2400</v>
      </c>
      <c r="R1067" s="29">
        <f t="shared" si="102"/>
        <v>40</v>
      </c>
    </row>
    <row r="1068" spans="1:18">
      <c r="A1068" s="1">
        <v>45444</v>
      </c>
      <c r="B1068" s="1" t="str">
        <f t="shared" si="97"/>
        <v>junio</v>
      </c>
      <c r="C1068" t="s">
        <v>206</v>
      </c>
      <c r="D1068" t="s">
        <v>207</v>
      </c>
      <c r="E1068" t="str">
        <f>+VLOOKUP(F1068,'[2]DIVIPOLA MPIO'!$A$5:$B$1125,2,0)</f>
        <v>Atlántico</v>
      </c>
      <c r="F1068" t="s">
        <v>208</v>
      </c>
      <c r="G1068" t="s">
        <v>209</v>
      </c>
      <c r="H1068" t="s">
        <v>506</v>
      </c>
      <c r="I1068" t="s">
        <v>211</v>
      </c>
      <c r="J1068" t="s">
        <v>411</v>
      </c>
      <c r="K1068" s="2">
        <v>16</v>
      </c>
      <c r="L1068" s="2">
        <v>437.5</v>
      </c>
      <c r="M1068" s="2">
        <v>22.12</v>
      </c>
      <c r="N1068" s="27">
        <f t="shared" si="98"/>
        <v>5</v>
      </c>
      <c r="O1068" s="28" t="str">
        <f t="shared" si="99"/>
        <v>22</v>
      </c>
      <c r="P1068" s="28" t="str">
        <f t="shared" si="100"/>
        <v>,12</v>
      </c>
      <c r="Q1068" s="29">
        <f t="shared" si="101"/>
        <v>1320.12</v>
      </c>
      <c r="R1068" s="29">
        <f t="shared" si="102"/>
        <v>22.001999999999999</v>
      </c>
    </row>
    <row r="1069" spans="1:18">
      <c r="A1069" s="1">
        <v>45444</v>
      </c>
      <c r="B1069" s="1" t="str">
        <f t="shared" si="97"/>
        <v>junio</v>
      </c>
      <c r="C1069" t="s">
        <v>213</v>
      </c>
      <c r="D1069" t="s">
        <v>214</v>
      </c>
      <c r="E1069" t="str">
        <f>+VLOOKUP(F1069,'[2]DIVIPOLA MPIO'!$A$5:$B$1125,2,0)</f>
        <v>Antioquia</v>
      </c>
      <c r="F1069" t="s">
        <v>453</v>
      </c>
      <c r="G1069" t="s">
        <v>215</v>
      </c>
      <c r="H1069" t="s">
        <v>287</v>
      </c>
      <c r="I1069" t="s">
        <v>217</v>
      </c>
      <c r="J1069" t="s">
        <v>27</v>
      </c>
      <c r="K1069" s="2">
        <v>31</v>
      </c>
      <c r="L1069" s="2">
        <v>2318</v>
      </c>
      <c r="M1069" s="2">
        <v>12.7</v>
      </c>
      <c r="N1069" s="27">
        <f t="shared" si="98"/>
        <v>4</v>
      </c>
      <c r="O1069" s="28" t="str">
        <f t="shared" si="99"/>
        <v>12</v>
      </c>
      <c r="P1069" s="28" t="str">
        <f t="shared" si="100"/>
        <v>,7</v>
      </c>
      <c r="Q1069" s="29">
        <f t="shared" si="101"/>
        <v>720.7</v>
      </c>
      <c r="R1069" s="29">
        <f t="shared" si="102"/>
        <v>12.011666666666667</v>
      </c>
    </row>
    <row r="1070" spans="1:18">
      <c r="A1070" s="1">
        <v>45444</v>
      </c>
      <c r="B1070" s="1" t="str">
        <f t="shared" si="97"/>
        <v>junio</v>
      </c>
      <c r="C1070" t="s">
        <v>213</v>
      </c>
      <c r="D1070" t="s">
        <v>214</v>
      </c>
      <c r="E1070" t="str">
        <f>+VLOOKUP(F1070,'[2]DIVIPOLA MPIO'!$A$5:$B$1125,2,0)</f>
        <v>Antioquia</v>
      </c>
      <c r="F1070" t="s">
        <v>453</v>
      </c>
      <c r="G1070" t="s">
        <v>215</v>
      </c>
      <c r="H1070" t="s">
        <v>288</v>
      </c>
      <c r="I1070" t="s">
        <v>217</v>
      </c>
      <c r="J1070" t="s">
        <v>27</v>
      </c>
      <c r="K1070" s="2">
        <v>128</v>
      </c>
      <c r="L1070" s="2">
        <v>8766</v>
      </c>
      <c r="M1070" s="2">
        <v>64</v>
      </c>
      <c r="N1070" s="27">
        <f t="shared" si="98"/>
        <v>2</v>
      </c>
      <c r="O1070" s="28" t="str">
        <f t="shared" si="99"/>
        <v>64</v>
      </c>
      <c r="P1070" s="28">
        <f t="shared" si="100"/>
        <v>0</v>
      </c>
      <c r="Q1070" s="29">
        <f t="shared" si="101"/>
        <v>3840</v>
      </c>
      <c r="R1070" s="29">
        <f t="shared" si="102"/>
        <v>64</v>
      </c>
    </row>
    <row r="1071" spans="1:18">
      <c r="A1071" s="1">
        <v>45444</v>
      </c>
      <c r="B1071" s="1" t="str">
        <f t="shared" si="97"/>
        <v>junio</v>
      </c>
      <c r="C1071" t="s">
        <v>213</v>
      </c>
      <c r="D1071" t="s">
        <v>214</v>
      </c>
      <c r="E1071" t="str">
        <f>+VLOOKUP(F1071,'[2]DIVIPOLA MPIO'!$A$5:$B$1125,2,0)</f>
        <v>Antioquia</v>
      </c>
      <c r="F1071" t="s">
        <v>453</v>
      </c>
      <c r="G1071" t="s">
        <v>215</v>
      </c>
      <c r="H1071" t="s">
        <v>218</v>
      </c>
      <c r="I1071" t="s">
        <v>217</v>
      </c>
      <c r="J1071" t="s">
        <v>27</v>
      </c>
      <c r="K1071" s="2">
        <v>141</v>
      </c>
      <c r="L1071" s="2">
        <v>10669</v>
      </c>
      <c r="M1071" s="2">
        <v>68.2</v>
      </c>
      <c r="N1071" s="27">
        <f t="shared" si="98"/>
        <v>4</v>
      </c>
      <c r="O1071" s="28" t="str">
        <f t="shared" si="99"/>
        <v>68</v>
      </c>
      <c r="P1071" s="28" t="str">
        <f t="shared" si="100"/>
        <v>,2</v>
      </c>
      <c r="Q1071" s="29">
        <f t="shared" si="101"/>
        <v>4080.2</v>
      </c>
      <c r="R1071" s="29">
        <f t="shared" si="102"/>
        <v>68.00333333333333</v>
      </c>
    </row>
    <row r="1072" spans="1:18">
      <c r="A1072" s="1">
        <v>45444</v>
      </c>
      <c r="B1072" s="1" t="str">
        <f t="shared" si="97"/>
        <v>junio</v>
      </c>
      <c r="C1072" t="s">
        <v>290</v>
      </c>
      <c r="D1072" t="s">
        <v>291</v>
      </c>
      <c r="E1072" t="str">
        <f>+VLOOKUP(F1072,'[2]DIVIPOLA MPIO'!$A$5:$B$1125,2,0)</f>
        <v>Valle del Cauca</v>
      </c>
      <c r="F1072" t="s">
        <v>292</v>
      </c>
      <c r="G1072" t="s">
        <v>297</v>
      </c>
      <c r="H1072" t="s">
        <v>296</v>
      </c>
      <c r="I1072" t="s">
        <v>295</v>
      </c>
      <c r="J1072" t="s">
        <v>411</v>
      </c>
      <c r="K1072" s="2">
        <v>3</v>
      </c>
      <c r="L1072" s="2">
        <v>54</v>
      </c>
      <c r="M1072" s="2">
        <v>1.83</v>
      </c>
      <c r="N1072" s="27">
        <f t="shared" si="98"/>
        <v>4</v>
      </c>
      <c r="O1072" s="28" t="str">
        <f t="shared" si="99"/>
        <v>1,</v>
      </c>
      <c r="P1072" s="28" t="str">
        <f t="shared" si="100"/>
        <v>83</v>
      </c>
      <c r="Q1072" s="29">
        <f t="shared" si="101"/>
        <v>143</v>
      </c>
      <c r="R1072" s="29">
        <f t="shared" si="102"/>
        <v>2.3833333333333333</v>
      </c>
    </row>
    <row r="1073" spans="1:18">
      <c r="A1073" s="1">
        <v>45444</v>
      </c>
      <c r="B1073" s="1" t="str">
        <f t="shared" si="97"/>
        <v>junio</v>
      </c>
      <c r="C1073" t="s">
        <v>290</v>
      </c>
      <c r="D1073" t="s">
        <v>291</v>
      </c>
      <c r="E1073" t="str">
        <f>+VLOOKUP(F1073,'[2]DIVIPOLA MPIO'!$A$5:$B$1125,2,0)</f>
        <v>Cauca</v>
      </c>
      <c r="F1073" t="s">
        <v>298</v>
      </c>
      <c r="G1073" t="s">
        <v>293</v>
      </c>
      <c r="H1073" t="s">
        <v>294</v>
      </c>
      <c r="I1073" t="s">
        <v>295</v>
      </c>
      <c r="J1073" t="s">
        <v>411</v>
      </c>
      <c r="K1073" s="2">
        <v>3</v>
      </c>
      <c r="L1073" s="2">
        <v>129</v>
      </c>
      <c r="M1073" s="2">
        <v>1.95</v>
      </c>
      <c r="N1073" s="27">
        <f t="shared" si="98"/>
        <v>4</v>
      </c>
      <c r="O1073" s="28" t="str">
        <f t="shared" si="99"/>
        <v>1,</v>
      </c>
      <c r="P1073" s="28" t="str">
        <f t="shared" si="100"/>
        <v>95</v>
      </c>
      <c r="Q1073" s="29">
        <f t="shared" si="101"/>
        <v>155</v>
      </c>
      <c r="R1073" s="29">
        <f t="shared" si="102"/>
        <v>2.5833333333333335</v>
      </c>
    </row>
    <row r="1074" spans="1:18">
      <c r="A1074" s="1">
        <v>45444</v>
      </c>
      <c r="B1074" s="1" t="str">
        <f t="shared" si="97"/>
        <v>junio</v>
      </c>
      <c r="C1074" t="s">
        <v>290</v>
      </c>
      <c r="D1074" t="s">
        <v>291</v>
      </c>
      <c r="E1074" t="str">
        <f>+VLOOKUP(F1074,'[2]DIVIPOLA MPIO'!$A$5:$B$1125,2,0)</f>
        <v>Valle del Cauca</v>
      </c>
      <c r="F1074" t="s">
        <v>390</v>
      </c>
      <c r="G1074" t="s">
        <v>297</v>
      </c>
      <c r="H1074" t="s">
        <v>294</v>
      </c>
      <c r="I1074" t="s">
        <v>295</v>
      </c>
      <c r="J1074" t="s">
        <v>123</v>
      </c>
      <c r="K1074" s="2">
        <v>7</v>
      </c>
      <c r="L1074" s="2">
        <v>123</v>
      </c>
      <c r="M1074" s="2">
        <v>6.35</v>
      </c>
      <c r="N1074" s="27">
        <f t="shared" si="98"/>
        <v>4</v>
      </c>
      <c r="O1074" s="28" t="str">
        <f t="shared" si="99"/>
        <v>6,</v>
      </c>
      <c r="P1074" s="28" t="str">
        <f t="shared" si="100"/>
        <v>35</v>
      </c>
      <c r="Q1074" s="29">
        <f t="shared" si="101"/>
        <v>395</v>
      </c>
      <c r="R1074" s="29">
        <f t="shared" si="102"/>
        <v>6.583333333333333</v>
      </c>
    </row>
    <row r="1075" spans="1:18">
      <c r="A1075" s="1">
        <v>45444</v>
      </c>
      <c r="B1075" s="1" t="str">
        <f t="shared" si="97"/>
        <v>junio</v>
      </c>
      <c r="C1075" t="s">
        <v>290</v>
      </c>
      <c r="D1075" t="s">
        <v>291</v>
      </c>
      <c r="E1075" t="str">
        <f>+VLOOKUP(F1075,'[2]DIVIPOLA MPIO'!$A$5:$B$1125,2,0)</f>
        <v>Valle del Cauca</v>
      </c>
      <c r="F1075" t="s">
        <v>390</v>
      </c>
      <c r="G1075" t="s">
        <v>297</v>
      </c>
      <c r="H1075" t="s">
        <v>296</v>
      </c>
      <c r="I1075" t="s">
        <v>295</v>
      </c>
      <c r="J1075" t="s">
        <v>123</v>
      </c>
      <c r="K1075" s="2">
        <v>2</v>
      </c>
      <c r="L1075" s="2">
        <v>35</v>
      </c>
      <c r="M1075" s="2">
        <v>2</v>
      </c>
      <c r="N1075" s="27">
        <f t="shared" si="98"/>
        <v>1</v>
      </c>
      <c r="O1075" s="28" t="str">
        <f t="shared" si="99"/>
        <v>2</v>
      </c>
      <c r="P1075" s="28">
        <f t="shared" si="100"/>
        <v>0</v>
      </c>
      <c r="Q1075" s="29">
        <f t="shared" si="101"/>
        <v>120</v>
      </c>
      <c r="R1075" s="29">
        <f t="shared" si="102"/>
        <v>2</v>
      </c>
    </row>
    <row r="1076" spans="1:18">
      <c r="A1076" s="1">
        <v>45444</v>
      </c>
      <c r="B1076" s="1" t="str">
        <f t="shared" si="97"/>
        <v>junio</v>
      </c>
      <c r="C1076" t="s">
        <v>290</v>
      </c>
      <c r="D1076" t="s">
        <v>291</v>
      </c>
      <c r="E1076" t="str">
        <f>+VLOOKUP(F1076,'[2]DIVIPOLA MPIO'!$A$5:$B$1125,2,0)</f>
        <v>Valle del Cauca</v>
      </c>
      <c r="F1076" t="s">
        <v>390</v>
      </c>
      <c r="G1076" t="s">
        <v>297</v>
      </c>
      <c r="H1076" t="s">
        <v>294</v>
      </c>
      <c r="I1076" t="s">
        <v>295</v>
      </c>
      <c r="J1076" t="s">
        <v>98</v>
      </c>
      <c r="K1076" s="2">
        <v>3</v>
      </c>
      <c r="L1076" s="2">
        <v>44</v>
      </c>
      <c r="M1076" s="2">
        <v>2.5299999999999998</v>
      </c>
      <c r="N1076" s="27">
        <f t="shared" si="98"/>
        <v>4</v>
      </c>
      <c r="O1076" s="28" t="str">
        <f t="shared" si="99"/>
        <v>2,</v>
      </c>
      <c r="P1076" s="28" t="str">
        <f t="shared" si="100"/>
        <v>53</v>
      </c>
      <c r="Q1076" s="29">
        <f t="shared" si="101"/>
        <v>173</v>
      </c>
      <c r="R1076" s="29">
        <f t="shared" si="102"/>
        <v>2.8833333333333333</v>
      </c>
    </row>
    <row r="1077" spans="1:18">
      <c r="A1077" s="1">
        <v>45444</v>
      </c>
      <c r="B1077" s="1" t="str">
        <f t="shared" si="97"/>
        <v>junio</v>
      </c>
      <c r="C1077" t="s">
        <v>290</v>
      </c>
      <c r="D1077" t="s">
        <v>291</v>
      </c>
      <c r="E1077" t="str">
        <f>+VLOOKUP(F1077,'[2]DIVIPOLA MPIO'!$A$5:$B$1125,2,0)</f>
        <v>Valle del Cauca</v>
      </c>
      <c r="F1077" t="s">
        <v>390</v>
      </c>
      <c r="G1077" t="s">
        <v>297</v>
      </c>
      <c r="H1077" t="s">
        <v>296</v>
      </c>
      <c r="I1077" t="s">
        <v>295</v>
      </c>
      <c r="J1077" t="s">
        <v>98</v>
      </c>
      <c r="K1077" s="2">
        <v>3</v>
      </c>
      <c r="L1077" s="2">
        <v>62</v>
      </c>
      <c r="M1077" s="2">
        <v>3.15</v>
      </c>
      <c r="N1077" s="27">
        <f t="shared" si="98"/>
        <v>4</v>
      </c>
      <c r="O1077" s="28" t="str">
        <f t="shared" si="99"/>
        <v>3,</v>
      </c>
      <c r="P1077" s="28" t="str">
        <f t="shared" si="100"/>
        <v>15</v>
      </c>
      <c r="Q1077" s="29">
        <f t="shared" si="101"/>
        <v>195</v>
      </c>
      <c r="R1077" s="29">
        <f t="shared" si="102"/>
        <v>3.25</v>
      </c>
    </row>
    <row r="1078" spans="1:18">
      <c r="A1078" s="1">
        <v>45444</v>
      </c>
      <c r="B1078" s="1" t="str">
        <f t="shared" si="97"/>
        <v>junio</v>
      </c>
      <c r="C1078" t="s">
        <v>290</v>
      </c>
      <c r="D1078" t="s">
        <v>291</v>
      </c>
      <c r="E1078" t="str">
        <f>+VLOOKUP(F1078,'[2]DIVIPOLA MPIO'!$A$5:$B$1125,2,0)</f>
        <v>Valle del Cauca</v>
      </c>
      <c r="F1078" t="s">
        <v>95</v>
      </c>
      <c r="G1078" t="s">
        <v>293</v>
      </c>
      <c r="H1078" t="s">
        <v>299</v>
      </c>
      <c r="I1078" t="s">
        <v>295</v>
      </c>
      <c r="J1078" t="s">
        <v>411</v>
      </c>
      <c r="K1078" s="2">
        <v>1</v>
      </c>
      <c r="L1078" s="2">
        <v>19</v>
      </c>
      <c r="M1078" s="2">
        <v>0.28999999999999998</v>
      </c>
      <c r="N1078" s="27">
        <f t="shared" si="98"/>
        <v>4</v>
      </c>
      <c r="O1078" s="28" t="str">
        <f t="shared" si="99"/>
        <v>0,</v>
      </c>
      <c r="P1078" s="28" t="str">
        <f t="shared" si="100"/>
        <v>29</v>
      </c>
      <c r="Q1078" s="29">
        <f t="shared" si="101"/>
        <v>29</v>
      </c>
      <c r="R1078" s="29">
        <f t="shared" si="102"/>
        <v>0.48333333333333334</v>
      </c>
    </row>
    <row r="1079" spans="1:18">
      <c r="A1079" s="1">
        <v>45444</v>
      </c>
      <c r="B1079" s="1" t="str">
        <f t="shared" si="97"/>
        <v>junio</v>
      </c>
      <c r="C1079" t="s">
        <v>290</v>
      </c>
      <c r="D1079" t="s">
        <v>291</v>
      </c>
      <c r="E1079" t="str">
        <f>+VLOOKUP(F1079,'[2]DIVIPOLA MPIO'!$A$5:$B$1125,2,0)</f>
        <v>Valle del Cauca</v>
      </c>
      <c r="F1079" t="s">
        <v>95</v>
      </c>
      <c r="G1079" t="s">
        <v>297</v>
      </c>
      <c r="H1079" t="s">
        <v>299</v>
      </c>
      <c r="I1079" t="s">
        <v>295</v>
      </c>
      <c r="J1079" t="s">
        <v>411</v>
      </c>
      <c r="K1079" s="2">
        <v>4</v>
      </c>
      <c r="L1079" s="2">
        <v>75</v>
      </c>
      <c r="M1079" s="2">
        <v>2.25</v>
      </c>
      <c r="N1079" s="27">
        <f t="shared" si="98"/>
        <v>4</v>
      </c>
      <c r="O1079" s="28" t="str">
        <f t="shared" si="99"/>
        <v>2,</v>
      </c>
      <c r="P1079" s="28" t="str">
        <f t="shared" si="100"/>
        <v>25</v>
      </c>
      <c r="Q1079" s="29">
        <f t="shared" si="101"/>
        <v>145</v>
      </c>
      <c r="R1079" s="29">
        <f t="shared" si="102"/>
        <v>2.4166666666666665</v>
      </c>
    </row>
    <row r="1080" spans="1:18">
      <c r="A1080" s="1">
        <v>45444</v>
      </c>
      <c r="B1080" s="1" t="str">
        <f t="shared" si="97"/>
        <v>junio</v>
      </c>
      <c r="C1080" t="s">
        <v>290</v>
      </c>
      <c r="D1080" t="s">
        <v>291</v>
      </c>
      <c r="E1080" t="str">
        <f>+VLOOKUP(F1080,'[2]DIVIPOLA MPIO'!$A$5:$B$1125,2,0)</f>
        <v>Valle del Cauca</v>
      </c>
      <c r="F1080" t="s">
        <v>95</v>
      </c>
      <c r="G1080" t="s">
        <v>297</v>
      </c>
      <c r="H1080" t="s">
        <v>294</v>
      </c>
      <c r="I1080" t="s">
        <v>295</v>
      </c>
      <c r="J1080" t="s">
        <v>411</v>
      </c>
      <c r="K1080" s="2">
        <v>7</v>
      </c>
      <c r="L1080" s="2">
        <v>169</v>
      </c>
      <c r="M1080" s="2">
        <v>4.42</v>
      </c>
      <c r="N1080" s="27">
        <f t="shared" si="98"/>
        <v>4</v>
      </c>
      <c r="O1080" s="28" t="str">
        <f t="shared" si="99"/>
        <v>4,</v>
      </c>
      <c r="P1080" s="28" t="str">
        <f t="shared" si="100"/>
        <v>42</v>
      </c>
      <c r="Q1080" s="29">
        <f t="shared" si="101"/>
        <v>282</v>
      </c>
      <c r="R1080" s="29">
        <f t="shared" si="102"/>
        <v>4.7</v>
      </c>
    </row>
    <row r="1081" spans="1:18">
      <c r="A1081" s="1">
        <v>45444</v>
      </c>
      <c r="B1081" s="1" t="str">
        <f t="shared" si="97"/>
        <v>junio</v>
      </c>
      <c r="C1081" t="s">
        <v>290</v>
      </c>
      <c r="D1081" t="s">
        <v>291</v>
      </c>
      <c r="E1081" t="str">
        <f>+VLOOKUP(F1081,'[2]DIVIPOLA MPIO'!$A$5:$B$1125,2,0)</f>
        <v>Valle del Cauca</v>
      </c>
      <c r="F1081" t="s">
        <v>95</v>
      </c>
      <c r="G1081" t="s">
        <v>297</v>
      </c>
      <c r="H1081" t="s">
        <v>296</v>
      </c>
      <c r="I1081" t="s">
        <v>295</v>
      </c>
      <c r="J1081" t="s">
        <v>411</v>
      </c>
      <c r="K1081" s="2">
        <v>13</v>
      </c>
      <c r="L1081" s="2">
        <v>260</v>
      </c>
      <c r="M1081" s="2">
        <v>7.61</v>
      </c>
      <c r="N1081" s="27">
        <f t="shared" si="98"/>
        <v>4</v>
      </c>
      <c r="O1081" s="28" t="str">
        <f t="shared" si="99"/>
        <v>7,</v>
      </c>
      <c r="P1081" s="28" t="str">
        <f t="shared" si="100"/>
        <v>61</v>
      </c>
      <c r="Q1081" s="29">
        <f t="shared" si="101"/>
        <v>481</v>
      </c>
      <c r="R1081" s="29">
        <f t="shared" si="102"/>
        <v>8.0166666666666675</v>
      </c>
    </row>
    <row r="1082" spans="1:18">
      <c r="A1082" s="1">
        <v>45444</v>
      </c>
      <c r="B1082" s="1" t="str">
        <f t="shared" si="97"/>
        <v>junio</v>
      </c>
      <c r="C1082" t="s">
        <v>290</v>
      </c>
      <c r="D1082" t="s">
        <v>291</v>
      </c>
      <c r="E1082" t="str">
        <f>+VLOOKUP(F1082,'[2]DIVIPOLA MPIO'!$A$5:$B$1125,2,0)</f>
        <v>Valle del Cauca</v>
      </c>
      <c r="F1082" t="s">
        <v>95</v>
      </c>
      <c r="G1082" t="s">
        <v>297</v>
      </c>
      <c r="H1082" t="s">
        <v>294</v>
      </c>
      <c r="I1082" t="s">
        <v>295</v>
      </c>
      <c r="J1082" t="s">
        <v>98</v>
      </c>
      <c r="K1082" s="2">
        <v>6</v>
      </c>
      <c r="L1082" s="2">
        <v>114</v>
      </c>
      <c r="M1082" s="2">
        <v>2.2999999999999998</v>
      </c>
      <c r="N1082" s="27">
        <f t="shared" si="98"/>
        <v>3</v>
      </c>
      <c r="O1082" s="28" t="str">
        <f t="shared" si="99"/>
        <v>2,</v>
      </c>
      <c r="P1082" s="28" t="str">
        <f t="shared" si="100"/>
        <v>3</v>
      </c>
      <c r="Q1082" s="29">
        <f t="shared" si="101"/>
        <v>123</v>
      </c>
      <c r="R1082" s="29">
        <f t="shared" si="102"/>
        <v>2.0499999999999998</v>
      </c>
    </row>
    <row r="1083" spans="1:18">
      <c r="A1083" s="1">
        <v>45444</v>
      </c>
      <c r="B1083" s="1" t="str">
        <f t="shared" si="97"/>
        <v>junio</v>
      </c>
      <c r="C1083" t="s">
        <v>290</v>
      </c>
      <c r="D1083" t="s">
        <v>291</v>
      </c>
      <c r="E1083" t="str">
        <f>+VLOOKUP(F1083,'[2]DIVIPOLA MPIO'!$A$5:$B$1125,2,0)</f>
        <v>Valle del Cauca</v>
      </c>
      <c r="F1083" t="s">
        <v>95</v>
      </c>
      <c r="G1083" t="s">
        <v>297</v>
      </c>
      <c r="H1083" t="s">
        <v>296</v>
      </c>
      <c r="I1083" t="s">
        <v>295</v>
      </c>
      <c r="J1083" t="s">
        <v>98</v>
      </c>
      <c r="K1083" s="2">
        <v>4</v>
      </c>
      <c r="L1083" s="2">
        <v>75</v>
      </c>
      <c r="M1083" s="2">
        <v>1.45</v>
      </c>
      <c r="N1083" s="27">
        <f t="shared" si="98"/>
        <v>4</v>
      </c>
      <c r="O1083" s="28" t="str">
        <f t="shared" si="99"/>
        <v>1,</v>
      </c>
      <c r="P1083" s="28" t="str">
        <f t="shared" si="100"/>
        <v>45</v>
      </c>
      <c r="Q1083" s="29">
        <f t="shared" si="101"/>
        <v>105</v>
      </c>
      <c r="R1083" s="29">
        <f t="shared" si="102"/>
        <v>1.75</v>
      </c>
    </row>
    <row r="1084" spans="1:18">
      <c r="A1084" s="1">
        <v>45444</v>
      </c>
      <c r="B1084" s="1" t="str">
        <f t="shared" si="97"/>
        <v>junio</v>
      </c>
      <c r="C1084" t="s">
        <v>290</v>
      </c>
      <c r="D1084" t="s">
        <v>291</v>
      </c>
      <c r="E1084" t="str">
        <f>+VLOOKUP(F1084,'[2]DIVIPOLA MPIO'!$A$5:$B$1125,2,0)</f>
        <v>Boyacá</v>
      </c>
      <c r="F1084" t="s">
        <v>327</v>
      </c>
      <c r="G1084" t="s">
        <v>297</v>
      </c>
      <c r="H1084" t="s">
        <v>296</v>
      </c>
      <c r="I1084" t="s">
        <v>295</v>
      </c>
      <c r="J1084" t="s">
        <v>411</v>
      </c>
      <c r="K1084" s="2">
        <v>2</v>
      </c>
      <c r="L1084" s="2">
        <v>39</v>
      </c>
      <c r="M1084" s="2">
        <v>1.2</v>
      </c>
      <c r="N1084" s="27">
        <f t="shared" si="98"/>
        <v>3</v>
      </c>
      <c r="O1084" s="28" t="str">
        <f t="shared" si="99"/>
        <v>1,</v>
      </c>
      <c r="P1084" s="28" t="str">
        <f t="shared" si="100"/>
        <v>2</v>
      </c>
      <c r="Q1084" s="29">
        <f t="shared" si="101"/>
        <v>62</v>
      </c>
      <c r="R1084" s="29">
        <f t="shared" si="102"/>
        <v>1.0333333333333334</v>
      </c>
    </row>
    <row r="1085" spans="1:18">
      <c r="A1085" s="1">
        <v>45444</v>
      </c>
      <c r="B1085" s="1" t="str">
        <f t="shared" si="97"/>
        <v>junio</v>
      </c>
      <c r="C1085" t="s">
        <v>290</v>
      </c>
      <c r="D1085" t="s">
        <v>291</v>
      </c>
      <c r="E1085" t="str">
        <f>+VLOOKUP(F1085,'[2]DIVIPOLA MPIO'!$A$5:$B$1125,2,0)</f>
        <v>Risaralda</v>
      </c>
      <c r="F1085" t="s">
        <v>301</v>
      </c>
      <c r="G1085" t="s">
        <v>293</v>
      </c>
      <c r="H1085" t="s">
        <v>294</v>
      </c>
      <c r="I1085" t="s">
        <v>295</v>
      </c>
      <c r="J1085" t="s">
        <v>411</v>
      </c>
      <c r="K1085" s="2">
        <v>1</v>
      </c>
      <c r="L1085" s="2">
        <v>10</v>
      </c>
      <c r="M1085" s="2">
        <v>0.14000000000000001</v>
      </c>
      <c r="N1085" s="27">
        <f t="shared" si="98"/>
        <v>4</v>
      </c>
      <c r="O1085" s="28" t="str">
        <f t="shared" si="99"/>
        <v>0,</v>
      </c>
      <c r="P1085" s="28" t="str">
        <f t="shared" si="100"/>
        <v>14</v>
      </c>
      <c r="Q1085" s="29">
        <f t="shared" si="101"/>
        <v>14</v>
      </c>
      <c r="R1085" s="29">
        <f t="shared" si="102"/>
        <v>0.23333333333333334</v>
      </c>
    </row>
    <row r="1086" spans="1:18">
      <c r="A1086" s="1">
        <v>45444</v>
      </c>
      <c r="B1086" s="1" t="str">
        <f t="shared" si="97"/>
        <v>junio</v>
      </c>
      <c r="C1086" t="s">
        <v>290</v>
      </c>
      <c r="D1086" t="s">
        <v>291</v>
      </c>
      <c r="E1086" t="str">
        <f>+VLOOKUP(F1086,'[2]DIVIPOLA MPIO'!$A$5:$B$1125,2,0)</f>
        <v>Risaralda</v>
      </c>
      <c r="F1086" t="s">
        <v>301</v>
      </c>
      <c r="G1086" t="s">
        <v>297</v>
      </c>
      <c r="H1086" t="s">
        <v>296</v>
      </c>
      <c r="I1086" t="s">
        <v>295</v>
      </c>
      <c r="J1086" t="s">
        <v>411</v>
      </c>
      <c r="K1086" s="2">
        <v>2</v>
      </c>
      <c r="L1086" s="2">
        <v>30</v>
      </c>
      <c r="M1086" s="2">
        <v>2.0499999999999998</v>
      </c>
      <c r="N1086" s="27">
        <f t="shared" si="98"/>
        <v>4</v>
      </c>
      <c r="O1086" s="28" t="str">
        <f t="shared" si="99"/>
        <v>2,</v>
      </c>
      <c r="P1086" s="28" t="str">
        <f t="shared" si="100"/>
        <v>05</v>
      </c>
      <c r="Q1086" s="29">
        <f t="shared" si="101"/>
        <v>125</v>
      </c>
      <c r="R1086" s="29">
        <f t="shared" si="102"/>
        <v>2.0833333333333335</v>
      </c>
    </row>
    <row r="1087" spans="1:18">
      <c r="A1087" s="1">
        <v>45444</v>
      </c>
      <c r="B1087" s="1" t="str">
        <f t="shared" si="97"/>
        <v>junio</v>
      </c>
      <c r="C1087" t="s">
        <v>290</v>
      </c>
      <c r="D1087" t="s">
        <v>291</v>
      </c>
      <c r="E1087" t="str">
        <f>+VLOOKUP(F1087,'[2]DIVIPOLA MPIO'!$A$5:$B$1125,2,0)</f>
        <v>Valle del Cauca</v>
      </c>
      <c r="F1087" t="s">
        <v>467</v>
      </c>
      <c r="G1087" t="s">
        <v>297</v>
      </c>
      <c r="H1087" t="s">
        <v>299</v>
      </c>
      <c r="I1087" t="s">
        <v>295</v>
      </c>
      <c r="J1087" t="s">
        <v>411</v>
      </c>
      <c r="K1087" s="2">
        <v>2</v>
      </c>
      <c r="L1087" s="2">
        <v>41</v>
      </c>
      <c r="M1087" s="2">
        <v>1.01</v>
      </c>
      <c r="N1087" s="27">
        <f t="shared" si="98"/>
        <v>4</v>
      </c>
      <c r="O1087" s="28" t="str">
        <f t="shared" si="99"/>
        <v>1,</v>
      </c>
      <c r="P1087" s="28" t="str">
        <f t="shared" si="100"/>
        <v>01</v>
      </c>
      <c r="Q1087" s="29">
        <f t="shared" si="101"/>
        <v>61</v>
      </c>
      <c r="R1087" s="29">
        <f t="shared" si="102"/>
        <v>1.0166666666666666</v>
      </c>
    </row>
    <row r="1088" spans="1:18">
      <c r="A1088" s="1">
        <v>45444</v>
      </c>
      <c r="B1088" s="1" t="str">
        <f t="shared" si="97"/>
        <v>junio</v>
      </c>
      <c r="C1088" t="s">
        <v>290</v>
      </c>
      <c r="D1088" t="s">
        <v>291</v>
      </c>
      <c r="E1088" t="str">
        <f>+VLOOKUP(F1088,'[2]DIVIPOLA MPIO'!$A$5:$B$1125,2,0)</f>
        <v>Valle del Cauca</v>
      </c>
      <c r="F1088" t="s">
        <v>467</v>
      </c>
      <c r="G1088" t="s">
        <v>297</v>
      </c>
      <c r="H1088" t="s">
        <v>294</v>
      </c>
      <c r="I1088" t="s">
        <v>295</v>
      </c>
      <c r="J1088" t="s">
        <v>411</v>
      </c>
      <c r="K1088" s="2">
        <v>5</v>
      </c>
      <c r="L1088" s="2">
        <v>140</v>
      </c>
      <c r="M1088" s="2">
        <v>2.2799999999999998</v>
      </c>
      <c r="N1088" s="27">
        <f t="shared" si="98"/>
        <v>4</v>
      </c>
      <c r="O1088" s="28" t="str">
        <f t="shared" si="99"/>
        <v>2,</v>
      </c>
      <c r="P1088" s="28" t="str">
        <f t="shared" si="100"/>
        <v>28</v>
      </c>
      <c r="Q1088" s="29">
        <f t="shared" si="101"/>
        <v>148</v>
      </c>
      <c r="R1088" s="29">
        <f t="shared" si="102"/>
        <v>2.4666666666666668</v>
      </c>
    </row>
    <row r="1089" spans="1:18">
      <c r="A1089" s="1">
        <v>45444</v>
      </c>
      <c r="B1089" s="1" t="str">
        <f t="shared" si="97"/>
        <v>junio</v>
      </c>
      <c r="C1089" t="s">
        <v>290</v>
      </c>
      <c r="D1089" t="s">
        <v>291</v>
      </c>
      <c r="E1089" t="str">
        <f>+VLOOKUP(F1089,'[2]DIVIPOLA MPIO'!$A$5:$B$1125,2,0)</f>
        <v>Valle del Cauca</v>
      </c>
      <c r="F1089" t="s">
        <v>467</v>
      </c>
      <c r="G1089" t="s">
        <v>297</v>
      </c>
      <c r="H1089" t="s">
        <v>296</v>
      </c>
      <c r="I1089" t="s">
        <v>295</v>
      </c>
      <c r="J1089" t="s">
        <v>411</v>
      </c>
      <c r="K1089" s="2">
        <v>11</v>
      </c>
      <c r="L1089" s="2">
        <v>243</v>
      </c>
      <c r="M1089" s="2">
        <v>3.8</v>
      </c>
      <c r="N1089" s="27">
        <f t="shared" si="98"/>
        <v>3</v>
      </c>
      <c r="O1089" s="28" t="str">
        <f t="shared" si="99"/>
        <v>3,</v>
      </c>
      <c r="P1089" s="28" t="str">
        <f t="shared" si="100"/>
        <v>8</v>
      </c>
      <c r="Q1089" s="29">
        <f t="shared" si="101"/>
        <v>188</v>
      </c>
      <c r="R1089" s="29">
        <f t="shared" si="102"/>
        <v>3.1333333333333333</v>
      </c>
    </row>
    <row r="1090" spans="1:18">
      <c r="A1090" s="1">
        <v>45444</v>
      </c>
      <c r="B1090" s="1" t="str">
        <f t="shared" si="97"/>
        <v>junio</v>
      </c>
      <c r="C1090" t="s">
        <v>290</v>
      </c>
      <c r="D1090" t="s">
        <v>291</v>
      </c>
      <c r="E1090" t="str">
        <f>+VLOOKUP(F1090,'[2]DIVIPOLA MPIO'!$A$5:$B$1125,2,0)</f>
        <v>Valle del Cauca</v>
      </c>
      <c r="F1090" t="s">
        <v>467</v>
      </c>
      <c r="G1090" t="s">
        <v>297</v>
      </c>
      <c r="H1090" t="s">
        <v>294</v>
      </c>
      <c r="I1090" t="s">
        <v>295</v>
      </c>
      <c r="J1090" t="s">
        <v>123</v>
      </c>
      <c r="K1090" s="2">
        <v>12</v>
      </c>
      <c r="L1090" s="2">
        <v>218</v>
      </c>
      <c r="M1090" s="2">
        <v>4.7699999999999996</v>
      </c>
      <c r="N1090" s="27">
        <f t="shared" si="98"/>
        <v>4</v>
      </c>
      <c r="O1090" s="28" t="str">
        <f t="shared" si="99"/>
        <v>4,</v>
      </c>
      <c r="P1090" s="28" t="str">
        <f t="shared" si="100"/>
        <v>77</v>
      </c>
      <c r="Q1090" s="29">
        <f t="shared" si="101"/>
        <v>317</v>
      </c>
      <c r="R1090" s="29">
        <f t="shared" si="102"/>
        <v>5.2833333333333332</v>
      </c>
    </row>
    <row r="1091" spans="1:18">
      <c r="A1091" s="1">
        <v>45444</v>
      </c>
      <c r="B1091" s="1" t="str">
        <f t="shared" ref="B1091:B1154" si="103">TEXT(A1091,"mmmm")</f>
        <v>junio</v>
      </c>
      <c r="C1091" t="s">
        <v>290</v>
      </c>
      <c r="D1091" t="s">
        <v>291</v>
      </c>
      <c r="E1091" t="str">
        <f>+VLOOKUP(F1091,'[2]DIVIPOLA MPIO'!$A$5:$B$1125,2,0)</f>
        <v>Valle del Cauca</v>
      </c>
      <c r="F1091" t="s">
        <v>467</v>
      </c>
      <c r="G1091" t="s">
        <v>297</v>
      </c>
      <c r="H1091" t="s">
        <v>296</v>
      </c>
      <c r="I1091" t="s">
        <v>295</v>
      </c>
      <c r="J1091" t="s">
        <v>123</v>
      </c>
      <c r="K1091" s="2">
        <v>12</v>
      </c>
      <c r="L1091" s="2">
        <v>230</v>
      </c>
      <c r="M1091" s="2">
        <v>5.59</v>
      </c>
      <c r="N1091" s="27">
        <f t="shared" ref="N1091:N1154" si="104">LEN($M1091)</f>
        <v>4</v>
      </c>
      <c r="O1091" s="28" t="str">
        <f t="shared" ref="O1091:O1154" si="105">IF(N1091="1",$M1091,IF(N1091=2,LEFT($M1091,2),LEFT($M1091,2)))</f>
        <v>5,</v>
      </c>
      <c r="P1091" s="28" t="str">
        <f t="shared" ref="P1091:P1154" si="106">IF(N1091&lt;=2,0,MID($M1091,3,3))</f>
        <v>59</v>
      </c>
      <c r="Q1091" s="29">
        <f t="shared" ref="Q1091:Q1154" si="107">+(O1091*60)+P1091</f>
        <v>359</v>
      </c>
      <c r="R1091" s="29">
        <f t="shared" ref="R1091:R1154" si="108">+Q1091/60</f>
        <v>5.9833333333333334</v>
      </c>
    </row>
    <row r="1092" spans="1:18">
      <c r="A1092" s="1">
        <v>45444</v>
      </c>
      <c r="B1092" s="1" t="str">
        <f t="shared" si="103"/>
        <v>junio</v>
      </c>
      <c r="C1092" t="s">
        <v>290</v>
      </c>
      <c r="D1092" t="s">
        <v>291</v>
      </c>
      <c r="E1092" t="str">
        <f>+VLOOKUP(F1092,'[2]DIVIPOLA MPIO'!$A$5:$B$1125,2,0)</f>
        <v>Risaralda</v>
      </c>
      <c r="F1092" t="s">
        <v>303</v>
      </c>
      <c r="G1092" t="s">
        <v>297</v>
      </c>
      <c r="H1092" t="s">
        <v>294</v>
      </c>
      <c r="I1092" t="s">
        <v>295</v>
      </c>
      <c r="J1092" t="s">
        <v>123</v>
      </c>
      <c r="K1092" s="2">
        <v>2</v>
      </c>
      <c r="L1092" s="2">
        <v>24</v>
      </c>
      <c r="M1092" s="2">
        <v>1.1399999999999999</v>
      </c>
      <c r="N1092" s="27">
        <f t="shared" si="104"/>
        <v>4</v>
      </c>
      <c r="O1092" s="28" t="str">
        <f t="shared" si="105"/>
        <v>1,</v>
      </c>
      <c r="P1092" s="28" t="str">
        <f t="shared" si="106"/>
        <v>14</v>
      </c>
      <c r="Q1092" s="29">
        <f t="shared" si="107"/>
        <v>74</v>
      </c>
      <c r="R1092" s="29">
        <f t="shared" si="108"/>
        <v>1.2333333333333334</v>
      </c>
    </row>
    <row r="1093" spans="1:18">
      <c r="A1093" s="1">
        <v>45444</v>
      </c>
      <c r="B1093" s="1" t="str">
        <f t="shared" si="103"/>
        <v>junio</v>
      </c>
      <c r="C1093" t="s">
        <v>290</v>
      </c>
      <c r="D1093" t="s">
        <v>291</v>
      </c>
      <c r="E1093" t="str">
        <f>+VLOOKUP(F1093,'[2]DIVIPOLA MPIO'!$A$5:$B$1125,2,0)</f>
        <v>Risaralda</v>
      </c>
      <c r="F1093" t="s">
        <v>303</v>
      </c>
      <c r="G1093" t="s">
        <v>297</v>
      </c>
      <c r="H1093" t="s">
        <v>294</v>
      </c>
      <c r="I1093" t="s">
        <v>295</v>
      </c>
      <c r="J1093" t="s">
        <v>98</v>
      </c>
      <c r="K1093" s="2">
        <v>1</v>
      </c>
      <c r="L1093" s="2">
        <v>20</v>
      </c>
      <c r="M1093" s="2">
        <v>0.49</v>
      </c>
      <c r="N1093" s="27">
        <f t="shared" si="104"/>
        <v>4</v>
      </c>
      <c r="O1093" s="28" t="str">
        <f t="shared" si="105"/>
        <v>0,</v>
      </c>
      <c r="P1093" s="28" t="str">
        <f t="shared" si="106"/>
        <v>49</v>
      </c>
      <c r="Q1093" s="29">
        <f t="shared" si="107"/>
        <v>49</v>
      </c>
      <c r="R1093" s="29">
        <f t="shared" si="108"/>
        <v>0.81666666666666665</v>
      </c>
    </row>
    <row r="1094" spans="1:18">
      <c r="A1094" s="1">
        <v>45444</v>
      </c>
      <c r="B1094" s="1" t="str">
        <f t="shared" si="103"/>
        <v>junio</v>
      </c>
      <c r="C1094" t="s">
        <v>290</v>
      </c>
      <c r="D1094" t="s">
        <v>291</v>
      </c>
      <c r="E1094" t="str">
        <f>+VLOOKUP(F1094,'[2]DIVIPOLA MPIO'!$A$5:$B$1125,2,0)</f>
        <v>Quindio</v>
      </c>
      <c r="F1094" t="s">
        <v>393</v>
      </c>
      <c r="G1094" t="s">
        <v>297</v>
      </c>
      <c r="H1094" t="s">
        <v>294</v>
      </c>
      <c r="I1094" t="s">
        <v>295</v>
      </c>
      <c r="J1094" t="s">
        <v>123</v>
      </c>
      <c r="K1094" s="2">
        <v>6</v>
      </c>
      <c r="L1094" s="2">
        <v>92</v>
      </c>
      <c r="M1094" s="2">
        <v>4.58</v>
      </c>
      <c r="N1094" s="27">
        <f t="shared" si="104"/>
        <v>4</v>
      </c>
      <c r="O1094" s="28" t="str">
        <f t="shared" si="105"/>
        <v>4,</v>
      </c>
      <c r="P1094" s="28" t="str">
        <f t="shared" si="106"/>
        <v>58</v>
      </c>
      <c r="Q1094" s="29">
        <f t="shared" si="107"/>
        <v>298</v>
      </c>
      <c r="R1094" s="29">
        <f t="shared" si="108"/>
        <v>4.9666666666666668</v>
      </c>
    </row>
    <row r="1095" spans="1:18">
      <c r="A1095" s="1">
        <v>45444</v>
      </c>
      <c r="B1095" s="1" t="str">
        <f t="shared" si="103"/>
        <v>junio</v>
      </c>
      <c r="C1095" t="s">
        <v>290</v>
      </c>
      <c r="D1095" t="s">
        <v>291</v>
      </c>
      <c r="E1095" t="str">
        <f>+VLOOKUP(F1095,'[2]DIVIPOLA MPIO'!$A$5:$B$1125,2,0)</f>
        <v>Quindio</v>
      </c>
      <c r="F1095" t="s">
        <v>393</v>
      </c>
      <c r="G1095" t="s">
        <v>297</v>
      </c>
      <c r="H1095" t="s">
        <v>296</v>
      </c>
      <c r="I1095" t="s">
        <v>295</v>
      </c>
      <c r="J1095" t="s">
        <v>123</v>
      </c>
      <c r="K1095" s="2">
        <v>2</v>
      </c>
      <c r="L1095" s="2">
        <v>28</v>
      </c>
      <c r="M1095" s="2">
        <v>0.9</v>
      </c>
      <c r="N1095" s="27">
        <f t="shared" si="104"/>
        <v>3</v>
      </c>
      <c r="O1095" s="28" t="str">
        <f t="shared" si="105"/>
        <v>0,</v>
      </c>
      <c r="P1095" s="28" t="str">
        <f t="shared" si="106"/>
        <v>9</v>
      </c>
      <c r="Q1095" s="29">
        <f t="shared" si="107"/>
        <v>9</v>
      </c>
      <c r="R1095" s="29">
        <f t="shared" si="108"/>
        <v>0.15</v>
      </c>
    </row>
    <row r="1096" spans="1:18">
      <c r="A1096" s="1">
        <v>45444</v>
      </c>
      <c r="B1096" s="1" t="str">
        <f t="shared" si="103"/>
        <v>junio</v>
      </c>
      <c r="C1096" t="s">
        <v>290</v>
      </c>
      <c r="D1096" t="s">
        <v>291</v>
      </c>
      <c r="E1096" t="str">
        <f>+VLOOKUP(F1096,'[2]DIVIPOLA MPIO'!$A$5:$B$1125,2,0)</f>
        <v>Valle del Cauca</v>
      </c>
      <c r="F1096" t="s">
        <v>304</v>
      </c>
      <c r="G1096" t="s">
        <v>297</v>
      </c>
      <c r="H1096" t="s">
        <v>296</v>
      </c>
      <c r="I1096" t="s">
        <v>295</v>
      </c>
      <c r="J1096" t="s">
        <v>411</v>
      </c>
      <c r="K1096" s="2">
        <v>1</v>
      </c>
      <c r="L1096" s="2">
        <v>21</v>
      </c>
      <c r="M1096" s="2">
        <v>1.02</v>
      </c>
      <c r="N1096" s="27">
        <f t="shared" si="104"/>
        <v>4</v>
      </c>
      <c r="O1096" s="28" t="str">
        <f t="shared" si="105"/>
        <v>1,</v>
      </c>
      <c r="P1096" s="28" t="str">
        <f t="shared" si="106"/>
        <v>02</v>
      </c>
      <c r="Q1096" s="29">
        <f t="shared" si="107"/>
        <v>62</v>
      </c>
      <c r="R1096" s="29">
        <f t="shared" si="108"/>
        <v>1.0333333333333334</v>
      </c>
    </row>
    <row r="1097" spans="1:18">
      <c r="A1097" s="1">
        <v>45444</v>
      </c>
      <c r="B1097" s="1" t="str">
        <f t="shared" si="103"/>
        <v>junio</v>
      </c>
      <c r="C1097" t="s">
        <v>290</v>
      </c>
      <c r="D1097" t="s">
        <v>291</v>
      </c>
      <c r="E1097" t="str">
        <f>+VLOOKUP(F1097,'[2]DIVIPOLA MPIO'!$A$5:$B$1125,2,0)</f>
        <v>Valle del Cauca</v>
      </c>
      <c r="F1097" t="s">
        <v>306</v>
      </c>
      <c r="G1097" t="s">
        <v>297</v>
      </c>
      <c r="H1097" t="s">
        <v>299</v>
      </c>
      <c r="I1097" t="s">
        <v>295</v>
      </c>
      <c r="J1097" t="s">
        <v>411</v>
      </c>
      <c r="K1097" s="2">
        <v>1</v>
      </c>
      <c r="L1097" s="2">
        <v>20</v>
      </c>
      <c r="M1097" s="2">
        <v>0.5</v>
      </c>
      <c r="N1097" s="27">
        <f t="shared" si="104"/>
        <v>3</v>
      </c>
      <c r="O1097" s="28" t="str">
        <f t="shared" si="105"/>
        <v>0,</v>
      </c>
      <c r="P1097" s="28" t="str">
        <f t="shared" si="106"/>
        <v>5</v>
      </c>
      <c r="Q1097" s="29">
        <f t="shared" si="107"/>
        <v>5</v>
      </c>
      <c r="R1097" s="29">
        <f t="shared" si="108"/>
        <v>8.3333333333333329E-2</v>
      </c>
    </row>
    <row r="1098" spans="1:18">
      <c r="A1098" s="1">
        <v>45444</v>
      </c>
      <c r="B1098" s="1" t="str">
        <f t="shared" si="103"/>
        <v>junio</v>
      </c>
      <c r="C1098" t="s">
        <v>290</v>
      </c>
      <c r="D1098" t="s">
        <v>291</v>
      </c>
      <c r="E1098" t="str">
        <f>+VLOOKUP(F1098,'[2]DIVIPOLA MPIO'!$A$5:$B$1125,2,0)</f>
        <v>Valle del Cauca</v>
      </c>
      <c r="F1098" t="s">
        <v>306</v>
      </c>
      <c r="G1098" t="s">
        <v>297</v>
      </c>
      <c r="H1098" t="s">
        <v>294</v>
      </c>
      <c r="I1098" t="s">
        <v>295</v>
      </c>
      <c r="J1098" t="s">
        <v>411</v>
      </c>
      <c r="K1098" s="2">
        <v>2</v>
      </c>
      <c r="L1098" s="2">
        <v>43</v>
      </c>
      <c r="M1098" s="2">
        <v>0.61</v>
      </c>
      <c r="N1098" s="27">
        <f t="shared" si="104"/>
        <v>4</v>
      </c>
      <c r="O1098" s="28" t="str">
        <f t="shared" si="105"/>
        <v>0,</v>
      </c>
      <c r="P1098" s="28" t="str">
        <f t="shared" si="106"/>
        <v>61</v>
      </c>
      <c r="Q1098" s="29">
        <f t="shared" si="107"/>
        <v>61</v>
      </c>
      <c r="R1098" s="29">
        <f t="shared" si="108"/>
        <v>1.0166666666666666</v>
      </c>
    </row>
    <row r="1099" spans="1:18">
      <c r="A1099" s="1">
        <v>45444</v>
      </c>
      <c r="B1099" s="1" t="str">
        <f t="shared" si="103"/>
        <v>junio</v>
      </c>
      <c r="C1099" t="s">
        <v>290</v>
      </c>
      <c r="D1099" t="s">
        <v>291</v>
      </c>
      <c r="E1099" t="str">
        <f>+VLOOKUP(F1099,'[2]DIVIPOLA MPIO'!$A$5:$B$1125,2,0)</f>
        <v>Valle del Cauca</v>
      </c>
      <c r="F1099" t="s">
        <v>306</v>
      </c>
      <c r="G1099" t="s">
        <v>297</v>
      </c>
      <c r="H1099" t="s">
        <v>296</v>
      </c>
      <c r="I1099" t="s">
        <v>295</v>
      </c>
      <c r="J1099" t="s">
        <v>411</v>
      </c>
      <c r="K1099" s="2">
        <v>6</v>
      </c>
      <c r="L1099" s="2">
        <v>134</v>
      </c>
      <c r="M1099" s="2">
        <v>3.74</v>
      </c>
      <c r="N1099" s="27">
        <f t="shared" si="104"/>
        <v>4</v>
      </c>
      <c r="O1099" s="28" t="str">
        <f t="shared" si="105"/>
        <v>3,</v>
      </c>
      <c r="P1099" s="28" t="str">
        <f t="shared" si="106"/>
        <v>74</v>
      </c>
      <c r="Q1099" s="29">
        <f t="shared" si="107"/>
        <v>254</v>
      </c>
      <c r="R1099" s="29">
        <f t="shared" si="108"/>
        <v>4.2333333333333334</v>
      </c>
    </row>
    <row r="1100" spans="1:18">
      <c r="A1100" s="1">
        <v>45444</v>
      </c>
      <c r="B1100" s="1" t="str">
        <f t="shared" si="103"/>
        <v>junio</v>
      </c>
      <c r="C1100" t="s">
        <v>290</v>
      </c>
      <c r="D1100" t="s">
        <v>291</v>
      </c>
      <c r="E1100" t="str">
        <f>+VLOOKUP(F1100,'[2]DIVIPOLA MPIO'!$A$5:$B$1125,2,0)</f>
        <v>Valle del Cauca</v>
      </c>
      <c r="F1100" t="s">
        <v>306</v>
      </c>
      <c r="G1100" t="s">
        <v>297</v>
      </c>
      <c r="H1100" t="s">
        <v>294</v>
      </c>
      <c r="I1100" t="s">
        <v>295</v>
      </c>
      <c r="J1100" t="s">
        <v>123</v>
      </c>
      <c r="K1100" s="2">
        <v>3</v>
      </c>
      <c r="L1100" s="2">
        <v>40</v>
      </c>
      <c r="M1100" s="2">
        <v>0.6</v>
      </c>
      <c r="N1100" s="27">
        <f t="shared" si="104"/>
        <v>3</v>
      </c>
      <c r="O1100" s="28" t="str">
        <f t="shared" si="105"/>
        <v>0,</v>
      </c>
      <c r="P1100" s="28" t="str">
        <f t="shared" si="106"/>
        <v>6</v>
      </c>
      <c r="Q1100" s="29">
        <f t="shared" si="107"/>
        <v>6</v>
      </c>
      <c r="R1100" s="29">
        <f t="shared" si="108"/>
        <v>0.1</v>
      </c>
    </row>
    <row r="1101" spans="1:18">
      <c r="A1101" s="1">
        <v>45444</v>
      </c>
      <c r="B1101" s="1" t="str">
        <f t="shared" si="103"/>
        <v>junio</v>
      </c>
      <c r="C1101" t="s">
        <v>290</v>
      </c>
      <c r="D1101" t="s">
        <v>291</v>
      </c>
      <c r="E1101" t="str">
        <f>+VLOOKUP(F1101,'[2]DIVIPOLA MPIO'!$A$5:$B$1125,2,0)</f>
        <v>Caldas</v>
      </c>
      <c r="F1101" t="s">
        <v>307</v>
      </c>
      <c r="G1101" t="s">
        <v>293</v>
      </c>
      <c r="H1101" t="s">
        <v>299</v>
      </c>
      <c r="I1101" t="s">
        <v>295</v>
      </c>
      <c r="J1101" t="s">
        <v>411</v>
      </c>
      <c r="K1101" s="2">
        <v>1</v>
      </c>
      <c r="L1101" s="2">
        <v>35</v>
      </c>
      <c r="M1101" s="2">
        <v>1.04</v>
      </c>
      <c r="N1101" s="27">
        <f t="shared" si="104"/>
        <v>4</v>
      </c>
      <c r="O1101" s="28" t="str">
        <f t="shared" si="105"/>
        <v>1,</v>
      </c>
      <c r="P1101" s="28" t="str">
        <f t="shared" si="106"/>
        <v>04</v>
      </c>
      <c r="Q1101" s="29">
        <f t="shared" si="107"/>
        <v>64</v>
      </c>
      <c r="R1101" s="29">
        <f t="shared" si="108"/>
        <v>1.0666666666666667</v>
      </c>
    </row>
    <row r="1102" spans="1:18">
      <c r="A1102" s="1">
        <v>45444</v>
      </c>
      <c r="B1102" s="1" t="str">
        <f t="shared" si="103"/>
        <v>junio</v>
      </c>
      <c r="C1102" t="s">
        <v>290</v>
      </c>
      <c r="D1102" t="s">
        <v>291</v>
      </c>
      <c r="E1102" t="str">
        <f>+VLOOKUP(F1102,'[2]DIVIPOLA MPIO'!$A$5:$B$1125,2,0)</f>
        <v>Caldas</v>
      </c>
      <c r="F1102" t="s">
        <v>307</v>
      </c>
      <c r="G1102" t="s">
        <v>293</v>
      </c>
      <c r="H1102" t="s">
        <v>294</v>
      </c>
      <c r="I1102" t="s">
        <v>295</v>
      </c>
      <c r="J1102" t="s">
        <v>411</v>
      </c>
      <c r="K1102" s="2">
        <v>7</v>
      </c>
      <c r="L1102" s="2">
        <v>149</v>
      </c>
      <c r="M1102" s="2">
        <v>4.24</v>
      </c>
      <c r="N1102" s="27">
        <f t="shared" si="104"/>
        <v>4</v>
      </c>
      <c r="O1102" s="28" t="str">
        <f t="shared" si="105"/>
        <v>4,</v>
      </c>
      <c r="P1102" s="28" t="str">
        <f t="shared" si="106"/>
        <v>24</v>
      </c>
      <c r="Q1102" s="29">
        <f t="shared" si="107"/>
        <v>264</v>
      </c>
      <c r="R1102" s="29">
        <f t="shared" si="108"/>
        <v>4.4000000000000004</v>
      </c>
    </row>
    <row r="1103" spans="1:18">
      <c r="A1103" s="1">
        <v>45444</v>
      </c>
      <c r="B1103" s="1" t="str">
        <f t="shared" si="103"/>
        <v>junio</v>
      </c>
      <c r="C1103" t="s">
        <v>290</v>
      </c>
      <c r="D1103" t="s">
        <v>291</v>
      </c>
      <c r="E1103" t="str">
        <f>+VLOOKUP(F1103,'[2]DIVIPOLA MPIO'!$A$5:$B$1125,2,0)</f>
        <v>Valle del Cauca</v>
      </c>
      <c r="F1103" t="s">
        <v>227</v>
      </c>
      <c r="G1103" t="s">
        <v>297</v>
      </c>
      <c r="H1103" t="s">
        <v>294</v>
      </c>
      <c r="I1103" t="s">
        <v>295</v>
      </c>
      <c r="J1103" t="s">
        <v>411</v>
      </c>
      <c r="K1103" s="2">
        <v>3</v>
      </c>
      <c r="L1103" s="2">
        <v>47</v>
      </c>
      <c r="M1103" s="2">
        <v>2.17</v>
      </c>
      <c r="N1103" s="27">
        <f t="shared" si="104"/>
        <v>4</v>
      </c>
      <c r="O1103" s="28" t="str">
        <f t="shared" si="105"/>
        <v>2,</v>
      </c>
      <c r="P1103" s="28" t="str">
        <f t="shared" si="106"/>
        <v>17</v>
      </c>
      <c r="Q1103" s="29">
        <f t="shared" si="107"/>
        <v>137</v>
      </c>
      <c r="R1103" s="29">
        <f t="shared" si="108"/>
        <v>2.2833333333333332</v>
      </c>
    </row>
    <row r="1104" spans="1:18">
      <c r="A1104" s="1">
        <v>45444</v>
      </c>
      <c r="B1104" s="1" t="str">
        <f t="shared" si="103"/>
        <v>junio</v>
      </c>
      <c r="C1104" t="s">
        <v>290</v>
      </c>
      <c r="D1104" t="s">
        <v>291</v>
      </c>
      <c r="E1104" t="str">
        <f>+VLOOKUP(F1104,'[2]DIVIPOLA MPIO'!$A$5:$B$1125,2,0)</f>
        <v>Valle del Cauca</v>
      </c>
      <c r="F1104" t="s">
        <v>227</v>
      </c>
      <c r="G1104" t="s">
        <v>297</v>
      </c>
      <c r="H1104" t="s">
        <v>296</v>
      </c>
      <c r="I1104" t="s">
        <v>295</v>
      </c>
      <c r="J1104" t="s">
        <v>411</v>
      </c>
      <c r="K1104" s="2">
        <v>10</v>
      </c>
      <c r="L1104" s="2">
        <v>187</v>
      </c>
      <c r="M1104" s="2">
        <v>9.27</v>
      </c>
      <c r="N1104" s="27">
        <f t="shared" si="104"/>
        <v>4</v>
      </c>
      <c r="O1104" s="28" t="str">
        <f t="shared" si="105"/>
        <v>9,</v>
      </c>
      <c r="P1104" s="28" t="str">
        <f t="shared" si="106"/>
        <v>27</v>
      </c>
      <c r="Q1104" s="29">
        <f t="shared" si="107"/>
        <v>567</v>
      </c>
      <c r="R1104" s="29">
        <f t="shared" si="108"/>
        <v>9.4499999999999993</v>
      </c>
    </row>
    <row r="1105" spans="1:18">
      <c r="A1105" s="1">
        <v>45444</v>
      </c>
      <c r="B1105" s="1" t="str">
        <f t="shared" si="103"/>
        <v>junio</v>
      </c>
      <c r="C1105" t="s">
        <v>220</v>
      </c>
      <c r="D1105" t="s">
        <v>221</v>
      </c>
      <c r="E1105" t="str">
        <f>+VLOOKUP(F1105,'[2]DIVIPOLA MPIO'!$A$5:$B$1125,2,0)</f>
        <v>Valle del Cauca</v>
      </c>
      <c r="F1105" t="s">
        <v>227</v>
      </c>
      <c r="G1105" t="s">
        <v>308</v>
      </c>
      <c r="H1105" t="s">
        <v>226</v>
      </c>
      <c r="I1105" t="s">
        <v>225</v>
      </c>
      <c r="J1105" t="s">
        <v>411</v>
      </c>
      <c r="K1105" s="2">
        <v>85</v>
      </c>
      <c r="L1105" s="2">
        <v>1511</v>
      </c>
      <c r="M1105" s="2">
        <v>46.36</v>
      </c>
      <c r="N1105" s="27">
        <f t="shared" si="104"/>
        <v>5</v>
      </c>
      <c r="O1105" s="28" t="str">
        <f t="shared" si="105"/>
        <v>46</v>
      </c>
      <c r="P1105" s="28" t="str">
        <f t="shared" si="106"/>
        <v>,36</v>
      </c>
      <c r="Q1105" s="29">
        <f t="shared" si="107"/>
        <v>2760.36</v>
      </c>
      <c r="R1105" s="29">
        <f t="shared" si="108"/>
        <v>46.006</v>
      </c>
    </row>
    <row r="1106" spans="1:18">
      <c r="A1106" s="1">
        <v>45444</v>
      </c>
      <c r="B1106" s="1" t="str">
        <f t="shared" si="103"/>
        <v>junio</v>
      </c>
      <c r="C1106" t="s">
        <v>229</v>
      </c>
      <c r="D1106" t="s">
        <v>230</v>
      </c>
      <c r="E1106" t="str">
        <f>+VLOOKUP(F1106,'[2]DIVIPOLA MPIO'!$A$5:$B$1125,2,0)</f>
        <v>Meta</v>
      </c>
      <c r="F1106" t="s">
        <v>78</v>
      </c>
      <c r="G1106" t="s">
        <v>231</v>
      </c>
      <c r="H1106" t="s">
        <v>232</v>
      </c>
      <c r="I1106" t="s">
        <v>410</v>
      </c>
      <c r="J1106" t="s">
        <v>16</v>
      </c>
      <c r="K1106" s="2">
        <v>368</v>
      </c>
      <c r="L1106" s="2">
        <v>5148</v>
      </c>
      <c r="M1106" s="2">
        <v>100</v>
      </c>
      <c r="N1106" s="27">
        <f t="shared" si="104"/>
        <v>3</v>
      </c>
      <c r="O1106" s="28">
        <v>100</v>
      </c>
      <c r="P1106" s="28" t="str">
        <f t="shared" si="106"/>
        <v>0</v>
      </c>
      <c r="Q1106" s="29">
        <f t="shared" si="107"/>
        <v>6000</v>
      </c>
      <c r="R1106" s="29">
        <f t="shared" si="108"/>
        <v>100</v>
      </c>
    </row>
    <row r="1107" spans="1:18">
      <c r="A1107" s="1">
        <v>45444</v>
      </c>
      <c r="B1107" s="1" t="str">
        <f t="shared" si="103"/>
        <v>junio</v>
      </c>
      <c r="C1107" t="s">
        <v>229</v>
      </c>
      <c r="D1107" t="s">
        <v>230</v>
      </c>
      <c r="E1107" t="str">
        <f>+VLOOKUP(F1107,'[2]DIVIPOLA MPIO'!$A$5:$B$1125,2,0)</f>
        <v>Meta</v>
      </c>
      <c r="F1107" t="s">
        <v>78</v>
      </c>
      <c r="G1107" t="s">
        <v>231</v>
      </c>
      <c r="H1107" t="s">
        <v>232</v>
      </c>
      <c r="I1107" t="s">
        <v>410</v>
      </c>
      <c r="J1107" t="s">
        <v>123</v>
      </c>
      <c r="K1107" s="2">
        <v>3</v>
      </c>
      <c r="L1107" s="2">
        <v>46</v>
      </c>
      <c r="M1107" s="2">
        <v>130</v>
      </c>
      <c r="N1107" s="27">
        <f t="shared" si="104"/>
        <v>3</v>
      </c>
      <c r="O1107" s="28">
        <v>1.5</v>
      </c>
      <c r="P1107" s="28" t="str">
        <f t="shared" si="106"/>
        <v>0</v>
      </c>
      <c r="Q1107" s="29">
        <f t="shared" si="107"/>
        <v>90</v>
      </c>
      <c r="R1107" s="55">
        <f t="shared" si="108"/>
        <v>1.5</v>
      </c>
    </row>
    <row r="1108" spans="1:18">
      <c r="A1108" s="1">
        <v>45444</v>
      </c>
      <c r="B1108" s="1" t="str">
        <f t="shared" si="103"/>
        <v>junio</v>
      </c>
      <c r="C1108" t="s">
        <v>229</v>
      </c>
      <c r="D1108" t="s">
        <v>230</v>
      </c>
      <c r="E1108" t="str">
        <f>+VLOOKUP(F1108,'[2]DIVIPOLA MPIO'!$A$5:$B$1125,2,0)</f>
        <v>Meta</v>
      </c>
      <c r="F1108" t="s">
        <v>78</v>
      </c>
      <c r="G1108" t="s">
        <v>231</v>
      </c>
      <c r="H1108" t="s">
        <v>232</v>
      </c>
      <c r="I1108" t="s">
        <v>15</v>
      </c>
      <c r="J1108" t="s">
        <v>412</v>
      </c>
      <c r="K1108" s="2">
        <v>28</v>
      </c>
      <c r="L1108" s="2">
        <v>343</v>
      </c>
      <c r="M1108" s="2">
        <v>10</v>
      </c>
      <c r="N1108" s="27">
        <f t="shared" si="104"/>
        <v>2</v>
      </c>
      <c r="O1108" s="28" t="str">
        <f t="shared" si="105"/>
        <v>10</v>
      </c>
      <c r="P1108" s="28">
        <f t="shared" si="106"/>
        <v>0</v>
      </c>
      <c r="Q1108" s="29">
        <f t="shared" si="107"/>
        <v>600</v>
      </c>
      <c r="R1108" s="29">
        <f t="shared" si="108"/>
        <v>10</v>
      </c>
    </row>
    <row r="1109" spans="1:18">
      <c r="A1109" s="1">
        <v>45444</v>
      </c>
      <c r="B1109" s="1" t="str">
        <f t="shared" si="103"/>
        <v>junio</v>
      </c>
      <c r="C1109" t="s">
        <v>229</v>
      </c>
      <c r="D1109" t="s">
        <v>230</v>
      </c>
      <c r="E1109" t="str">
        <f>+VLOOKUP(F1109,'[2]DIVIPOLA MPIO'!$A$5:$B$1125,2,0)</f>
        <v>Meta</v>
      </c>
      <c r="F1109" t="s">
        <v>78</v>
      </c>
      <c r="G1109" t="s">
        <v>231</v>
      </c>
      <c r="H1109" t="s">
        <v>232</v>
      </c>
      <c r="I1109" t="s">
        <v>394</v>
      </c>
      <c r="J1109" t="s">
        <v>81</v>
      </c>
      <c r="K1109" s="2">
        <v>10</v>
      </c>
      <c r="L1109" s="2">
        <v>127</v>
      </c>
      <c r="M1109" s="2">
        <v>4</v>
      </c>
      <c r="N1109" s="27">
        <f t="shared" si="104"/>
        <v>1</v>
      </c>
      <c r="O1109" s="28" t="str">
        <f t="shared" si="105"/>
        <v>4</v>
      </c>
      <c r="P1109" s="28">
        <f t="shared" si="106"/>
        <v>0</v>
      </c>
      <c r="Q1109" s="29">
        <f t="shared" si="107"/>
        <v>240</v>
      </c>
      <c r="R1109" s="29">
        <f t="shared" si="108"/>
        <v>4</v>
      </c>
    </row>
    <row r="1110" spans="1:18">
      <c r="A1110" s="1">
        <v>45444</v>
      </c>
      <c r="B1110" s="1" t="str">
        <f t="shared" si="103"/>
        <v>junio</v>
      </c>
      <c r="C1110" t="s">
        <v>235</v>
      </c>
      <c r="D1110" t="s">
        <v>236</v>
      </c>
      <c r="E1110" t="str">
        <f>+VLOOKUP(F1110,'[2]DIVIPOLA MPIO'!$A$5:$B$1125,2,0)</f>
        <v>Valle del Cauca</v>
      </c>
      <c r="F1110" t="s">
        <v>462</v>
      </c>
      <c r="G1110" t="s">
        <v>238</v>
      </c>
      <c r="H1110" t="s">
        <v>239</v>
      </c>
      <c r="I1110" t="s">
        <v>211</v>
      </c>
      <c r="J1110" t="s">
        <v>411</v>
      </c>
      <c r="K1110" s="2">
        <v>66</v>
      </c>
      <c r="L1110" s="2">
        <v>835.42</v>
      </c>
      <c r="M1110" s="2">
        <v>36.700000000000003</v>
      </c>
      <c r="N1110" s="27">
        <f t="shared" si="104"/>
        <v>4</v>
      </c>
      <c r="O1110" s="28" t="str">
        <f t="shared" si="105"/>
        <v>36</v>
      </c>
      <c r="P1110" s="28" t="str">
        <f t="shared" si="106"/>
        <v>,7</v>
      </c>
      <c r="Q1110" s="29">
        <f t="shared" si="107"/>
        <v>2160.6999999999998</v>
      </c>
      <c r="R1110" s="29">
        <f t="shared" si="108"/>
        <v>36.011666666666663</v>
      </c>
    </row>
    <row r="1111" spans="1:18">
      <c r="A1111" s="1">
        <v>45444</v>
      </c>
      <c r="B1111" s="1" t="str">
        <f t="shared" si="103"/>
        <v>junio</v>
      </c>
      <c r="C1111" t="s">
        <v>235</v>
      </c>
      <c r="D1111" t="s">
        <v>236</v>
      </c>
      <c r="E1111" t="str">
        <f>+VLOOKUP(F1111,'[2]DIVIPOLA MPIO'!$A$5:$B$1125,2,0)</f>
        <v>Valle del Cauca</v>
      </c>
      <c r="F1111" t="s">
        <v>240</v>
      </c>
      <c r="G1111" t="s">
        <v>241</v>
      </c>
      <c r="H1111" t="s">
        <v>239</v>
      </c>
      <c r="I1111" t="s">
        <v>211</v>
      </c>
      <c r="J1111" t="s">
        <v>411</v>
      </c>
      <c r="K1111" s="2">
        <v>39</v>
      </c>
      <c r="L1111" s="2">
        <v>701.2</v>
      </c>
      <c r="M1111" s="2">
        <v>23.3</v>
      </c>
      <c r="N1111" s="27">
        <f t="shared" si="104"/>
        <v>4</v>
      </c>
      <c r="O1111" s="28" t="str">
        <f t="shared" si="105"/>
        <v>23</v>
      </c>
      <c r="P1111" s="28" t="str">
        <f t="shared" si="106"/>
        <v>,3</v>
      </c>
      <c r="Q1111" s="29">
        <f t="shared" si="107"/>
        <v>1380.3</v>
      </c>
      <c r="R1111" s="29">
        <f t="shared" si="108"/>
        <v>23.004999999999999</v>
      </c>
    </row>
    <row r="1112" spans="1:18">
      <c r="A1112" s="1">
        <v>45444</v>
      </c>
      <c r="B1112" s="1" t="str">
        <f t="shared" si="103"/>
        <v>junio</v>
      </c>
      <c r="C1112" t="s">
        <v>235</v>
      </c>
      <c r="D1112" t="s">
        <v>236</v>
      </c>
      <c r="E1112" t="str">
        <f>+VLOOKUP(F1112,'[2]DIVIPOLA MPIO'!$A$5:$B$1125,2,0)</f>
        <v>Valle del Cauca</v>
      </c>
      <c r="F1112" t="s">
        <v>242</v>
      </c>
      <c r="G1112" t="s">
        <v>243</v>
      </c>
      <c r="H1112" t="s">
        <v>244</v>
      </c>
      <c r="I1112" t="s">
        <v>225</v>
      </c>
      <c r="J1112" t="s">
        <v>411</v>
      </c>
      <c r="K1112" s="2">
        <v>123</v>
      </c>
      <c r="L1112" s="2">
        <v>1709.07</v>
      </c>
      <c r="M1112" s="2">
        <v>74.599999999999994</v>
      </c>
      <c r="N1112" s="27">
        <f t="shared" si="104"/>
        <v>4</v>
      </c>
      <c r="O1112" s="28" t="str">
        <f t="shared" si="105"/>
        <v>74</v>
      </c>
      <c r="P1112" s="28" t="str">
        <f t="shared" si="106"/>
        <v>,6</v>
      </c>
      <c r="Q1112" s="29">
        <f t="shared" si="107"/>
        <v>4440.6000000000004</v>
      </c>
      <c r="R1112" s="29">
        <f t="shared" si="108"/>
        <v>74.010000000000005</v>
      </c>
    </row>
    <row r="1113" spans="1:18">
      <c r="A1113" s="1">
        <v>45474</v>
      </c>
      <c r="B1113" s="1" t="str">
        <f t="shared" si="103"/>
        <v>julio</v>
      </c>
      <c r="C1113" t="s">
        <v>310</v>
      </c>
      <c r="D1113" t="s">
        <v>311</v>
      </c>
      <c r="E1113" t="str">
        <f>+VLOOKUP(F1113,'[2]DIVIPOLA MPIO'!$A$5:$B$1125,2,0)</f>
        <v>Santander</v>
      </c>
      <c r="F1113" t="s">
        <v>395</v>
      </c>
      <c r="G1113" t="s">
        <v>396</v>
      </c>
      <c r="H1113" t="s">
        <v>397</v>
      </c>
      <c r="I1113" t="s">
        <v>15</v>
      </c>
      <c r="J1113" t="s">
        <v>65</v>
      </c>
      <c r="K1113" s="2">
        <v>154</v>
      </c>
      <c r="L1113" s="2">
        <v>3160.04</v>
      </c>
      <c r="M1113" s="2">
        <v>67.7</v>
      </c>
      <c r="N1113" s="27">
        <f t="shared" si="104"/>
        <v>4</v>
      </c>
      <c r="O1113" s="28" t="str">
        <f t="shared" si="105"/>
        <v>67</v>
      </c>
      <c r="P1113" s="28" t="str">
        <f t="shared" si="106"/>
        <v>,7</v>
      </c>
      <c r="Q1113" s="29">
        <f t="shared" si="107"/>
        <v>4020.7</v>
      </c>
      <c r="R1113" s="29">
        <f t="shared" si="108"/>
        <v>67.01166666666667</v>
      </c>
    </row>
    <row r="1114" spans="1:18">
      <c r="A1114" s="1">
        <v>45474</v>
      </c>
      <c r="B1114" s="1" t="str">
        <f t="shared" si="103"/>
        <v>julio</v>
      </c>
      <c r="C1114" t="s">
        <v>310</v>
      </c>
      <c r="D1114" t="s">
        <v>311</v>
      </c>
      <c r="E1114" t="str">
        <f>+VLOOKUP(F1114,'[2]DIVIPOLA MPIO'!$A$5:$B$1125,2,0)</f>
        <v>Casanare</v>
      </c>
      <c r="F1114" t="s">
        <v>398</v>
      </c>
      <c r="G1114" t="s">
        <v>399</v>
      </c>
      <c r="H1114" t="s">
        <v>401</v>
      </c>
      <c r="I1114" t="s">
        <v>15</v>
      </c>
      <c r="J1114" t="s">
        <v>16</v>
      </c>
      <c r="K1114" s="2">
        <v>135</v>
      </c>
      <c r="L1114" s="2">
        <v>2.02</v>
      </c>
      <c r="M1114" s="2">
        <v>41</v>
      </c>
      <c r="N1114" s="27">
        <f t="shared" si="104"/>
        <v>2</v>
      </c>
      <c r="O1114" s="28" t="str">
        <f t="shared" si="105"/>
        <v>41</v>
      </c>
      <c r="P1114" s="28">
        <f t="shared" si="106"/>
        <v>0</v>
      </c>
      <c r="Q1114" s="29">
        <f t="shared" si="107"/>
        <v>2460</v>
      </c>
      <c r="R1114" s="29">
        <f t="shared" si="108"/>
        <v>41</v>
      </c>
    </row>
    <row r="1115" spans="1:18">
      <c r="A1115" s="1">
        <v>45474</v>
      </c>
      <c r="B1115" s="1" t="str">
        <f t="shared" si="103"/>
        <v>julio</v>
      </c>
      <c r="C1115" t="s">
        <v>310</v>
      </c>
      <c r="D1115" t="s">
        <v>311</v>
      </c>
      <c r="E1115" t="str">
        <f>+VLOOKUP(F1115,'[2]DIVIPOLA MPIO'!$A$5:$B$1125,2,0)</f>
        <v>Casanare</v>
      </c>
      <c r="F1115" t="s">
        <v>398</v>
      </c>
      <c r="G1115" t="s">
        <v>399</v>
      </c>
      <c r="H1115" t="s">
        <v>402</v>
      </c>
      <c r="I1115" t="s">
        <v>92</v>
      </c>
      <c r="J1115" t="s">
        <v>16</v>
      </c>
      <c r="K1115" s="2">
        <v>157</v>
      </c>
      <c r="L1115" s="2">
        <v>2.35</v>
      </c>
      <c r="M1115" s="2">
        <v>54</v>
      </c>
      <c r="N1115" s="27">
        <f t="shared" si="104"/>
        <v>2</v>
      </c>
      <c r="O1115" s="28" t="str">
        <f t="shared" si="105"/>
        <v>54</v>
      </c>
      <c r="P1115" s="28">
        <f t="shared" si="106"/>
        <v>0</v>
      </c>
      <c r="Q1115" s="29">
        <f t="shared" si="107"/>
        <v>3240</v>
      </c>
      <c r="R1115" s="29">
        <f t="shared" si="108"/>
        <v>54</v>
      </c>
    </row>
    <row r="1116" spans="1:18">
      <c r="A1116" s="1">
        <v>45474</v>
      </c>
      <c r="B1116" s="1" t="str">
        <f t="shared" si="103"/>
        <v>julio</v>
      </c>
      <c r="C1116" t="s">
        <v>310</v>
      </c>
      <c r="D1116" t="s">
        <v>311</v>
      </c>
      <c r="E1116" t="str">
        <f>+VLOOKUP(F1116,'[2]DIVIPOLA MPIO'!$A$5:$B$1125,2,0)</f>
        <v>Magdalena</v>
      </c>
      <c r="F1116" t="s">
        <v>34</v>
      </c>
      <c r="G1116" t="s">
        <v>312</v>
      </c>
      <c r="H1116" t="s">
        <v>313</v>
      </c>
      <c r="I1116" t="s">
        <v>370</v>
      </c>
      <c r="J1116" t="s">
        <v>27</v>
      </c>
      <c r="K1116" s="2">
        <v>30</v>
      </c>
      <c r="L1116" s="2">
        <v>3162.91</v>
      </c>
      <c r="M1116" s="2">
        <v>22.1</v>
      </c>
      <c r="N1116" s="27">
        <f t="shared" si="104"/>
        <v>4</v>
      </c>
      <c r="O1116" s="28" t="str">
        <f t="shared" si="105"/>
        <v>22</v>
      </c>
      <c r="P1116" s="28" t="str">
        <f t="shared" si="106"/>
        <v>,1</v>
      </c>
      <c r="Q1116" s="29">
        <f t="shared" si="107"/>
        <v>1320.1</v>
      </c>
      <c r="R1116" s="29">
        <f t="shared" si="108"/>
        <v>22.001666666666665</v>
      </c>
    </row>
    <row r="1117" spans="1:18">
      <c r="A1117" s="1">
        <v>45474</v>
      </c>
      <c r="B1117" s="1" t="str">
        <f t="shared" si="103"/>
        <v>julio</v>
      </c>
      <c r="C1117" t="s">
        <v>310</v>
      </c>
      <c r="D1117" t="s">
        <v>311</v>
      </c>
      <c r="E1117" t="str">
        <f>+VLOOKUP(F1117,'[2]DIVIPOLA MPIO'!$A$5:$B$1125,2,0)</f>
        <v>Magdalena</v>
      </c>
      <c r="F1117" t="s">
        <v>34</v>
      </c>
      <c r="G1117" t="s">
        <v>312</v>
      </c>
      <c r="H1117" t="s">
        <v>315</v>
      </c>
      <c r="I1117" t="s">
        <v>370</v>
      </c>
      <c r="J1117" t="s">
        <v>27</v>
      </c>
      <c r="K1117" s="2">
        <v>105</v>
      </c>
      <c r="L1117" s="2">
        <v>4704.3599999999997</v>
      </c>
      <c r="M1117" s="2">
        <v>58.1</v>
      </c>
      <c r="N1117" s="27">
        <f t="shared" si="104"/>
        <v>4</v>
      </c>
      <c r="O1117" s="28" t="str">
        <f t="shared" si="105"/>
        <v>58</v>
      </c>
      <c r="P1117" s="28" t="str">
        <f t="shared" si="106"/>
        <v>,1</v>
      </c>
      <c r="Q1117" s="29">
        <f t="shared" si="107"/>
        <v>3480.1</v>
      </c>
      <c r="R1117" s="29">
        <f t="shared" si="108"/>
        <v>58.001666666666665</v>
      </c>
    </row>
    <row r="1118" spans="1:18">
      <c r="A1118" s="1">
        <v>45474</v>
      </c>
      <c r="B1118" s="1" t="str">
        <f t="shared" si="103"/>
        <v>julio</v>
      </c>
      <c r="C1118" t="s">
        <v>310</v>
      </c>
      <c r="D1118" t="s">
        <v>311</v>
      </c>
      <c r="E1118" t="str">
        <f>+VLOOKUP(F1118,'[2]DIVIPOLA MPIO'!$A$5:$B$1125,2,0)</f>
        <v>Magdalena</v>
      </c>
      <c r="F1118" t="s">
        <v>34</v>
      </c>
      <c r="G1118" t="s">
        <v>312</v>
      </c>
      <c r="H1118" t="s">
        <v>316</v>
      </c>
      <c r="I1118" t="s">
        <v>370</v>
      </c>
      <c r="J1118" t="s">
        <v>27</v>
      </c>
      <c r="K1118" s="2">
        <v>48</v>
      </c>
      <c r="L1118" s="2">
        <v>3452.28</v>
      </c>
      <c r="M1118" s="2">
        <v>36.700000000000003</v>
      </c>
      <c r="N1118" s="27">
        <f t="shared" si="104"/>
        <v>4</v>
      </c>
      <c r="O1118" s="28" t="str">
        <f t="shared" si="105"/>
        <v>36</v>
      </c>
      <c r="P1118" s="28" t="str">
        <f t="shared" si="106"/>
        <v>,7</v>
      </c>
      <c r="Q1118" s="29">
        <f t="shared" si="107"/>
        <v>2160.6999999999998</v>
      </c>
      <c r="R1118" s="29">
        <f t="shared" si="108"/>
        <v>36.011666666666663</v>
      </c>
    </row>
    <row r="1119" spans="1:18">
      <c r="A1119" s="1">
        <v>45474</v>
      </c>
      <c r="B1119" s="1" t="str">
        <f t="shared" si="103"/>
        <v>julio</v>
      </c>
      <c r="C1119" t="s">
        <v>10</v>
      </c>
      <c r="D1119" t="s">
        <v>11</v>
      </c>
      <c r="E1119" t="str">
        <f>+VLOOKUP(F1119,'[2]DIVIPOLA MPIO'!$A$5:$B$1125,2,0)</f>
        <v>Casanare</v>
      </c>
      <c r="F1119" t="s">
        <v>458</v>
      </c>
      <c r="G1119" t="s">
        <v>403</v>
      </c>
      <c r="H1119" t="s">
        <v>21</v>
      </c>
      <c r="I1119" t="s">
        <v>15</v>
      </c>
      <c r="J1119" t="s">
        <v>16</v>
      </c>
      <c r="K1119" s="2">
        <v>9</v>
      </c>
      <c r="L1119" s="2">
        <v>1820</v>
      </c>
      <c r="M1119" s="2">
        <v>26</v>
      </c>
      <c r="N1119" s="27">
        <f t="shared" si="104"/>
        <v>2</v>
      </c>
      <c r="O1119" s="28" t="str">
        <f t="shared" si="105"/>
        <v>26</v>
      </c>
      <c r="P1119" s="28">
        <f t="shared" si="106"/>
        <v>0</v>
      </c>
      <c r="Q1119" s="29">
        <f t="shared" si="107"/>
        <v>1560</v>
      </c>
      <c r="R1119" s="29">
        <f t="shared" si="108"/>
        <v>26</v>
      </c>
    </row>
    <row r="1120" spans="1:18">
      <c r="A1120" s="1">
        <v>45474</v>
      </c>
      <c r="B1120" s="1" t="str">
        <f t="shared" si="103"/>
        <v>julio</v>
      </c>
      <c r="C1120" t="s">
        <v>10</v>
      </c>
      <c r="D1120" t="s">
        <v>11</v>
      </c>
      <c r="E1120" t="str">
        <f>+VLOOKUP(F1120,'[2]DIVIPOLA MPIO'!$A$5:$B$1125,2,0)</f>
        <v>Casanare</v>
      </c>
      <c r="F1120" t="s">
        <v>458</v>
      </c>
      <c r="G1120" t="s">
        <v>403</v>
      </c>
      <c r="H1120" t="s">
        <v>14</v>
      </c>
      <c r="I1120" t="s">
        <v>15</v>
      </c>
      <c r="J1120" t="s">
        <v>16</v>
      </c>
      <c r="K1120" s="2">
        <v>1</v>
      </c>
      <c r="L1120" s="2">
        <v>140</v>
      </c>
      <c r="M1120" s="2">
        <v>2</v>
      </c>
      <c r="N1120" s="27">
        <f t="shared" si="104"/>
        <v>1</v>
      </c>
      <c r="O1120" s="28" t="str">
        <f t="shared" si="105"/>
        <v>2</v>
      </c>
      <c r="P1120" s="28">
        <f t="shared" si="106"/>
        <v>0</v>
      </c>
      <c r="Q1120" s="29">
        <f t="shared" si="107"/>
        <v>120</v>
      </c>
      <c r="R1120" s="29">
        <f t="shared" si="108"/>
        <v>2</v>
      </c>
    </row>
    <row r="1121" spans="1:18">
      <c r="A1121" s="1">
        <v>45474</v>
      </c>
      <c r="B1121" s="1" t="str">
        <f t="shared" si="103"/>
        <v>julio</v>
      </c>
      <c r="C1121" t="s">
        <v>10</v>
      </c>
      <c r="D1121" t="s">
        <v>11</v>
      </c>
      <c r="E1121" t="str">
        <f>+VLOOKUP(F1121,'[2]DIVIPOLA MPIO'!$A$5:$B$1125,2,0)</f>
        <v>Casanare</v>
      </c>
      <c r="F1121" t="s">
        <v>458</v>
      </c>
      <c r="G1121" t="s">
        <v>245</v>
      </c>
      <c r="H1121" t="s">
        <v>21</v>
      </c>
      <c r="I1121" t="s">
        <v>15</v>
      </c>
      <c r="J1121" t="s">
        <v>16</v>
      </c>
      <c r="K1121" s="2">
        <v>3</v>
      </c>
      <c r="L1121" s="2">
        <v>910</v>
      </c>
      <c r="M1121" s="2">
        <v>13</v>
      </c>
      <c r="N1121" s="27">
        <f t="shared" si="104"/>
        <v>2</v>
      </c>
      <c r="O1121" s="28" t="str">
        <f t="shared" si="105"/>
        <v>13</v>
      </c>
      <c r="P1121" s="28">
        <f t="shared" si="106"/>
        <v>0</v>
      </c>
      <c r="Q1121" s="29">
        <f t="shared" si="107"/>
        <v>780</v>
      </c>
      <c r="R1121" s="29">
        <f t="shared" si="108"/>
        <v>13</v>
      </c>
    </row>
    <row r="1122" spans="1:18">
      <c r="A1122" s="1">
        <v>45474</v>
      </c>
      <c r="B1122" s="1" t="str">
        <f t="shared" si="103"/>
        <v>julio</v>
      </c>
      <c r="C1122" t="s">
        <v>10</v>
      </c>
      <c r="D1122" t="s">
        <v>11</v>
      </c>
      <c r="E1122" t="str">
        <f>+VLOOKUP(F1122,'[2]DIVIPOLA MPIO'!$A$5:$B$1125,2,0)</f>
        <v>Casanare</v>
      </c>
      <c r="F1122" t="s">
        <v>458</v>
      </c>
      <c r="G1122" t="s">
        <v>245</v>
      </c>
      <c r="H1122" t="s">
        <v>14</v>
      </c>
      <c r="I1122" t="s">
        <v>15</v>
      </c>
      <c r="J1122" t="s">
        <v>16</v>
      </c>
      <c r="K1122" s="2">
        <v>6</v>
      </c>
      <c r="L1122" s="2">
        <v>1750</v>
      </c>
      <c r="M1122" s="2">
        <v>25</v>
      </c>
      <c r="N1122" s="27">
        <f t="shared" si="104"/>
        <v>2</v>
      </c>
      <c r="O1122" s="28" t="str">
        <f t="shared" si="105"/>
        <v>25</v>
      </c>
      <c r="P1122" s="28">
        <f t="shared" si="106"/>
        <v>0</v>
      </c>
      <c r="Q1122" s="29">
        <f t="shared" si="107"/>
        <v>1500</v>
      </c>
      <c r="R1122" s="29">
        <f t="shared" si="108"/>
        <v>25</v>
      </c>
    </row>
    <row r="1123" spans="1:18">
      <c r="A1123" s="1">
        <v>45474</v>
      </c>
      <c r="B1123" s="1" t="str">
        <f t="shared" si="103"/>
        <v>julio</v>
      </c>
      <c r="C1123" t="s">
        <v>10</v>
      </c>
      <c r="D1123" t="s">
        <v>11</v>
      </c>
      <c r="E1123" t="str">
        <f>+VLOOKUP(F1123,'[2]DIVIPOLA MPIO'!$A$5:$B$1125,2,0)</f>
        <v>Casanare</v>
      </c>
      <c r="F1123" t="s">
        <v>458</v>
      </c>
      <c r="G1123" t="s">
        <v>330</v>
      </c>
      <c r="H1123" t="s">
        <v>21</v>
      </c>
      <c r="I1123" t="s">
        <v>15</v>
      </c>
      <c r="J1123" t="s">
        <v>16</v>
      </c>
      <c r="K1123" s="2">
        <v>4</v>
      </c>
      <c r="L1123" s="2">
        <v>1190</v>
      </c>
      <c r="M1123" s="2">
        <v>17</v>
      </c>
      <c r="N1123" s="27">
        <f t="shared" si="104"/>
        <v>2</v>
      </c>
      <c r="O1123" s="28" t="str">
        <f t="shared" si="105"/>
        <v>17</v>
      </c>
      <c r="P1123" s="28">
        <f t="shared" si="106"/>
        <v>0</v>
      </c>
      <c r="Q1123" s="29">
        <f t="shared" si="107"/>
        <v>1020</v>
      </c>
      <c r="R1123" s="29">
        <f t="shared" si="108"/>
        <v>17</v>
      </c>
    </row>
    <row r="1124" spans="1:18">
      <c r="A1124" s="1">
        <v>45474</v>
      </c>
      <c r="B1124" s="1" t="str">
        <f t="shared" si="103"/>
        <v>julio</v>
      </c>
      <c r="C1124" t="s">
        <v>10</v>
      </c>
      <c r="D1124" t="s">
        <v>11</v>
      </c>
      <c r="E1124" t="str">
        <f>+VLOOKUP(F1124,'[2]DIVIPOLA MPIO'!$A$5:$B$1125,2,0)</f>
        <v>Casanare</v>
      </c>
      <c r="F1124" t="s">
        <v>17</v>
      </c>
      <c r="G1124" t="s">
        <v>18</v>
      </c>
      <c r="H1124" t="s">
        <v>14</v>
      </c>
      <c r="I1124" t="s">
        <v>15</v>
      </c>
      <c r="J1124" t="s">
        <v>16</v>
      </c>
      <c r="K1124" s="2">
        <v>1</v>
      </c>
      <c r="L1124" s="2">
        <v>350</v>
      </c>
      <c r="M1124" s="2">
        <v>5</v>
      </c>
      <c r="N1124" s="27">
        <f t="shared" si="104"/>
        <v>1</v>
      </c>
      <c r="O1124" s="28" t="str">
        <f t="shared" si="105"/>
        <v>5</v>
      </c>
      <c r="P1124" s="28">
        <f t="shared" si="106"/>
        <v>0</v>
      </c>
      <c r="Q1124" s="29">
        <f t="shared" si="107"/>
        <v>300</v>
      </c>
      <c r="R1124" s="29">
        <f t="shared" si="108"/>
        <v>5</v>
      </c>
    </row>
    <row r="1125" spans="1:18">
      <c r="A1125" s="1">
        <v>45474</v>
      </c>
      <c r="B1125" s="1" t="str">
        <f t="shared" si="103"/>
        <v>julio</v>
      </c>
      <c r="C1125" t="s">
        <v>10</v>
      </c>
      <c r="D1125" t="s">
        <v>11</v>
      </c>
      <c r="E1125" t="str">
        <f>+VLOOKUP(F1125,'[2]DIVIPOLA MPIO'!$A$5:$B$1125,2,0)</f>
        <v>Casanare</v>
      </c>
      <c r="F1125" t="s">
        <v>463</v>
      </c>
      <c r="G1125" t="s">
        <v>20</v>
      </c>
      <c r="H1125" t="s">
        <v>317</v>
      </c>
      <c r="I1125" t="s">
        <v>15</v>
      </c>
      <c r="J1125" t="s">
        <v>16</v>
      </c>
      <c r="K1125" s="2">
        <v>16</v>
      </c>
      <c r="L1125" s="2">
        <v>3820</v>
      </c>
      <c r="M1125" s="2">
        <v>1866</v>
      </c>
      <c r="N1125" s="27">
        <f t="shared" si="104"/>
        <v>4</v>
      </c>
      <c r="O1125" s="28" t="str">
        <f t="shared" si="105"/>
        <v>18</v>
      </c>
      <c r="P1125" s="28" t="str">
        <f t="shared" si="106"/>
        <v>66</v>
      </c>
      <c r="Q1125" s="29">
        <f t="shared" si="107"/>
        <v>1146</v>
      </c>
      <c r="R1125" s="29">
        <f t="shared" si="108"/>
        <v>19.100000000000001</v>
      </c>
    </row>
    <row r="1126" spans="1:18">
      <c r="A1126" s="1">
        <v>45474</v>
      </c>
      <c r="B1126" s="1" t="str">
        <f t="shared" si="103"/>
        <v>julio</v>
      </c>
      <c r="C1126" t="s">
        <v>10</v>
      </c>
      <c r="D1126" t="s">
        <v>11</v>
      </c>
      <c r="E1126" t="str">
        <f>+VLOOKUP(F1126,'[2]DIVIPOLA MPIO'!$A$5:$B$1125,2,0)</f>
        <v>Casanare</v>
      </c>
      <c r="F1126" t="s">
        <v>463</v>
      </c>
      <c r="G1126" t="s">
        <v>20</v>
      </c>
      <c r="H1126" t="s">
        <v>318</v>
      </c>
      <c r="I1126" t="s">
        <v>15</v>
      </c>
      <c r="J1126" t="s">
        <v>16</v>
      </c>
      <c r="K1126" s="2">
        <v>7</v>
      </c>
      <c r="L1126" s="2">
        <v>2030</v>
      </c>
      <c r="M1126" s="2">
        <v>29</v>
      </c>
      <c r="N1126" s="27">
        <f t="shared" si="104"/>
        <v>2</v>
      </c>
      <c r="O1126" s="28" t="str">
        <f t="shared" si="105"/>
        <v>29</v>
      </c>
      <c r="P1126" s="28">
        <f t="shared" si="106"/>
        <v>0</v>
      </c>
      <c r="Q1126" s="29">
        <f t="shared" si="107"/>
        <v>1740</v>
      </c>
      <c r="R1126" s="29">
        <f t="shared" si="108"/>
        <v>29</v>
      </c>
    </row>
    <row r="1127" spans="1:18">
      <c r="A1127" s="1">
        <v>45474</v>
      </c>
      <c r="B1127" s="1" t="str">
        <f t="shared" si="103"/>
        <v>julio</v>
      </c>
      <c r="C1127" t="s">
        <v>10</v>
      </c>
      <c r="D1127" t="s">
        <v>11</v>
      </c>
      <c r="E1127" t="str">
        <f>+VLOOKUP(F1127,'[2]DIVIPOLA MPIO'!$A$5:$B$1125,2,0)</f>
        <v>Casanare</v>
      </c>
      <c r="F1127" t="s">
        <v>463</v>
      </c>
      <c r="G1127" t="s">
        <v>332</v>
      </c>
      <c r="H1127" t="s">
        <v>317</v>
      </c>
      <c r="I1127" t="s">
        <v>15</v>
      </c>
      <c r="J1127" t="s">
        <v>16</v>
      </c>
      <c r="K1127" s="2">
        <v>3</v>
      </c>
      <c r="L1127" s="2">
        <v>840</v>
      </c>
      <c r="M1127" s="2">
        <v>1230</v>
      </c>
      <c r="N1127" s="27">
        <f t="shared" si="104"/>
        <v>4</v>
      </c>
      <c r="O1127" s="28" t="str">
        <f t="shared" si="105"/>
        <v>12</v>
      </c>
      <c r="P1127" s="28" t="str">
        <f t="shared" si="106"/>
        <v>30</v>
      </c>
      <c r="Q1127" s="29">
        <f t="shared" si="107"/>
        <v>750</v>
      </c>
      <c r="R1127" s="29">
        <f t="shared" si="108"/>
        <v>12.5</v>
      </c>
    </row>
    <row r="1128" spans="1:18">
      <c r="A1128" s="1">
        <v>45474</v>
      </c>
      <c r="B1128" s="1" t="str">
        <f t="shared" si="103"/>
        <v>julio</v>
      </c>
      <c r="C1128" t="s">
        <v>10</v>
      </c>
      <c r="D1128" t="s">
        <v>11</v>
      </c>
      <c r="E1128" t="str">
        <f>+VLOOKUP(F1128,'[2]DIVIPOLA MPIO'!$A$5:$B$1125,2,0)</f>
        <v>Casanare</v>
      </c>
      <c r="F1128" t="s">
        <v>463</v>
      </c>
      <c r="G1128" t="s">
        <v>333</v>
      </c>
      <c r="H1128" t="s">
        <v>317</v>
      </c>
      <c r="I1128" t="s">
        <v>15</v>
      </c>
      <c r="J1128" t="s">
        <v>16</v>
      </c>
      <c r="K1128" s="2">
        <v>2</v>
      </c>
      <c r="L1128" s="2">
        <v>490</v>
      </c>
      <c r="M1128" s="2">
        <v>7</v>
      </c>
      <c r="N1128" s="27">
        <f t="shared" si="104"/>
        <v>1</v>
      </c>
      <c r="O1128" s="28" t="str">
        <f t="shared" si="105"/>
        <v>7</v>
      </c>
      <c r="P1128" s="28">
        <f t="shared" si="106"/>
        <v>0</v>
      </c>
      <c r="Q1128" s="29">
        <f t="shared" si="107"/>
        <v>420</v>
      </c>
      <c r="R1128" s="29">
        <f t="shared" si="108"/>
        <v>7</v>
      </c>
    </row>
    <row r="1129" spans="1:18">
      <c r="A1129" s="1">
        <v>45474</v>
      </c>
      <c r="B1129" s="1" t="str">
        <f t="shared" si="103"/>
        <v>julio</v>
      </c>
      <c r="C1129" t="s">
        <v>10</v>
      </c>
      <c r="D1129" t="s">
        <v>11</v>
      </c>
      <c r="E1129" t="str">
        <f>+VLOOKUP(F1129,'[2]DIVIPOLA MPIO'!$A$5:$B$1125,2,0)</f>
        <v>Casanare</v>
      </c>
      <c r="F1129" t="s">
        <v>463</v>
      </c>
      <c r="G1129" t="s">
        <v>333</v>
      </c>
      <c r="H1129" t="s">
        <v>318</v>
      </c>
      <c r="I1129" t="s">
        <v>15</v>
      </c>
      <c r="J1129" t="s">
        <v>16</v>
      </c>
      <c r="K1129" s="2">
        <v>2</v>
      </c>
      <c r="L1129" s="2">
        <v>630</v>
      </c>
      <c r="M1129" s="2">
        <v>9</v>
      </c>
      <c r="N1129" s="27">
        <f t="shared" si="104"/>
        <v>1</v>
      </c>
      <c r="O1129" s="28" t="str">
        <f t="shared" si="105"/>
        <v>9</v>
      </c>
      <c r="P1129" s="28">
        <f t="shared" si="106"/>
        <v>0</v>
      </c>
      <c r="Q1129" s="29">
        <f t="shared" si="107"/>
        <v>540</v>
      </c>
      <c r="R1129" s="29">
        <f t="shared" si="108"/>
        <v>9</v>
      </c>
    </row>
    <row r="1130" spans="1:18">
      <c r="A1130" s="1">
        <v>45474</v>
      </c>
      <c r="B1130" s="1" t="str">
        <f t="shared" si="103"/>
        <v>julio</v>
      </c>
      <c r="C1130" t="s">
        <v>22</v>
      </c>
      <c r="D1130" t="s">
        <v>23</v>
      </c>
      <c r="E1130" t="str">
        <f>+VLOOKUP(F1130,'[2]DIVIPOLA MPIO'!$A$5:$B$1125,2,0)</f>
        <v>Cesar</v>
      </c>
      <c r="F1130" t="s">
        <v>24</v>
      </c>
      <c r="G1130" t="s">
        <v>25</v>
      </c>
      <c r="H1130" t="s">
        <v>37</v>
      </c>
      <c r="I1130" t="s">
        <v>15</v>
      </c>
      <c r="J1130" t="s">
        <v>27</v>
      </c>
      <c r="K1130" s="2">
        <v>13</v>
      </c>
      <c r="L1130" s="2">
        <v>464</v>
      </c>
      <c r="M1130" s="2">
        <v>436</v>
      </c>
      <c r="N1130" s="27">
        <f t="shared" si="104"/>
        <v>3</v>
      </c>
      <c r="O1130" s="28" t="str">
        <f t="shared" si="105"/>
        <v>43</v>
      </c>
      <c r="P1130" s="28" t="str">
        <f t="shared" si="106"/>
        <v>6</v>
      </c>
      <c r="Q1130" s="29">
        <f t="shared" si="107"/>
        <v>2586</v>
      </c>
      <c r="R1130" s="29">
        <f t="shared" si="108"/>
        <v>43.1</v>
      </c>
    </row>
    <row r="1131" spans="1:18">
      <c r="A1131" s="1">
        <v>45474</v>
      </c>
      <c r="B1131" s="1" t="str">
        <f t="shared" si="103"/>
        <v>julio</v>
      </c>
      <c r="C1131" t="s">
        <v>22</v>
      </c>
      <c r="D1131" t="s">
        <v>23</v>
      </c>
      <c r="E1131" t="str">
        <f>+VLOOKUP(F1131,'[2]DIVIPOLA MPIO'!$A$5:$B$1125,2,0)</f>
        <v>La Guajira</v>
      </c>
      <c r="F1131" t="s">
        <v>28</v>
      </c>
      <c r="G1131" t="s">
        <v>29</v>
      </c>
      <c r="H1131" t="s">
        <v>36</v>
      </c>
      <c r="I1131" t="s">
        <v>15</v>
      </c>
      <c r="J1131" t="s">
        <v>27</v>
      </c>
      <c r="K1131" s="2">
        <v>71</v>
      </c>
      <c r="L1131" s="2">
        <v>1687</v>
      </c>
      <c r="M1131" s="2">
        <v>2648</v>
      </c>
      <c r="N1131" s="27">
        <f t="shared" si="104"/>
        <v>4</v>
      </c>
      <c r="O1131" s="28" t="str">
        <f t="shared" si="105"/>
        <v>26</v>
      </c>
      <c r="P1131" s="28" t="str">
        <f t="shared" si="106"/>
        <v>48</v>
      </c>
      <c r="Q1131" s="29">
        <f t="shared" si="107"/>
        <v>1608</v>
      </c>
      <c r="R1131" s="29">
        <f t="shared" si="108"/>
        <v>26.8</v>
      </c>
    </row>
    <row r="1132" spans="1:18">
      <c r="A1132" s="1">
        <v>45474</v>
      </c>
      <c r="B1132" s="1" t="str">
        <f t="shared" si="103"/>
        <v>julio</v>
      </c>
      <c r="C1132" t="s">
        <v>22</v>
      </c>
      <c r="D1132" t="s">
        <v>23</v>
      </c>
      <c r="E1132" s="49" t="s">
        <v>513</v>
      </c>
      <c r="F1132" t="s">
        <v>28</v>
      </c>
      <c r="G1132" t="s">
        <v>29</v>
      </c>
      <c r="H1132" t="s">
        <v>33</v>
      </c>
      <c r="I1132" t="s">
        <v>15</v>
      </c>
      <c r="J1132" t="s">
        <v>27</v>
      </c>
      <c r="K1132" s="2">
        <v>29</v>
      </c>
      <c r="L1132" s="2">
        <v>702</v>
      </c>
      <c r="M1132" s="2">
        <v>1054</v>
      </c>
      <c r="N1132" s="27">
        <f t="shared" si="104"/>
        <v>4</v>
      </c>
      <c r="O1132" s="28" t="str">
        <f t="shared" si="105"/>
        <v>10</v>
      </c>
      <c r="P1132" s="28" t="str">
        <f t="shared" si="106"/>
        <v>54</v>
      </c>
      <c r="Q1132" s="29">
        <f t="shared" si="107"/>
        <v>654</v>
      </c>
      <c r="R1132" s="29">
        <f t="shared" si="108"/>
        <v>10.9</v>
      </c>
    </row>
    <row r="1133" spans="1:18">
      <c r="A1133" s="1">
        <v>45474</v>
      </c>
      <c r="B1133" s="1" t="str">
        <f t="shared" si="103"/>
        <v>julio</v>
      </c>
      <c r="C1133" t="s">
        <v>22</v>
      </c>
      <c r="D1133" t="s">
        <v>23</v>
      </c>
      <c r="E1133" s="49" t="s">
        <v>513</v>
      </c>
      <c r="F1133" t="s">
        <v>31</v>
      </c>
      <c r="G1133" t="s">
        <v>32</v>
      </c>
      <c r="H1133" t="s">
        <v>33</v>
      </c>
      <c r="I1133" t="s">
        <v>15</v>
      </c>
      <c r="J1133" t="s">
        <v>27</v>
      </c>
      <c r="K1133" s="2">
        <v>65</v>
      </c>
      <c r="L1133" s="2">
        <v>1614</v>
      </c>
      <c r="M1133" s="2">
        <v>2248</v>
      </c>
      <c r="N1133" s="27">
        <f t="shared" si="104"/>
        <v>4</v>
      </c>
      <c r="O1133" s="28" t="str">
        <f t="shared" si="105"/>
        <v>22</v>
      </c>
      <c r="P1133" s="28" t="str">
        <f t="shared" si="106"/>
        <v>48</v>
      </c>
      <c r="Q1133" s="29">
        <f t="shared" si="107"/>
        <v>1368</v>
      </c>
      <c r="R1133" s="29">
        <f t="shared" si="108"/>
        <v>22.8</v>
      </c>
    </row>
    <row r="1134" spans="1:18">
      <c r="A1134" s="1">
        <v>45474</v>
      </c>
      <c r="B1134" s="1" t="str">
        <f t="shared" si="103"/>
        <v>julio</v>
      </c>
      <c r="C1134" t="s">
        <v>22</v>
      </c>
      <c r="D1134" t="s">
        <v>23</v>
      </c>
      <c r="E1134" s="49" t="s">
        <v>513</v>
      </c>
      <c r="F1134" t="s">
        <v>34</v>
      </c>
      <c r="G1134" t="s">
        <v>35</v>
      </c>
      <c r="H1134" t="s">
        <v>37</v>
      </c>
      <c r="I1134" t="s">
        <v>15</v>
      </c>
      <c r="J1134" t="s">
        <v>27</v>
      </c>
      <c r="K1134" s="2">
        <v>112</v>
      </c>
      <c r="L1134" s="2">
        <v>4015</v>
      </c>
      <c r="M1134" s="2">
        <v>4848</v>
      </c>
      <c r="N1134" s="27">
        <f t="shared" si="104"/>
        <v>4</v>
      </c>
      <c r="O1134" s="28" t="str">
        <f t="shared" si="105"/>
        <v>48</v>
      </c>
      <c r="P1134" s="28" t="str">
        <f t="shared" si="106"/>
        <v>48</v>
      </c>
      <c r="Q1134" s="29">
        <f t="shared" si="107"/>
        <v>2928</v>
      </c>
      <c r="R1134" s="29">
        <f t="shared" si="108"/>
        <v>48.8</v>
      </c>
    </row>
    <row r="1135" spans="1:18">
      <c r="A1135" s="1">
        <v>45474</v>
      </c>
      <c r="B1135" s="1" t="str">
        <f t="shared" si="103"/>
        <v>julio</v>
      </c>
      <c r="C1135" t="s">
        <v>22</v>
      </c>
      <c r="D1135" t="s">
        <v>23</v>
      </c>
      <c r="E1135" s="49" t="s">
        <v>513</v>
      </c>
      <c r="F1135" t="s">
        <v>34</v>
      </c>
      <c r="G1135" t="s">
        <v>35</v>
      </c>
      <c r="H1135" t="s">
        <v>30</v>
      </c>
      <c r="I1135" t="s">
        <v>15</v>
      </c>
      <c r="J1135" t="s">
        <v>27</v>
      </c>
      <c r="K1135" s="2">
        <v>120</v>
      </c>
      <c r="L1135" s="2">
        <v>4236</v>
      </c>
      <c r="M1135" s="2">
        <v>4930</v>
      </c>
      <c r="N1135" s="27">
        <f t="shared" si="104"/>
        <v>4</v>
      </c>
      <c r="O1135" s="28" t="str">
        <f t="shared" si="105"/>
        <v>49</v>
      </c>
      <c r="P1135" s="28" t="str">
        <f t="shared" si="106"/>
        <v>30</v>
      </c>
      <c r="Q1135" s="29">
        <f t="shared" si="107"/>
        <v>2970</v>
      </c>
      <c r="R1135" s="29">
        <f t="shared" si="108"/>
        <v>49.5</v>
      </c>
    </row>
    <row r="1136" spans="1:18">
      <c r="A1136" s="1">
        <v>45474</v>
      </c>
      <c r="B1136" s="1" t="str">
        <f t="shared" si="103"/>
        <v>julio</v>
      </c>
      <c r="C1136" t="s">
        <v>248</v>
      </c>
      <c r="D1136" t="s">
        <v>249</v>
      </c>
      <c r="E1136" t="s">
        <v>528</v>
      </c>
      <c r="F1136" t="s">
        <v>536</v>
      </c>
      <c r="G1136" t="s">
        <v>250</v>
      </c>
      <c r="H1136" t="s">
        <v>251</v>
      </c>
      <c r="I1136" t="s">
        <v>15</v>
      </c>
      <c r="J1136" t="s">
        <v>16</v>
      </c>
      <c r="K1136" s="2">
        <v>300</v>
      </c>
      <c r="L1136" s="2">
        <v>3200</v>
      </c>
      <c r="M1136" s="2">
        <v>7</v>
      </c>
      <c r="N1136" s="27">
        <f t="shared" si="104"/>
        <v>1</v>
      </c>
      <c r="O1136" s="28" t="str">
        <f t="shared" si="105"/>
        <v>7</v>
      </c>
      <c r="P1136" s="28">
        <f t="shared" si="106"/>
        <v>0</v>
      </c>
      <c r="Q1136" s="29">
        <f t="shared" si="107"/>
        <v>420</v>
      </c>
      <c r="R1136" s="29">
        <f t="shared" si="108"/>
        <v>7</v>
      </c>
    </row>
    <row r="1137" spans="1:18">
      <c r="A1137" s="1">
        <v>45474</v>
      </c>
      <c r="B1137" s="1" t="str">
        <f t="shared" si="103"/>
        <v>julio</v>
      </c>
      <c r="C1137" t="s">
        <v>248</v>
      </c>
      <c r="D1137" t="s">
        <v>249</v>
      </c>
      <c r="E1137" t="s">
        <v>528</v>
      </c>
      <c r="F1137" t="s">
        <v>536</v>
      </c>
      <c r="G1137" t="s">
        <v>250</v>
      </c>
      <c r="H1137" t="s">
        <v>371</v>
      </c>
      <c r="I1137" t="s">
        <v>15</v>
      </c>
      <c r="J1137" t="s">
        <v>16</v>
      </c>
      <c r="K1137" s="2">
        <v>450</v>
      </c>
      <c r="L1137" s="2">
        <v>4760</v>
      </c>
      <c r="M1137" s="2">
        <v>23.36</v>
      </c>
      <c r="N1137" s="27">
        <f t="shared" si="104"/>
        <v>5</v>
      </c>
      <c r="O1137" s="28" t="str">
        <f t="shared" si="105"/>
        <v>23</v>
      </c>
      <c r="P1137" s="28" t="str">
        <f t="shared" si="106"/>
        <v>,36</v>
      </c>
      <c r="Q1137" s="29">
        <f t="shared" si="107"/>
        <v>1380.36</v>
      </c>
      <c r="R1137" s="29">
        <f t="shared" si="108"/>
        <v>23.005999999999997</v>
      </c>
    </row>
    <row r="1138" spans="1:18">
      <c r="A1138" s="1">
        <v>45474</v>
      </c>
      <c r="B1138" s="1" t="str">
        <f t="shared" si="103"/>
        <v>julio</v>
      </c>
      <c r="C1138" t="s">
        <v>248</v>
      </c>
      <c r="D1138" t="s">
        <v>249</v>
      </c>
      <c r="E1138" t="s">
        <v>528</v>
      </c>
      <c r="F1138" t="s">
        <v>536</v>
      </c>
      <c r="G1138" t="s">
        <v>250</v>
      </c>
      <c r="H1138" t="s">
        <v>252</v>
      </c>
      <c r="I1138" t="s">
        <v>15</v>
      </c>
      <c r="J1138" t="s">
        <v>16</v>
      </c>
      <c r="K1138" s="2">
        <v>280</v>
      </c>
      <c r="L1138" s="2">
        <v>2860</v>
      </c>
      <c r="M1138" s="2">
        <v>22</v>
      </c>
      <c r="N1138" s="27">
        <f t="shared" si="104"/>
        <v>2</v>
      </c>
      <c r="O1138" s="28" t="str">
        <f t="shared" si="105"/>
        <v>22</v>
      </c>
      <c r="P1138" s="28">
        <f t="shared" si="106"/>
        <v>0</v>
      </c>
      <c r="Q1138" s="29">
        <f t="shared" si="107"/>
        <v>1320</v>
      </c>
      <c r="R1138" s="29">
        <f t="shared" si="108"/>
        <v>22</v>
      </c>
    </row>
    <row r="1139" spans="1:18">
      <c r="A1139" s="1">
        <v>45474</v>
      </c>
      <c r="B1139" s="1" t="str">
        <f t="shared" si="103"/>
        <v>julio</v>
      </c>
      <c r="C1139" t="s">
        <v>253</v>
      </c>
      <c r="D1139" t="s">
        <v>254</v>
      </c>
      <c r="E1139" s="49" t="s">
        <v>513</v>
      </c>
      <c r="F1139" t="s">
        <v>12</v>
      </c>
      <c r="G1139" t="s">
        <v>255</v>
      </c>
      <c r="H1139" t="s">
        <v>336</v>
      </c>
      <c r="I1139" t="s">
        <v>15</v>
      </c>
      <c r="J1139" t="s">
        <v>16</v>
      </c>
      <c r="K1139" s="2">
        <v>58</v>
      </c>
      <c r="L1139" s="2">
        <v>725</v>
      </c>
      <c r="M1139" s="2">
        <v>19.2</v>
      </c>
      <c r="N1139" s="27">
        <f t="shared" si="104"/>
        <v>4</v>
      </c>
      <c r="O1139" s="28" t="str">
        <f t="shared" si="105"/>
        <v>19</v>
      </c>
      <c r="P1139" s="28" t="str">
        <f t="shared" si="106"/>
        <v>,2</v>
      </c>
      <c r="Q1139" s="29">
        <f t="shared" si="107"/>
        <v>1140.2</v>
      </c>
      <c r="R1139" s="29">
        <f t="shared" si="108"/>
        <v>19.003333333333334</v>
      </c>
    </row>
    <row r="1140" spans="1:18">
      <c r="A1140" s="1">
        <v>45474</v>
      </c>
      <c r="B1140" s="1" t="str">
        <f t="shared" si="103"/>
        <v>julio</v>
      </c>
      <c r="C1140" t="s">
        <v>253</v>
      </c>
      <c r="D1140" t="s">
        <v>254</v>
      </c>
      <c r="E1140" s="49" t="s">
        <v>513</v>
      </c>
      <c r="F1140" t="s">
        <v>12</v>
      </c>
      <c r="G1140" t="s">
        <v>255</v>
      </c>
      <c r="H1140" t="s">
        <v>256</v>
      </c>
      <c r="I1140" t="s">
        <v>92</v>
      </c>
      <c r="J1140" t="s">
        <v>16</v>
      </c>
      <c r="K1140" s="2">
        <v>104</v>
      </c>
      <c r="L1140" s="2">
        <v>1300</v>
      </c>
      <c r="M1140" s="2">
        <v>34.6</v>
      </c>
      <c r="N1140" s="27">
        <f t="shared" si="104"/>
        <v>4</v>
      </c>
      <c r="O1140" s="28" t="str">
        <f t="shared" si="105"/>
        <v>34</v>
      </c>
      <c r="P1140" s="28" t="str">
        <f t="shared" si="106"/>
        <v>,6</v>
      </c>
      <c r="Q1140" s="29">
        <f t="shared" si="107"/>
        <v>2040.6</v>
      </c>
      <c r="R1140" s="29">
        <f t="shared" si="108"/>
        <v>34.01</v>
      </c>
    </row>
    <row r="1141" spans="1:18">
      <c r="A1141" s="1">
        <v>45474</v>
      </c>
      <c r="B1141" s="1" t="str">
        <f t="shared" si="103"/>
        <v>julio</v>
      </c>
      <c r="C1141" t="s">
        <v>253</v>
      </c>
      <c r="D1141" t="s">
        <v>254</v>
      </c>
      <c r="E1141" s="49" t="s">
        <v>513</v>
      </c>
      <c r="F1141" t="s">
        <v>12</v>
      </c>
      <c r="G1141" t="s">
        <v>337</v>
      </c>
      <c r="H1141" t="s">
        <v>336</v>
      </c>
      <c r="I1141" t="s">
        <v>15</v>
      </c>
      <c r="J1141" t="s">
        <v>16</v>
      </c>
      <c r="K1141" s="2">
        <v>7</v>
      </c>
      <c r="L1141" s="2">
        <v>87.5</v>
      </c>
      <c r="M1141" s="2">
        <v>2.2000000000000002</v>
      </c>
      <c r="N1141" s="27">
        <f t="shared" si="104"/>
        <v>3</v>
      </c>
      <c r="O1141" s="28" t="str">
        <f t="shared" si="105"/>
        <v>2,</v>
      </c>
      <c r="P1141" s="28" t="str">
        <f t="shared" si="106"/>
        <v>2</v>
      </c>
      <c r="Q1141" s="29">
        <f t="shared" si="107"/>
        <v>122</v>
      </c>
      <c r="R1141" s="29">
        <f t="shared" si="108"/>
        <v>2.0333333333333332</v>
      </c>
    </row>
    <row r="1142" spans="1:18">
      <c r="A1142" s="1">
        <v>45474</v>
      </c>
      <c r="B1142" s="1" t="str">
        <f t="shared" si="103"/>
        <v>julio</v>
      </c>
      <c r="C1142" t="s">
        <v>253</v>
      </c>
      <c r="D1142" t="s">
        <v>254</v>
      </c>
      <c r="E1142" s="49" t="s">
        <v>513</v>
      </c>
      <c r="F1142" t="s">
        <v>12</v>
      </c>
      <c r="G1142" t="s">
        <v>337</v>
      </c>
      <c r="H1142" t="s">
        <v>256</v>
      </c>
      <c r="I1142" t="s">
        <v>92</v>
      </c>
      <c r="J1142" t="s">
        <v>16</v>
      </c>
      <c r="K1142" s="2">
        <v>26</v>
      </c>
      <c r="L1142" s="2">
        <v>325</v>
      </c>
      <c r="M1142" s="2">
        <v>8.6</v>
      </c>
      <c r="N1142" s="27">
        <f t="shared" si="104"/>
        <v>3</v>
      </c>
      <c r="O1142" s="28" t="str">
        <f t="shared" si="105"/>
        <v>8,</v>
      </c>
      <c r="P1142" s="28" t="str">
        <f t="shared" si="106"/>
        <v>6</v>
      </c>
      <c r="Q1142" s="29">
        <f t="shared" si="107"/>
        <v>486</v>
      </c>
      <c r="R1142" s="29">
        <f t="shared" si="108"/>
        <v>8.1</v>
      </c>
    </row>
    <row r="1143" spans="1:18">
      <c r="A1143" s="1">
        <v>45474</v>
      </c>
      <c r="B1143" s="1" t="str">
        <f t="shared" si="103"/>
        <v>julio</v>
      </c>
      <c r="C1143" t="s">
        <v>253</v>
      </c>
      <c r="D1143" t="s">
        <v>254</v>
      </c>
      <c r="E1143" s="49" t="s">
        <v>513</v>
      </c>
      <c r="F1143" t="s">
        <v>338</v>
      </c>
      <c r="G1143" t="s">
        <v>339</v>
      </c>
      <c r="H1143" t="s">
        <v>372</v>
      </c>
      <c r="I1143" t="s">
        <v>92</v>
      </c>
      <c r="J1143" t="s">
        <v>16</v>
      </c>
      <c r="K1143" s="2">
        <v>114</v>
      </c>
      <c r="L1143" s="2">
        <v>1425</v>
      </c>
      <c r="M1143" s="2">
        <v>38.1</v>
      </c>
      <c r="N1143" s="27">
        <f t="shared" si="104"/>
        <v>4</v>
      </c>
      <c r="O1143" s="28" t="str">
        <f t="shared" si="105"/>
        <v>38</v>
      </c>
      <c r="P1143" s="28" t="str">
        <f t="shared" si="106"/>
        <v>,1</v>
      </c>
      <c r="Q1143" s="29">
        <f t="shared" si="107"/>
        <v>2280.1</v>
      </c>
      <c r="R1143" s="29">
        <f t="shared" si="108"/>
        <v>38.001666666666665</v>
      </c>
    </row>
    <row r="1144" spans="1:18">
      <c r="A1144" s="1">
        <v>45474</v>
      </c>
      <c r="B1144" s="1" t="str">
        <f t="shared" si="103"/>
        <v>julio</v>
      </c>
      <c r="C1144" t="s">
        <v>253</v>
      </c>
      <c r="D1144" t="s">
        <v>254</v>
      </c>
      <c r="E1144" s="49" t="s">
        <v>513</v>
      </c>
      <c r="F1144" t="s">
        <v>338</v>
      </c>
      <c r="G1144" t="s">
        <v>340</v>
      </c>
      <c r="H1144" t="s">
        <v>372</v>
      </c>
      <c r="I1144" t="s">
        <v>92</v>
      </c>
      <c r="J1144" t="s">
        <v>16</v>
      </c>
      <c r="K1144" s="2">
        <v>95</v>
      </c>
      <c r="L1144" s="2">
        <v>1187</v>
      </c>
      <c r="M1144" s="2">
        <v>31.6</v>
      </c>
      <c r="N1144" s="27">
        <f t="shared" si="104"/>
        <v>4</v>
      </c>
      <c r="O1144" s="28" t="str">
        <f t="shared" si="105"/>
        <v>31</v>
      </c>
      <c r="P1144" s="28" t="str">
        <f t="shared" si="106"/>
        <v>,6</v>
      </c>
      <c r="Q1144" s="29">
        <f t="shared" si="107"/>
        <v>1860.6</v>
      </c>
      <c r="R1144" s="29">
        <f t="shared" si="108"/>
        <v>31.009999999999998</v>
      </c>
    </row>
    <row r="1145" spans="1:18">
      <c r="A1145" s="1">
        <v>45474</v>
      </c>
      <c r="B1145" s="1" t="str">
        <f t="shared" si="103"/>
        <v>julio</v>
      </c>
      <c r="C1145" t="s">
        <v>38</v>
      </c>
      <c r="D1145" t="s">
        <v>39</v>
      </c>
      <c r="E1145" s="49" t="s">
        <v>513</v>
      </c>
      <c r="F1145" t="s">
        <v>453</v>
      </c>
      <c r="G1145" t="s">
        <v>41</v>
      </c>
      <c r="H1145" t="s">
        <v>42</v>
      </c>
      <c r="I1145" t="s">
        <v>43</v>
      </c>
      <c r="J1145" t="s">
        <v>27</v>
      </c>
      <c r="K1145" s="2">
        <v>106</v>
      </c>
      <c r="L1145" s="2">
        <v>7035</v>
      </c>
      <c r="M1145" s="2">
        <v>5236</v>
      </c>
      <c r="N1145" s="27">
        <f t="shared" si="104"/>
        <v>4</v>
      </c>
      <c r="O1145" s="28" t="str">
        <f t="shared" si="105"/>
        <v>52</v>
      </c>
      <c r="P1145" s="28" t="str">
        <f t="shared" si="106"/>
        <v>36</v>
      </c>
      <c r="Q1145" s="29">
        <f t="shared" si="107"/>
        <v>3156</v>
      </c>
      <c r="R1145" s="29">
        <f t="shared" si="108"/>
        <v>52.6</v>
      </c>
    </row>
    <row r="1146" spans="1:18">
      <c r="A1146" s="1">
        <v>45474</v>
      </c>
      <c r="B1146" s="1" t="str">
        <f t="shared" si="103"/>
        <v>julio</v>
      </c>
      <c r="C1146" t="s">
        <v>38</v>
      </c>
      <c r="D1146" t="s">
        <v>39</v>
      </c>
      <c r="E1146" t="str">
        <f>+VLOOKUP(F1146,'[2]DIVIPOLA MPIO'!$A$5:$B$1125,2,0)</f>
        <v>Antioquia</v>
      </c>
      <c r="F1146" t="s">
        <v>453</v>
      </c>
      <c r="G1146" t="s">
        <v>41</v>
      </c>
      <c r="H1146" t="s">
        <v>44</v>
      </c>
      <c r="I1146" t="s">
        <v>43</v>
      </c>
      <c r="J1146" t="s">
        <v>27</v>
      </c>
      <c r="K1146" s="2">
        <v>14</v>
      </c>
      <c r="L1146" s="2">
        <v>567</v>
      </c>
      <c r="M1146" s="2">
        <v>542</v>
      </c>
      <c r="N1146" s="27">
        <f t="shared" si="104"/>
        <v>3</v>
      </c>
      <c r="O1146" s="28" t="str">
        <f t="shared" si="105"/>
        <v>54</v>
      </c>
      <c r="P1146" s="28" t="str">
        <f t="shared" si="106"/>
        <v>2</v>
      </c>
      <c r="Q1146" s="29">
        <f t="shared" si="107"/>
        <v>3242</v>
      </c>
      <c r="R1146" s="29">
        <f t="shared" si="108"/>
        <v>54.033333333333331</v>
      </c>
    </row>
    <row r="1147" spans="1:18">
      <c r="A1147" s="1">
        <v>45474</v>
      </c>
      <c r="B1147" s="1" t="str">
        <f t="shared" si="103"/>
        <v>julio</v>
      </c>
      <c r="C1147" t="s">
        <v>38</v>
      </c>
      <c r="D1147" t="s">
        <v>39</v>
      </c>
      <c r="E1147" t="str">
        <f>+VLOOKUP(F1147,'[2]DIVIPOLA MPIO'!$A$5:$B$1125,2,0)</f>
        <v>Antioquia</v>
      </c>
      <c r="F1147" t="s">
        <v>453</v>
      </c>
      <c r="G1147" t="s">
        <v>41</v>
      </c>
      <c r="H1147" t="s">
        <v>45</v>
      </c>
      <c r="I1147" t="s">
        <v>43</v>
      </c>
      <c r="J1147" t="s">
        <v>27</v>
      </c>
      <c r="K1147" s="2">
        <v>95</v>
      </c>
      <c r="L1147" s="2">
        <v>6528</v>
      </c>
      <c r="M1147" s="2">
        <v>4536</v>
      </c>
      <c r="N1147" s="27">
        <f t="shared" si="104"/>
        <v>4</v>
      </c>
      <c r="O1147" s="28" t="str">
        <f t="shared" si="105"/>
        <v>45</v>
      </c>
      <c r="P1147" s="28" t="str">
        <f t="shared" si="106"/>
        <v>36</v>
      </c>
      <c r="Q1147" s="29">
        <f t="shared" si="107"/>
        <v>2736</v>
      </c>
      <c r="R1147" s="29">
        <f t="shared" si="108"/>
        <v>45.6</v>
      </c>
    </row>
    <row r="1148" spans="1:18">
      <c r="A1148" s="1">
        <v>45474</v>
      </c>
      <c r="B1148" s="1" t="str">
        <f t="shared" si="103"/>
        <v>julio</v>
      </c>
      <c r="C1148" t="s">
        <v>38</v>
      </c>
      <c r="D1148" t="s">
        <v>39</v>
      </c>
      <c r="E1148" t="str">
        <f>+VLOOKUP(F1148,'[2]DIVIPOLA MPIO'!$A$5:$B$1125,2,0)</f>
        <v>Antioquia</v>
      </c>
      <c r="F1148" t="s">
        <v>453</v>
      </c>
      <c r="G1148" t="s">
        <v>41</v>
      </c>
      <c r="H1148" t="s">
        <v>46</v>
      </c>
      <c r="I1148" t="s">
        <v>43</v>
      </c>
      <c r="J1148" t="s">
        <v>27</v>
      </c>
      <c r="K1148" s="2">
        <v>111</v>
      </c>
      <c r="L1148" s="2">
        <v>7019</v>
      </c>
      <c r="M1148" s="2">
        <v>5142</v>
      </c>
      <c r="N1148" s="27">
        <f t="shared" si="104"/>
        <v>4</v>
      </c>
      <c r="O1148" s="28" t="str">
        <f t="shared" si="105"/>
        <v>51</v>
      </c>
      <c r="P1148" s="28" t="str">
        <f t="shared" si="106"/>
        <v>42</v>
      </c>
      <c r="Q1148" s="29">
        <f t="shared" si="107"/>
        <v>3102</v>
      </c>
      <c r="R1148" s="29">
        <f t="shared" si="108"/>
        <v>51.7</v>
      </c>
    </row>
    <row r="1149" spans="1:18">
      <c r="A1149" s="1">
        <v>45474</v>
      </c>
      <c r="B1149" s="1" t="str">
        <f t="shared" si="103"/>
        <v>julio</v>
      </c>
      <c r="C1149" t="s">
        <v>38</v>
      </c>
      <c r="D1149" t="s">
        <v>39</v>
      </c>
      <c r="E1149" t="str">
        <f>+VLOOKUP(F1149,'[2]DIVIPOLA MPIO'!$A$5:$B$1125,2,0)</f>
        <v>Antioquia</v>
      </c>
      <c r="F1149" t="s">
        <v>453</v>
      </c>
      <c r="G1149" t="s">
        <v>41</v>
      </c>
      <c r="H1149" t="s">
        <v>319</v>
      </c>
      <c r="I1149" t="s">
        <v>43</v>
      </c>
      <c r="J1149" t="s">
        <v>27</v>
      </c>
      <c r="K1149" s="2">
        <v>92</v>
      </c>
      <c r="L1149" s="2">
        <v>5836</v>
      </c>
      <c r="M1149" s="2">
        <v>4306</v>
      </c>
      <c r="N1149" s="27">
        <f t="shared" si="104"/>
        <v>4</v>
      </c>
      <c r="O1149" s="28" t="str">
        <f t="shared" si="105"/>
        <v>43</v>
      </c>
      <c r="P1149" s="28" t="str">
        <f t="shared" si="106"/>
        <v>06</v>
      </c>
      <c r="Q1149" s="29">
        <f t="shared" si="107"/>
        <v>2586</v>
      </c>
      <c r="R1149" s="29">
        <f t="shared" si="108"/>
        <v>43.1</v>
      </c>
    </row>
    <row r="1150" spans="1:18">
      <c r="A1150" s="1">
        <v>45474</v>
      </c>
      <c r="B1150" s="1" t="str">
        <f t="shared" si="103"/>
        <v>julio</v>
      </c>
      <c r="C1150" t="s">
        <v>38</v>
      </c>
      <c r="D1150" t="s">
        <v>39</v>
      </c>
      <c r="E1150" t="str">
        <f>+VLOOKUP(F1150,'[2]DIVIPOLA MPIO'!$A$5:$B$1125,2,0)</f>
        <v>Antioquia</v>
      </c>
      <c r="F1150" t="s">
        <v>453</v>
      </c>
      <c r="G1150" t="s">
        <v>41</v>
      </c>
      <c r="H1150" t="s">
        <v>47</v>
      </c>
      <c r="I1150" t="s">
        <v>43</v>
      </c>
      <c r="J1150" t="s">
        <v>27</v>
      </c>
      <c r="K1150" s="2">
        <v>99</v>
      </c>
      <c r="L1150" s="2">
        <v>6143</v>
      </c>
      <c r="M1150" s="2">
        <v>4712</v>
      </c>
      <c r="N1150" s="27">
        <f t="shared" si="104"/>
        <v>4</v>
      </c>
      <c r="O1150" s="28" t="str">
        <f t="shared" si="105"/>
        <v>47</v>
      </c>
      <c r="P1150" s="28" t="str">
        <f t="shared" si="106"/>
        <v>12</v>
      </c>
      <c r="Q1150" s="29">
        <f t="shared" si="107"/>
        <v>2832</v>
      </c>
      <c r="R1150" s="29">
        <f t="shared" si="108"/>
        <v>47.2</v>
      </c>
    </row>
    <row r="1151" spans="1:18">
      <c r="A1151" s="1">
        <v>45474</v>
      </c>
      <c r="B1151" s="1" t="str">
        <f t="shared" si="103"/>
        <v>julio</v>
      </c>
      <c r="C1151" t="s">
        <v>38</v>
      </c>
      <c r="D1151" t="s">
        <v>39</v>
      </c>
      <c r="E1151" t="str">
        <f>+VLOOKUP(F1151,'[2]DIVIPOLA MPIO'!$A$5:$B$1125,2,0)</f>
        <v>Antioquia</v>
      </c>
      <c r="F1151" t="s">
        <v>453</v>
      </c>
      <c r="G1151" t="s">
        <v>41</v>
      </c>
      <c r="H1151" t="s">
        <v>48</v>
      </c>
      <c r="I1151" t="s">
        <v>43</v>
      </c>
      <c r="J1151" t="s">
        <v>27</v>
      </c>
      <c r="K1151" s="2">
        <v>123</v>
      </c>
      <c r="L1151" s="2">
        <v>7780</v>
      </c>
      <c r="M1151" s="2">
        <v>5448</v>
      </c>
      <c r="N1151" s="27">
        <f t="shared" si="104"/>
        <v>4</v>
      </c>
      <c r="O1151" s="28" t="str">
        <f t="shared" si="105"/>
        <v>54</v>
      </c>
      <c r="P1151" s="28" t="str">
        <f t="shared" si="106"/>
        <v>48</v>
      </c>
      <c r="Q1151" s="29">
        <f t="shared" si="107"/>
        <v>3288</v>
      </c>
      <c r="R1151" s="29">
        <f t="shared" si="108"/>
        <v>54.8</v>
      </c>
    </row>
    <row r="1152" spans="1:18">
      <c r="A1152" s="1">
        <v>45474</v>
      </c>
      <c r="B1152" s="1" t="str">
        <f t="shared" si="103"/>
        <v>julio</v>
      </c>
      <c r="C1152" t="s">
        <v>38</v>
      </c>
      <c r="D1152" t="s">
        <v>39</v>
      </c>
      <c r="E1152" t="str">
        <f>+VLOOKUP(F1152,'[2]DIVIPOLA MPIO'!$A$5:$B$1125,2,0)</f>
        <v>Antioquia</v>
      </c>
      <c r="F1152" t="s">
        <v>453</v>
      </c>
      <c r="G1152" t="s">
        <v>41</v>
      </c>
      <c r="H1152" t="s">
        <v>49</v>
      </c>
      <c r="I1152" t="s">
        <v>43</v>
      </c>
      <c r="J1152" t="s">
        <v>27</v>
      </c>
      <c r="K1152" s="2">
        <v>102</v>
      </c>
      <c r="L1152" s="2">
        <v>6168</v>
      </c>
      <c r="M1152" s="2">
        <v>4718</v>
      </c>
      <c r="N1152" s="27">
        <f t="shared" si="104"/>
        <v>4</v>
      </c>
      <c r="O1152" s="28" t="str">
        <f t="shared" si="105"/>
        <v>47</v>
      </c>
      <c r="P1152" s="28" t="str">
        <f t="shared" si="106"/>
        <v>18</v>
      </c>
      <c r="Q1152" s="29">
        <f t="shared" si="107"/>
        <v>2838</v>
      </c>
      <c r="R1152" s="29">
        <f t="shared" si="108"/>
        <v>47.3</v>
      </c>
    </row>
    <row r="1153" spans="1:18">
      <c r="A1153" s="1">
        <v>45474</v>
      </c>
      <c r="B1153" s="1" t="str">
        <f t="shared" si="103"/>
        <v>julio</v>
      </c>
      <c r="C1153" t="s">
        <v>38</v>
      </c>
      <c r="D1153" t="s">
        <v>39</v>
      </c>
      <c r="E1153" t="str">
        <f>+VLOOKUP(F1153,'[2]DIVIPOLA MPIO'!$A$5:$B$1125,2,0)</f>
        <v>Antioquia</v>
      </c>
      <c r="F1153" t="s">
        <v>453</v>
      </c>
      <c r="G1153" t="s">
        <v>41</v>
      </c>
      <c r="H1153" t="s">
        <v>50</v>
      </c>
      <c r="I1153" t="s">
        <v>43</v>
      </c>
      <c r="J1153" t="s">
        <v>27</v>
      </c>
      <c r="K1153" s="2">
        <v>100</v>
      </c>
      <c r="L1153" s="2">
        <v>6452</v>
      </c>
      <c r="M1153" s="2">
        <v>4754</v>
      </c>
      <c r="N1153" s="27">
        <f t="shared" si="104"/>
        <v>4</v>
      </c>
      <c r="O1153" s="28" t="str">
        <f t="shared" si="105"/>
        <v>47</v>
      </c>
      <c r="P1153" s="28" t="str">
        <f t="shared" si="106"/>
        <v>54</v>
      </c>
      <c r="Q1153" s="29">
        <f t="shared" si="107"/>
        <v>2874</v>
      </c>
      <c r="R1153" s="29">
        <f t="shared" si="108"/>
        <v>47.9</v>
      </c>
    </row>
    <row r="1154" spans="1:18">
      <c r="A1154" s="1">
        <v>45474</v>
      </c>
      <c r="B1154" s="1" t="str">
        <f t="shared" si="103"/>
        <v>julio</v>
      </c>
      <c r="C1154" t="s">
        <v>38</v>
      </c>
      <c r="D1154" t="s">
        <v>39</v>
      </c>
      <c r="E1154" t="str">
        <f>+VLOOKUP(F1154,'[2]DIVIPOLA MPIO'!$A$5:$B$1125,2,0)</f>
        <v>Antioquia</v>
      </c>
      <c r="F1154" t="s">
        <v>453</v>
      </c>
      <c r="G1154" t="s">
        <v>41</v>
      </c>
      <c r="H1154" t="s">
        <v>51</v>
      </c>
      <c r="I1154" t="s">
        <v>43</v>
      </c>
      <c r="J1154" t="s">
        <v>27</v>
      </c>
      <c r="K1154" s="2">
        <v>126</v>
      </c>
      <c r="L1154" s="2">
        <v>7300</v>
      </c>
      <c r="M1154" s="2">
        <v>5300</v>
      </c>
      <c r="N1154" s="27">
        <f t="shared" si="104"/>
        <v>4</v>
      </c>
      <c r="O1154" s="28" t="str">
        <f t="shared" si="105"/>
        <v>53</v>
      </c>
      <c r="P1154" s="28" t="str">
        <f t="shared" si="106"/>
        <v>00</v>
      </c>
      <c r="Q1154" s="29">
        <f t="shared" si="107"/>
        <v>3180</v>
      </c>
      <c r="R1154" s="29">
        <f t="shared" si="108"/>
        <v>53</v>
      </c>
    </row>
    <row r="1155" spans="1:18">
      <c r="A1155" s="1">
        <v>45474</v>
      </c>
      <c r="B1155" s="1" t="str">
        <f t="shared" ref="B1155:B1218" si="109">TEXT(A1155,"mmmm")</f>
        <v>julio</v>
      </c>
      <c r="C1155" t="s">
        <v>38</v>
      </c>
      <c r="D1155" t="s">
        <v>39</v>
      </c>
      <c r="E1155" t="str">
        <f>+VLOOKUP(F1155,'[2]DIVIPOLA MPIO'!$A$5:$B$1125,2,0)</f>
        <v>Antioquia</v>
      </c>
      <c r="F1155" t="s">
        <v>453</v>
      </c>
      <c r="G1155" t="s">
        <v>41</v>
      </c>
      <c r="H1155" t="s">
        <v>52</v>
      </c>
      <c r="I1155" t="s">
        <v>43</v>
      </c>
      <c r="J1155" t="s">
        <v>27</v>
      </c>
      <c r="K1155" s="2">
        <v>99</v>
      </c>
      <c r="L1155" s="2">
        <v>5774</v>
      </c>
      <c r="M1155" s="2">
        <v>4206</v>
      </c>
      <c r="N1155" s="27">
        <f t="shared" ref="N1155:N1218" si="110">LEN($M1155)</f>
        <v>4</v>
      </c>
      <c r="O1155" s="28" t="str">
        <f t="shared" ref="O1155:O1218" si="111">IF(N1155="1",$M1155,IF(N1155=2,LEFT($M1155,2),LEFT($M1155,2)))</f>
        <v>42</v>
      </c>
      <c r="P1155" s="28" t="str">
        <f t="shared" ref="P1155:P1218" si="112">IF(N1155&lt;=2,0,MID($M1155,3,3))</f>
        <v>06</v>
      </c>
      <c r="Q1155" s="29">
        <f t="shared" ref="Q1155:Q1218" si="113">+(O1155*60)+P1155</f>
        <v>2526</v>
      </c>
      <c r="R1155" s="29">
        <f t="shared" ref="R1155:R1218" si="114">+Q1155/60</f>
        <v>42.1</v>
      </c>
    </row>
    <row r="1156" spans="1:18">
      <c r="A1156" s="1">
        <v>45474</v>
      </c>
      <c r="B1156" s="1" t="str">
        <f t="shared" si="109"/>
        <v>julio</v>
      </c>
      <c r="C1156" t="s">
        <v>38</v>
      </c>
      <c r="D1156" t="s">
        <v>39</v>
      </c>
      <c r="E1156" t="str">
        <f>+VLOOKUP(F1156,'[2]DIVIPOLA MPIO'!$A$5:$B$1125,2,0)</f>
        <v>Antioquia</v>
      </c>
      <c r="F1156" t="s">
        <v>453</v>
      </c>
      <c r="G1156" t="s">
        <v>41</v>
      </c>
      <c r="H1156" t="s">
        <v>319</v>
      </c>
      <c r="I1156" t="s">
        <v>43</v>
      </c>
      <c r="J1156" t="s">
        <v>412</v>
      </c>
      <c r="K1156" s="2">
        <v>5</v>
      </c>
      <c r="L1156" s="2">
        <v>405</v>
      </c>
      <c r="M1156" s="2">
        <v>542</v>
      </c>
      <c r="N1156" s="27">
        <f t="shared" si="110"/>
        <v>3</v>
      </c>
      <c r="O1156" s="28" t="str">
        <f t="shared" si="111"/>
        <v>54</v>
      </c>
      <c r="P1156" s="28" t="str">
        <f t="shared" si="112"/>
        <v>2</v>
      </c>
      <c r="Q1156" s="29">
        <f t="shared" si="113"/>
        <v>3242</v>
      </c>
      <c r="R1156" s="29">
        <f t="shared" si="114"/>
        <v>54.033333333333331</v>
      </c>
    </row>
    <row r="1157" spans="1:18">
      <c r="A1157" s="1">
        <v>45474</v>
      </c>
      <c r="B1157" s="1" t="str">
        <f t="shared" si="109"/>
        <v>julio</v>
      </c>
      <c r="C1157" t="s">
        <v>38</v>
      </c>
      <c r="D1157" t="s">
        <v>39</v>
      </c>
      <c r="E1157" t="str">
        <f>+VLOOKUP(F1157,'[2]DIVIPOLA MPIO'!$A$5:$B$1125,2,0)</f>
        <v>Magdalena</v>
      </c>
      <c r="F1157" t="s">
        <v>466</v>
      </c>
      <c r="G1157" t="s">
        <v>54</v>
      </c>
      <c r="H1157" t="s">
        <v>55</v>
      </c>
      <c r="I1157" t="s">
        <v>15</v>
      </c>
      <c r="J1157" t="s">
        <v>27</v>
      </c>
      <c r="K1157" s="2">
        <v>84</v>
      </c>
      <c r="L1157" s="2">
        <v>2161</v>
      </c>
      <c r="M1157" s="2">
        <v>6012</v>
      </c>
      <c r="N1157" s="27">
        <f t="shared" si="110"/>
        <v>4</v>
      </c>
      <c r="O1157" s="28" t="str">
        <f t="shared" si="111"/>
        <v>60</v>
      </c>
      <c r="P1157" s="28" t="str">
        <f t="shared" si="112"/>
        <v>12</v>
      </c>
      <c r="Q1157" s="29">
        <f t="shared" si="113"/>
        <v>3612</v>
      </c>
      <c r="R1157" s="29">
        <f t="shared" si="114"/>
        <v>60.2</v>
      </c>
    </row>
    <row r="1158" spans="1:18">
      <c r="A1158" s="1">
        <v>45474</v>
      </c>
      <c r="B1158" s="1" t="str">
        <f t="shared" si="109"/>
        <v>julio</v>
      </c>
      <c r="C1158" t="s">
        <v>38</v>
      </c>
      <c r="D1158" t="s">
        <v>39</v>
      </c>
      <c r="E1158" t="str">
        <f>+VLOOKUP(F1158,'[2]DIVIPOLA MPIO'!$A$5:$B$1125,2,0)</f>
        <v>Magdalena</v>
      </c>
      <c r="F1158" t="s">
        <v>466</v>
      </c>
      <c r="G1158" t="s">
        <v>54</v>
      </c>
      <c r="H1158" t="s">
        <v>56</v>
      </c>
      <c r="I1158" t="s">
        <v>15</v>
      </c>
      <c r="J1158" t="s">
        <v>27</v>
      </c>
      <c r="K1158" s="2">
        <v>79</v>
      </c>
      <c r="L1158" s="2">
        <v>1871</v>
      </c>
      <c r="M1158" s="2">
        <v>5342</v>
      </c>
      <c r="N1158" s="27">
        <f t="shared" si="110"/>
        <v>4</v>
      </c>
      <c r="O1158" s="28" t="str">
        <f t="shared" si="111"/>
        <v>53</v>
      </c>
      <c r="P1158" s="28" t="str">
        <f t="shared" si="112"/>
        <v>42</v>
      </c>
      <c r="Q1158" s="29">
        <f t="shared" si="113"/>
        <v>3222</v>
      </c>
      <c r="R1158" s="29">
        <f t="shared" si="114"/>
        <v>53.7</v>
      </c>
    </row>
    <row r="1159" spans="1:18">
      <c r="A1159" s="1">
        <v>45474</v>
      </c>
      <c r="B1159" s="1" t="str">
        <f t="shared" si="109"/>
        <v>julio</v>
      </c>
      <c r="C1159" t="s">
        <v>38</v>
      </c>
      <c r="D1159" t="s">
        <v>39</v>
      </c>
      <c r="E1159" t="str">
        <f>+VLOOKUP(F1159,'[2]DIVIPOLA MPIO'!$A$5:$B$1125,2,0)</f>
        <v>Magdalena</v>
      </c>
      <c r="F1159" t="s">
        <v>466</v>
      </c>
      <c r="G1159" t="s">
        <v>54</v>
      </c>
      <c r="H1159" t="s">
        <v>57</v>
      </c>
      <c r="I1159" t="s">
        <v>15</v>
      </c>
      <c r="J1159" t="s">
        <v>27</v>
      </c>
      <c r="K1159" s="2">
        <v>59</v>
      </c>
      <c r="L1159" s="2">
        <v>1400</v>
      </c>
      <c r="M1159" s="2">
        <v>3330</v>
      </c>
      <c r="N1159" s="27">
        <f t="shared" si="110"/>
        <v>4</v>
      </c>
      <c r="O1159" s="28" t="str">
        <f t="shared" si="111"/>
        <v>33</v>
      </c>
      <c r="P1159" s="28" t="str">
        <f t="shared" si="112"/>
        <v>30</v>
      </c>
      <c r="Q1159" s="29">
        <f t="shared" si="113"/>
        <v>2010</v>
      </c>
      <c r="R1159" s="29">
        <f t="shared" si="114"/>
        <v>33.5</v>
      </c>
    </row>
    <row r="1160" spans="1:18">
      <c r="A1160" s="1">
        <v>45474</v>
      </c>
      <c r="B1160" s="1" t="str">
        <f t="shared" si="109"/>
        <v>julio</v>
      </c>
      <c r="C1160" t="s">
        <v>38</v>
      </c>
      <c r="D1160" t="s">
        <v>39</v>
      </c>
      <c r="E1160" t="str">
        <f>+VLOOKUP(F1160,'[2]DIVIPOLA MPIO'!$A$5:$B$1125,2,0)</f>
        <v>Magdalena</v>
      </c>
      <c r="F1160" t="s">
        <v>466</v>
      </c>
      <c r="G1160" t="s">
        <v>341</v>
      </c>
      <c r="H1160" t="s">
        <v>55</v>
      </c>
      <c r="I1160" t="s">
        <v>15</v>
      </c>
      <c r="J1160" t="s">
        <v>27</v>
      </c>
      <c r="K1160" s="2">
        <v>32</v>
      </c>
      <c r="L1160" s="2">
        <v>838</v>
      </c>
      <c r="M1160" s="2">
        <v>1400</v>
      </c>
      <c r="N1160" s="27">
        <f t="shared" si="110"/>
        <v>4</v>
      </c>
      <c r="O1160" s="28" t="str">
        <f t="shared" si="111"/>
        <v>14</v>
      </c>
      <c r="P1160" s="28" t="str">
        <f t="shared" si="112"/>
        <v>00</v>
      </c>
      <c r="Q1160" s="29">
        <f t="shared" si="113"/>
        <v>840</v>
      </c>
      <c r="R1160" s="29">
        <f t="shared" si="114"/>
        <v>14</v>
      </c>
    </row>
    <row r="1161" spans="1:18">
      <c r="A1161" s="1">
        <v>45474</v>
      </c>
      <c r="B1161" s="1" t="str">
        <f t="shared" si="109"/>
        <v>julio</v>
      </c>
      <c r="C1161" t="s">
        <v>38</v>
      </c>
      <c r="D1161" t="s">
        <v>39</v>
      </c>
      <c r="E1161" t="str">
        <f>+VLOOKUP(F1161,'[2]DIVIPOLA MPIO'!$A$5:$B$1125,2,0)</f>
        <v>Magdalena</v>
      </c>
      <c r="F1161" t="s">
        <v>466</v>
      </c>
      <c r="G1161" t="s">
        <v>341</v>
      </c>
      <c r="H1161" t="s">
        <v>56</v>
      </c>
      <c r="I1161" t="s">
        <v>15</v>
      </c>
      <c r="J1161" t="s">
        <v>27</v>
      </c>
      <c r="K1161" s="2">
        <v>37</v>
      </c>
      <c r="L1161" s="2">
        <v>926</v>
      </c>
      <c r="M1161" s="2">
        <v>1536</v>
      </c>
      <c r="N1161" s="27">
        <f t="shared" si="110"/>
        <v>4</v>
      </c>
      <c r="O1161" s="28" t="str">
        <f t="shared" si="111"/>
        <v>15</v>
      </c>
      <c r="P1161" s="28" t="str">
        <f t="shared" si="112"/>
        <v>36</v>
      </c>
      <c r="Q1161" s="29">
        <f t="shared" si="113"/>
        <v>936</v>
      </c>
      <c r="R1161" s="29">
        <f t="shared" si="114"/>
        <v>15.6</v>
      </c>
    </row>
    <row r="1162" spans="1:18">
      <c r="A1162" s="1">
        <v>45474</v>
      </c>
      <c r="B1162" s="1" t="str">
        <f t="shared" si="109"/>
        <v>julio</v>
      </c>
      <c r="C1162" t="s">
        <v>38</v>
      </c>
      <c r="D1162" t="s">
        <v>39</v>
      </c>
      <c r="E1162" t="str">
        <f>+VLOOKUP(F1162,'[2]DIVIPOLA MPIO'!$A$5:$B$1125,2,0)</f>
        <v>Magdalena</v>
      </c>
      <c r="F1162" t="s">
        <v>466</v>
      </c>
      <c r="G1162" t="s">
        <v>341</v>
      </c>
      <c r="H1162" t="s">
        <v>57</v>
      </c>
      <c r="I1162" t="s">
        <v>15</v>
      </c>
      <c r="J1162" t="s">
        <v>27</v>
      </c>
      <c r="K1162" s="2">
        <v>83</v>
      </c>
      <c r="L1162" s="2">
        <v>2146</v>
      </c>
      <c r="M1162" s="2">
        <v>3654</v>
      </c>
      <c r="N1162" s="27">
        <f t="shared" si="110"/>
        <v>4</v>
      </c>
      <c r="O1162" s="28" t="str">
        <f t="shared" si="111"/>
        <v>36</v>
      </c>
      <c r="P1162" s="28" t="str">
        <f t="shared" si="112"/>
        <v>54</v>
      </c>
      <c r="Q1162" s="29">
        <f t="shared" si="113"/>
        <v>2214</v>
      </c>
      <c r="R1162" s="29">
        <f t="shared" si="114"/>
        <v>36.9</v>
      </c>
    </row>
    <row r="1163" spans="1:18">
      <c r="A1163" s="1">
        <v>45474</v>
      </c>
      <c r="B1163" s="1" t="str">
        <f t="shared" si="109"/>
        <v>julio</v>
      </c>
      <c r="C1163" t="s">
        <v>38</v>
      </c>
      <c r="D1163" t="s">
        <v>39</v>
      </c>
      <c r="E1163" t="str">
        <f>+VLOOKUP(F1163,'[2]DIVIPOLA MPIO'!$A$5:$B$1125,2,0)</f>
        <v>Antioquia</v>
      </c>
      <c r="F1163" t="s">
        <v>58</v>
      </c>
      <c r="G1163" t="s">
        <v>59</v>
      </c>
      <c r="H1163" t="s">
        <v>42</v>
      </c>
      <c r="I1163" t="s">
        <v>43</v>
      </c>
      <c r="J1163" t="s">
        <v>27</v>
      </c>
      <c r="K1163" s="2">
        <v>22</v>
      </c>
      <c r="L1163" s="2">
        <v>1684</v>
      </c>
      <c r="M1163" s="2">
        <v>1054</v>
      </c>
      <c r="N1163" s="27">
        <f t="shared" si="110"/>
        <v>4</v>
      </c>
      <c r="O1163" s="28" t="str">
        <f t="shared" si="111"/>
        <v>10</v>
      </c>
      <c r="P1163" s="28" t="str">
        <f t="shared" si="112"/>
        <v>54</v>
      </c>
      <c r="Q1163" s="29">
        <f t="shared" si="113"/>
        <v>654</v>
      </c>
      <c r="R1163" s="29">
        <f t="shared" si="114"/>
        <v>10.9</v>
      </c>
    </row>
    <row r="1164" spans="1:18">
      <c r="A1164" s="1">
        <v>45474</v>
      </c>
      <c r="B1164" s="1" t="str">
        <f t="shared" si="109"/>
        <v>julio</v>
      </c>
      <c r="C1164" t="s">
        <v>38</v>
      </c>
      <c r="D1164" t="s">
        <v>39</v>
      </c>
      <c r="E1164" t="str">
        <f>+VLOOKUP(F1164,'[2]DIVIPOLA MPIO'!$A$5:$B$1125,2,0)</f>
        <v>Antioquia</v>
      </c>
      <c r="F1164" t="s">
        <v>58</v>
      </c>
      <c r="G1164" t="s">
        <v>59</v>
      </c>
      <c r="H1164" t="s">
        <v>44</v>
      </c>
      <c r="I1164" t="s">
        <v>43</v>
      </c>
      <c r="J1164" t="s">
        <v>27</v>
      </c>
      <c r="K1164" s="2">
        <v>3</v>
      </c>
      <c r="L1164" s="2">
        <v>140</v>
      </c>
      <c r="M1164" s="2">
        <v>54</v>
      </c>
      <c r="N1164" s="27">
        <f t="shared" si="110"/>
        <v>2</v>
      </c>
      <c r="O1164" s="28" t="str">
        <f t="shared" si="111"/>
        <v>54</v>
      </c>
      <c r="P1164" s="28">
        <f t="shared" si="112"/>
        <v>0</v>
      </c>
      <c r="Q1164" s="29">
        <f t="shared" si="113"/>
        <v>3240</v>
      </c>
      <c r="R1164" s="29">
        <f t="shared" si="114"/>
        <v>54</v>
      </c>
    </row>
    <row r="1165" spans="1:18">
      <c r="A1165" s="1">
        <v>45474</v>
      </c>
      <c r="B1165" s="1" t="str">
        <f t="shared" si="109"/>
        <v>julio</v>
      </c>
      <c r="C1165" t="s">
        <v>38</v>
      </c>
      <c r="D1165" t="s">
        <v>39</v>
      </c>
      <c r="E1165" t="str">
        <f>+VLOOKUP(F1165,'[2]DIVIPOLA MPIO'!$A$5:$B$1125,2,0)</f>
        <v>Antioquia</v>
      </c>
      <c r="F1165" t="s">
        <v>58</v>
      </c>
      <c r="G1165" t="s">
        <v>59</v>
      </c>
      <c r="H1165" t="s">
        <v>45</v>
      </c>
      <c r="I1165" t="s">
        <v>43</v>
      </c>
      <c r="J1165" t="s">
        <v>27</v>
      </c>
      <c r="K1165" s="2">
        <v>29</v>
      </c>
      <c r="L1165" s="2">
        <v>2038</v>
      </c>
      <c r="M1165" s="2">
        <v>1200</v>
      </c>
      <c r="N1165" s="27">
        <f t="shared" si="110"/>
        <v>4</v>
      </c>
      <c r="O1165" s="28" t="str">
        <f t="shared" si="111"/>
        <v>12</v>
      </c>
      <c r="P1165" s="28" t="str">
        <f t="shared" si="112"/>
        <v>00</v>
      </c>
      <c r="Q1165" s="29">
        <f t="shared" si="113"/>
        <v>720</v>
      </c>
      <c r="R1165" s="29">
        <f t="shared" si="114"/>
        <v>12</v>
      </c>
    </row>
    <row r="1166" spans="1:18">
      <c r="A1166" s="1">
        <v>45474</v>
      </c>
      <c r="B1166" s="1" t="str">
        <f t="shared" si="109"/>
        <v>julio</v>
      </c>
      <c r="C1166" t="s">
        <v>38</v>
      </c>
      <c r="D1166" t="s">
        <v>39</v>
      </c>
      <c r="E1166" t="str">
        <f>+VLOOKUP(F1166,'[2]DIVIPOLA MPIO'!$A$5:$B$1125,2,0)</f>
        <v>Antioquia</v>
      </c>
      <c r="F1166" t="s">
        <v>58</v>
      </c>
      <c r="G1166" t="s">
        <v>59</v>
      </c>
      <c r="H1166" t="s">
        <v>46</v>
      </c>
      <c r="I1166" t="s">
        <v>43</v>
      </c>
      <c r="J1166" t="s">
        <v>27</v>
      </c>
      <c r="K1166" s="2">
        <v>29</v>
      </c>
      <c r="L1166" s="2">
        <v>2025</v>
      </c>
      <c r="M1166" s="2">
        <v>1306</v>
      </c>
      <c r="N1166" s="27">
        <f t="shared" si="110"/>
        <v>4</v>
      </c>
      <c r="O1166" s="28" t="str">
        <f t="shared" si="111"/>
        <v>13</v>
      </c>
      <c r="P1166" s="28" t="str">
        <f t="shared" si="112"/>
        <v>06</v>
      </c>
      <c r="Q1166" s="29">
        <f t="shared" si="113"/>
        <v>786</v>
      </c>
      <c r="R1166" s="29">
        <f t="shared" si="114"/>
        <v>13.1</v>
      </c>
    </row>
    <row r="1167" spans="1:18">
      <c r="A1167" s="1">
        <v>45474</v>
      </c>
      <c r="B1167" s="1" t="str">
        <f t="shared" si="109"/>
        <v>julio</v>
      </c>
      <c r="C1167" t="s">
        <v>38</v>
      </c>
      <c r="D1167" t="s">
        <v>39</v>
      </c>
      <c r="E1167" t="str">
        <f>+VLOOKUP(F1167,'[2]DIVIPOLA MPIO'!$A$5:$B$1125,2,0)</f>
        <v>Antioquia</v>
      </c>
      <c r="F1167" t="s">
        <v>58</v>
      </c>
      <c r="G1167" t="s">
        <v>59</v>
      </c>
      <c r="H1167" t="s">
        <v>319</v>
      </c>
      <c r="I1167" t="s">
        <v>43</v>
      </c>
      <c r="J1167" t="s">
        <v>27</v>
      </c>
      <c r="K1167" s="2">
        <v>19</v>
      </c>
      <c r="L1167" s="2">
        <v>1263</v>
      </c>
      <c r="M1167" s="2">
        <v>824</v>
      </c>
      <c r="N1167" s="27">
        <f t="shared" si="110"/>
        <v>3</v>
      </c>
      <c r="O1167" s="28" t="str">
        <f t="shared" si="111"/>
        <v>82</v>
      </c>
      <c r="P1167" s="28" t="str">
        <f t="shared" si="112"/>
        <v>4</v>
      </c>
      <c r="Q1167" s="29">
        <f t="shared" si="113"/>
        <v>4924</v>
      </c>
      <c r="R1167" s="29">
        <f t="shared" si="114"/>
        <v>82.066666666666663</v>
      </c>
    </row>
    <row r="1168" spans="1:18">
      <c r="A1168" s="1">
        <v>45474</v>
      </c>
      <c r="B1168" s="1" t="str">
        <f t="shared" si="109"/>
        <v>julio</v>
      </c>
      <c r="C1168" t="s">
        <v>38</v>
      </c>
      <c r="D1168" t="s">
        <v>39</v>
      </c>
      <c r="E1168" t="str">
        <f>+VLOOKUP(F1168,'[2]DIVIPOLA MPIO'!$A$5:$B$1125,2,0)</f>
        <v>Antioquia</v>
      </c>
      <c r="F1168" t="s">
        <v>58</v>
      </c>
      <c r="G1168" t="s">
        <v>59</v>
      </c>
      <c r="H1168" t="s">
        <v>47</v>
      </c>
      <c r="I1168" t="s">
        <v>43</v>
      </c>
      <c r="J1168" t="s">
        <v>27</v>
      </c>
      <c r="K1168" s="2">
        <v>40</v>
      </c>
      <c r="L1168" s="2">
        <v>2585</v>
      </c>
      <c r="M1168" s="2">
        <v>1542</v>
      </c>
      <c r="N1168" s="27">
        <f t="shared" si="110"/>
        <v>4</v>
      </c>
      <c r="O1168" s="28" t="str">
        <f t="shared" si="111"/>
        <v>15</v>
      </c>
      <c r="P1168" s="28" t="str">
        <f t="shared" si="112"/>
        <v>42</v>
      </c>
      <c r="Q1168" s="29">
        <f t="shared" si="113"/>
        <v>942</v>
      </c>
      <c r="R1168" s="29">
        <f t="shared" si="114"/>
        <v>15.7</v>
      </c>
    </row>
    <row r="1169" spans="1:18">
      <c r="A1169" s="1">
        <v>45474</v>
      </c>
      <c r="B1169" s="1" t="str">
        <f t="shared" si="109"/>
        <v>julio</v>
      </c>
      <c r="C1169" t="s">
        <v>38</v>
      </c>
      <c r="D1169" t="s">
        <v>39</v>
      </c>
      <c r="E1169" t="str">
        <f>+VLOOKUP(F1169,'[2]DIVIPOLA MPIO'!$A$5:$B$1125,2,0)</f>
        <v>Antioquia</v>
      </c>
      <c r="F1169" t="s">
        <v>58</v>
      </c>
      <c r="G1169" t="s">
        <v>59</v>
      </c>
      <c r="H1169" t="s">
        <v>48</v>
      </c>
      <c r="I1169" t="s">
        <v>43</v>
      </c>
      <c r="J1169" t="s">
        <v>27</v>
      </c>
      <c r="K1169" s="2">
        <v>24</v>
      </c>
      <c r="L1169" s="2">
        <v>1552</v>
      </c>
      <c r="M1169" s="2">
        <v>954</v>
      </c>
      <c r="N1169" s="27">
        <f t="shared" si="110"/>
        <v>3</v>
      </c>
      <c r="O1169" s="28" t="str">
        <f t="shared" si="111"/>
        <v>95</v>
      </c>
      <c r="P1169" s="28" t="str">
        <f t="shared" si="112"/>
        <v>4</v>
      </c>
      <c r="Q1169" s="29">
        <f t="shared" si="113"/>
        <v>5704</v>
      </c>
      <c r="R1169" s="29">
        <f t="shared" si="114"/>
        <v>95.066666666666663</v>
      </c>
    </row>
    <row r="1170" spans="1:18">
      <c r="A1170" s="1">
        <v>45474</v>
      </c>
      <c r="B1170" s="1" t="str">
        <f t="shared" si="109"/>
        <v>julio</v>
      </c>
      <c r="C1170" t="s">
        <v>38</v>
      </c>
      <c r="D1170" t="s">
        <v>39</v>
      </c>
      <c r="E1170" t="str">
        <f>+VLOOKUP(F1170,'[2]DIVIPOLA MPIO'!$A$5:$B$1125,2,0)</f>
        <v>Antioquia</v>
      </c>
      <c r="F1170" t="s">
        <v>58</v>
      </c>
      <c r="G1170" t="s">
        <v>59</v>
      </c>
      <c r="H1170" t="s">
        <v>49</v>
      </c>
      <c r="I1170" t="s">
        <v>43</v>
      </c>
      <c r="J1170" t="s">
        <v>27</v>
      </c>
      <c r="K1170" s="2">
        <v>30</v>
      </c>
      <c r="L1170" s="2">
        <v>2037</v>
      </c>
      <c r="M1170" s="2">
        <v>1312</v>
      </c>
      <c r="N1170" s="27">
        <f t="shared" si="110"/>
        <v>4</v>
      </c>
      <c r="O1170" s="28" t="str">
        <f t="shared" si="111"/>
        <v>13</v>
      </c>
      <c r="P1170" s="28" t="str">
        <f t="shared" si="112"/>
        <v>12</v>
      </c>
      <c r="Q1170" s="29">
        <f t="shared" si="113"/>
        <v>792</v>
      </c>
      <c r="R1170" s="29">
        <f t="shared" si="114"/>
        <v>13.2</v>
      </c>
    </row>
    <row r="1171" spans="1:18">
      <c r="A1171" s="1">
        <v>45474</v>
      </c>
      <c r="B1171" s="1" t="str">
        <f t="shared" si="109"/>
        <v>julio</v>
      </c>
      <c r="C1171" t="s">
        <v>38</v>
      </c>
      <c r="D1171" t="s">
        <v>39</v>
      </c>
      <c r="E1171" t="str">
        <f>+VLOOKUP(F1171,'[2]DIVIPOLA MPIO'!$A$5:$B$1125,2,0)</f>
        <v>Antioquia</v>
      </c>
      <c r="F1171" t="s">
        <v>58</v>
      </c>
      <c r="G1171" t="s">
        <v>59</v>
      </c>
      <c r="H1171" t="s">
        <v>50</v>
      </c>
      <c r="I1171" t="s">
        <v>43</v>
      </c>
      <c r="J1171" t="s">
        <v>27</v>
      </c>
      <c r="K1171" s="2">
        <v>31</v>
      </c>
      <c r="L1171" s="2">
        <v>2133</v>
      </c>
      <c r="M1171" s="2">
        <v>1424</v>
      </c>
      <c r="N1171" s="27">
        <f t="shared" si="110"/>
        <v>4</v>
      </c>
      <c r="O1171" s="28" t="str">
        <f t="shared" si="111"/>
        <v>14</v>
      </c>
      <c r="P1171" s="28" t="str">
        <f t="shared" si="112"/>
        <v>24</v>
      </c>
      <c r="Q1171" s="29">
        <f t="shared" si="113"/>
        <v>864</v>
      </c>
      <c r="R1171" s="29">
        <f t="shared" si="114"/>
        <v>14.4</v>
      </c>
    </row>
    <row r="1172" spans="1:18">
      <c r="A1172" s="1">
        <v>45474</v>
      </c>
      <c r="B1172" s="1" t="str">
        <f t="shared" si="109"/>
        <v>julio</v>
      </c>
      <c r="C1172" t="s">
        <v>38</v>
      </c>
      <c r="D1172" t="s">
        <v>39</v>
      </c>
      <c r="E1172" t="str">
        <f>+VLOOKUP(F1172,'[2]DIVIPOLA MPIO'!$A$5:$B$1125,2,0)</f>
        <v>Antioquia</v>
      </c>
      <c r="F1172" t="s">
        <v>58</v>
      </c>
      <c r="G1172" t="s">
        <v>59</v>
      </c>
      <c r="H1172" t="s">
        <v>51</v>
      </c>
      <c r="I1172" t="s">
        <v>43</v>
      </c>
      <c r="J1172" t="s">
        <v>27</v>
      </c>
      <c r="K1172" s="2">
        <v>28</v>
      </c>
      <c r="L1172" s="2">
        <v>1845</v>
      </c>
      <c r="M1172" s="2">
        <v>1112</v>
      </c>
      <c r="N1172" s="27">
        <f t="shared" si="110"/>
        <v>4</v>
      </c>
      <c r="O1172" s="28" t="str">
        <f t="shared" si="111"/>
        <v>11</v>
      </c>
      <c r="P1172" s="28" t="str">
        <f t="shared" si="112"/>
        <v>12</v>
      </c>
      <c r="Q1172" s="29">
        <f t="shared" si="113"/>
        <v>672</v>
      </c>
      <c r="R1172" s="29">
        <f t="shared" si="114"/>
        <v>11.2</v>
      </c>
    </row>
    <row r="1173" spans="1:18">
      <c r="A1173" s="1">
        <v>45474</v>
      </c>
      <c r="B1173" s="1" t="str">
        <f t="shared" si="109"/>
        <v>julio</v>
      </c>
      <c r="C1173" t="s">
        <v>38</v>
      </c>
      <c r="D1173" t="s">
        <v>39</v>
      </c>
      <c r="E1173" t="str">
        <f>+VLOOKUP(F1173,'[2]DIVIPOLA MPIO'!$A$5:$B$1125,2,0)</f>
        <v>Antioquia</v>
      </c>
      <c r="F1173" t="s">
        <v>58</v>
      </c>
      <c r="G1173" t="s">
        <v>59</v>
      </c>
      <c r="H1173" t="s">
        <v>52</v>
      </c>
      <c r="I1173" t="s">
        <v>43</v>
      </c>
      <c r="J1173" t="s">
        <v>27</v>
      </c>
      <c r="K1173" s="2">
        <v>40</v>
      </c>
      <c r="L1173" s="2">
        <v>2633</v>
      </c>
      <c r="M1173" s="2">
        <v>1600</v>
      </c>
      <c r="N1173" s="27">
        <f t="shared" si="110"/>
        <v>4</v>
      </c>
      <c r="O1173" s="28" t="str">
        <f t="shared" si="111"/>
        <v>16</v>
      </c>
      <c r="P1173" s="28" t="str">
        <f t="shared" si="112"/>
        <v>00</v>
      </c>
      <c r="Q1173" s="29">
        <f t="shared" si="113"/>
        <v>960</v>
      </c>
      <c r="R1173" s="29">
        <f t="shared" si="114"/>
        <v>16</v>
      </c>
    </row>
    <row r="1174" spans="1:18">
      <c r="A1174" s="1">
        <v>45474</v>
      </c>
      <c r="B1174" s="1" t="str">
        <f t="shared" si="109"/>
        <v>julio</v>
      </c>
      <c r="C1174" t="s">
        <v>38</v>
      </c>
      <c r="D1174" t="s">
        <v>39</v>
      </c>
      <c r="E1174" t="str">
        <f>+VLOOKUP(F1174,'[2]DIVIPOLA MPIO'!$A$5:$B$1125,2,0)</f>
        <v>Antioquia</v>
      </c>
      <c r="F1174" t="s">
        <v>58</v>
      </c>
      <c r="G1174" t="s">
        <v>59</v>
      </c>
      <c r="H1174" t="s">
        <v>319</v>
      </c>
      <c r="I1174" t="s">
        <v>43</v>
      </c>
      <c r="J1174" t="s">
        <v>412</v>
      </c>
      <c r="K1174" s="2">
        <v>8</v>
      </c>
      <c r="L1174" s="2">
        <v>668</v>
      </c>
      <c r="M1174" s="2">
        <v>900</v>
      </c>
      <c r="N1174" s="27">
        <f t="shared" si="110"/>
        <v>3</v>
      </c>
      <c r="O1174" s="28" t="str">
        <f t="shared" si="111"/>
        <v>90</v>
      </c>
      <c r="P1174" s="28" t="str">
        <f t="shared" si="112"/>
        <v>0</v>
      </c>
      <c r="Q1174" s="29">
        <f t="shared" si="113"/>
        <v>5400</v>
      </c>
      <c r="R1174" s="29">
        <f t="shared" si="114"/>
        <v>90</v>
      </c>
    </row>
    <row r="1175" spans="1:18">
      <c r="A1175" s="1">
        <v>45474</v>
      </c>
      <c r="B1175" s="1" t="str">
        <f t="shared" si="109"/>
        <v>julio</v>
      </c>
      <c r="C1175" t="s">
        <v>60</v>
      </c>
      <c r="D1175" t="s">
        <v>61</v>
      </c>
      <c r="E1175" t="str">
        <f>+VLOOKUP(F1175,'[2]DIVIPOLA MPIO'!$A$5:$B$1125,2,0)</f>
        <v>Cesar</v>
      </c>
      <c r="F1175" t="s">
        <v>62</v>
      </c>
      <c r="G1175" t="s">
        <v>63</v>
      </c>
      <c r="H1175" t="s">
        <v>64</v>
      </c>
      <c r="I1175" t="s">
        <v>15</v>
      </c>
      <c r="J1175" t="s">
        <v>65</v>
      </c>
      <c r="K1175" s="2">
        <v>48</v>
      </c>
      <c r="L1175" s="2">
        <v>794</v>
      </c>
      <c r="M1175" s="2">
        <v>21</v>
      </c>
      <c r="N1175" s="27">
        <f t="shared" si="110"/>
        <v>2</v>
      </c>
      <c r="O1175" s="28" t="str">
        <f t="shared" si="111"/>
        <v>21</v>
      </c>
      <c r="P1175" s="28">
        <f t="shared" si="112"/>
        <v>0</v>
      </c>
      <c r="Q1175" s="29">
        <f t="shared" si="113"/>
        <v>1260</v>
      </c>
      <c r="R1175" s="29">
        <f t="shared" si="114"/>
        <v>21</v>
      </c>
    </row>
    <row r="1176" spans="1:18">
      <c r="A1176" s="1">
        <v>45474</v>
      </c>
      <c r="B1176" s="1" t="str">
        <f t="shared" si="109"/>
        <v>julio</v>
      </c>
      <c r="C1176" t="s">
        <v>66</v>
      </c>
      <c r="D1176" t="s">
        <v>67</v>
      </c>
      <c r="E1176" t="str">
        <f>+VLOOKUP(F1176,'[2]DIVIPOLA MPIO'!$A$5:$B$1125,2,0)</f>
        <v>Antioquia</v>
      </c>
      <c r="F1176" t="s">
        <v>68</v>
      </c>
      <c r="G1176" t="s">
        <v>257</v>
      </c>
      <c r="H1176" t="s">
        <v>70</v>
      </c>
      <c r="I1176" t="s">
        <v>43</v>
      </c>
      <c r="J1176" t="s">
        <v>27</v>
      </c>
      <c r="K1176" s="2">
        <v>9</v>
      </c>
      <c r="L1176" s="2">
        <v>522</v>
      </c>
      <c r="M1176" s="2">
        <v>336</v>
      </c>
      <c r="N1176" s="27">
        <f t="shared" si="110"/>
        <v>3</v>
      </c>
      <c r="O1176" s="28" t="str">
        <f t="shared" si="111"/>
        <v>33</v>
      </c>
      <c r="P1176" s="28" t="str">
        <f t="shared" si="112"/>
        <v>6</v>
      </c>
      <c r="Q1176" s="29">
        <f t="shared" si="113"/>
        <v>1986</v>
      </c>
      <c r="R1176" s="29">
        <f t="shared" si="114"/>
        <v>33.1</v>
      </c>
    </row>
    <row r="1177" spans="1:18">
      <c r="A1177" s="1">
        <v>45474</v>
      </c>
      <c r="B1177" s="1" t="str">
        <f t="shared" si="109"/>
        <v>julio</v>
      </c>
      <c r="C1177" t="s">
        <v>66</v>
      </c>
      <c r="D1177" t="s">
        <v>67</v>
      </c>
      <c r="E1177" t="str">
        <f>+VLOOKUP(F1177,'[2]DIVIPOLA MPIO'!$A$5:$B$1125,2,0)</f>
        <v>Antioquia</v>
      </c>
      <c r="F1177" t="s">
        <v>68</v>
      </c>
      <c r="G1177" t="s">
        <v>257</v>
      </c>
      <c r="H1177" t="s">
        <v>71</v>
      </c>
      <c r="I1177" t="s">
        <v>43</v>
      </c>
      <c r="J1177" t="s">
        <v>27</v>
      </c>
      <c r="K1177" s="2">
        <v>151</v>
      </c>
      <c r="L1177" s="2">
        <v>8521</v>
      </c>
      <c r="M1177" s="2">
        <v>6012</v>
      </c>
      <c r="N1177" s="27">
        <f t="shared" si="110"/>
        <v>4</v>
      </c>
      <c r="O1177" s="28" t="str">
        <f t="shared" si="111"/>
        <v>60</v>
      </c>
      <c r="P1177" s="28" t="str">
        <f t="shared" si="112"/>
        <v>12</v>
      </c>
      <c r="Q1177" s="29">
        <f t="shared" si="113"/>
        <v>3612</v>
      </c>
      <c r="R1177" s="29">
        <f t="shared" si="114"/>
        <v>60.2</v>
      </c>
    </row>
    <row r="1178" spans="1:18">
      <c r="A1178" s="1">
        <v>45474</v>
      </c>
      <c r="B1178" s="1" t="str">
        <f t="shared" si="109"/>
        <v>julio</v>
      </c>
      <c r="C1178" t="s">
        <v>66</v>
      </c>
      <c r="D1178" t="s">
        <v>67</v>
      </c>
      <c r="E1178" t="str">
        <f>+VLOOKUP(F1178,'[2]DIVIPOLA MPIO'!$A$5:$B$1125,2,0)</f>
        <v>Antioquia</v>
      </c>
      <c r="F1178" t="s">
        <v>68</v>
      </c>
      <c r="G1178" t="s">
        <v>257</v>
      </c>
      <c r="H1178" t="s">
        <v>72</v>
      </c>
      <c r="I1178" t="s">
        <v>43</v>
      </c>
      <c r="J1178" t="s">
        <v>27</v>
      </c>
      <c r="K1178" s="2">
        <v>143</v>
      </c>
      <c r="L1178" s="2">
        <v>8091</v>
      </c>
      <c r="M1178" s="2">
        <v>6612</v>
      </c>
      <c r="N1178" s="27">
        <f t="shared" si="110"/>
        <v>4</v>
      </c>
      <c r="O1178" s="28" t="str">
        <f t="shared" si="111"/>
        <v>66</v>
      </c>
      <c r="P1178" s="28" t="str">
        <f t="shared" si="112"/>
        <v>12</v>
      </c>
      <c r="Q1178" s="29">
        <f t="shared" si="113"/>
        <v>3972</v>
      </c>
      <c r="R1178" s="29">
        <f t="shared" si="114"/>
        <v>66.2</v>
      </c>
    </row>
    <row r="1179" spans="1:18">
      <c r="A1179" s="1">
        <v>45474</v>
      </c>
      <c r="B1179" s="1" t="str">
        <f t="shared" si="109"/>
        <v>julio</v>
      </c>
      <c r="C1179" t="s">
        <v>66</v>
      </c>
      <c r="D1179" t="s">
        <v>67</v>
      </c>
      <c r="E1179" t="str">
        <f>+VLOOKUP(F1179,'[2]DIVIPOLA MPIO'!$A$5:$B$1125,2,0)</f>
        <v>Antioquia</v>
      </c>
      <c r="F1179" t="s">
        <v>68</v>
      </c>
      <c r="G1179" t="s">
        <v>257</v>
      </c>
      <c r="H1179" t="s">
        <v>73</v>
      </c>
      <c r="I1179" t="s">
        <v>43</v>
      </c>
      <c r="J1179" t="s">
        <v>27</v>
      </c>
      <c r="K1179" s="2">
        <v>131</v>
      </c>
      <c r="L1179" s="2">
        <v>7561</v>
      </c>
      <c r="M1179" s="2">
        <v>65</v>
      </c>
      <c r="N1179" s="27">
        <f t="shared" si="110"/>
        <v>2</v>
      </c>
      <c r="O1179" s="28" t="str">
        <f t="shared" si="111"/>
        <v>65</v>
      </c>
      <c r="P1179" s="28">
        <f t="shared" si="112"/>
        <v>0</v>
      </c>
      <c r="Q1179" s="29">
        <f t="shared" si="113"/>
        <v>3900</v>
      </c>
      <c r="R1179" s="29">
        <f t="shared" si="114"/>
        <v>65</v>
      </c>
    </row>
    <row r="1180" spans="1:18">
      <c r="A1180" s="1">
        <v>45474</v>
      </c>
      <c r="B1180" s="1" t="str">
        <f t="shared" si="109"/>
        <v>julio</v>
      </c>
      <c r="C1180" t="s">
        <v>66</v>
      </c>
      <c r="D1180" t="s">
        <v>67</v>
      </c>
      <c r="E1180" t="str">
        <f>+VLOOKUP(F1180,'[2]DIVIPOLA MPIO'!$A$5:$B$1125,2,0)</f>
        <v>Antioquia</v>
      </c>
      <c r="F1180" t="s">
        <v>68</v>
      </c>
      <c r="G1180" t="s">
        <v>257</v>
      </c>
      <c r="H1180" t="s">
        <v>75</v>
      </c>
      <c r="I1180" t="s">
        <v>43</v>
      </c>
      <c r="J1180" t="s">
        <v>27</v>
      </c>
      <c r="K1180" s="2">
        <v>145</v>
      </c>
      <c r="L1180" s="2">
        <v>7875</v>
      </c>
      <c r="M1180" s="2">
        <v>61</v>
      </c>
      <c r="N1180" s="27">
        <f t="shared" si="110"/>
        <v>2</v>
      </c>
      <c r="O1180" s="28" t="str">
        <f t="shared" si="111"/>
        <v>61</v>
      </c>
      <c r="P1180" s="28">
        <f t="shared" si="112"/>
        <v>0</v>
      </c>
      <c r="Q1180" s="29">
        <f t="shared" si="113"/>
        <v>3660</v>
      </c>
      <c r="R1180" s="29">
        <f t="shared" si="114"/>
        <v>61</v>
      </c>
    </row>
    <row r="1181" spans="1:18">
      <c r="A1181" s="1">
        <v>45474</v>
      </c>
      <c r="B1181" s="1" t="str">
        <f t="shared" si="109"/>
        <v>julio</v>
      </c>
      <c r="C1181" t="s">
        <v>76</v>
      </c>
      <c r="D1181" t="s">
        <v>77</v>
      </c>
      <c r="E1181" t="str">
        <f>+VLOOKUP(F1181,'[2]DIVIPOLA MPIO'!$A$5:$B$1125,2,0)</f>
        <v>Meta</v>
      </c>
      <c r="F1181" t="s">
        <v>78</v>
      </c>
      <c r="G1181" t="s">
        <v>79</v>
      </c>
      <c r="H1181" t="s">
        <v>80</v>
      </c>
      <c r="I1181" t="s">
        <v>15</v>
      </c>
      <c r="J1181" t="s">
        <v>16</v>
      </c>
      <c r="K1181" s="2">
        <v>24</v>
      </c>
      <c r="L1181" s="2">
        <v>326</v>
      </c>
      <c r="M1181" s="2">
        <v>920</v>
      </c>
      <c r="N1181" s="27">
        <f t="shared" si="110"/>
        <v>3</v>
      </c>
      <c r="O1181" s="28" t="str">
        <f t="shared" si="111"/>
        <v>92</v>
      </c>
      <c r="P1181" s="28" t="str">
        <f t="shared" si="112"/>
        <v>0</v>
      </c>
      <c r="Q1181" s="29">
        <f t="shared" si="113"/>
        <v>5520</v>
      </c>
      <c r="R1181" s="29">
        <f t="shared" si="114"/>
        <v>92</v>
      </c>
    </row>
    <row r="1182" spans="1:18">
      <c r="A1182" s="1">
        <v>45474</v>
      </c>
      <c r="B1182" s="1" t="str">
        <f t="shared" si="109"/>
        <v>julio</v>
      </c>
      <c r="C1182" t="s">
        <v>76</v>
      </c>
      <c r="D1182" t="s">
        <v>77</v>
      </c>
      <c r="E1182" t="str">
        <f>+VLOOKUP(F1182,'[2]DIVIPOLA MPIO'!$A$5:$B$1125,2,0)</f>
        <v>Meta</v>
      </c>
      <c r="F1182" t="s">
        <v>78</v>
      </c>
      <c r="G1182" t="s">
        <v>79</v>
      </c>
      <c r="H1182" t="s">
        <v>80</v>
      </c>
      <c r="I1182" t="s">
        <v>15</v>
      </c>
      <c r="J1182" t="s">
        <v>123</v>
      </c>
      <c r="K1182" s="2">
        <v>3</v>
      </c>
      <c r="L1182" s="2">
        <v>39</v>
      </c>
      <c r="M1182" s="2">
        <v>110</v>
      </c>
      <c r="N1182" s="27">
        <f t="shared" si="110"/>
        <v>3</v>
      </c>
      <c r="O1182" s="28" t="str">
        <f t="shared" si="111"/>
        <v>11</v>
      </c>
      <c r="P1182" s="28" t="str">
        <f t="shared" si="112"/>
        <v>0</v>
      </c>
      <c r="Q1182" s="29">
        <f t="shared" si="113"/>
        <v>660</v>
      </c>
      <c r="R1182" s="29">
        <f t="shared" si="114"/>
        <v>11</v>
      </c>
    </row>
    <row r="1183" spans="1:18">
      <c r="A1183" s="1">
        <v>45474</v>
      </c>
      <c r="B1183" s="1" t="str">
        <f t="shared" si="109"/>
        <v>julio</v>
      </c>
      <c r="C1183" t="s">
        <v>76</v>
      </c>
      <c r="D1183" t="s">
        <v>77</v>
      </c>
      <c r="E1183" t="str">
        <f>+VLOOKUP(F1183,'[2]DIVIPOLA MPIO'!$A$5:$B$1125,2,0)</f>
        <v>Meta</v>
      </c>
      <c r="F1183" t="s">
        <v>78</v>
      </c>
      <c r="G1183" t="s">
        <v>79</v>
      </c>
      <c r="H1183" t="s">
        <v>80</v>
      </c>
      <c r="I1183" t="s">
        <v>15</v>
      </c>
      <c r="J1183" t="s">
        <v>412</v>
      </c>
      <c r="K1183" s="2">
        <v>65</v>
      </c>
      <c r="L1183" s="2">
        <v>687</v>
      </c>
      <c r="M1183" s="2">
        <v>1718</v>
      </c>
      <c r="N1183" s="27">
        <f t="shared" si="110"/>
        <v>4</v>
      </c>
      <c r="O1183" s="28" t="str">
        <f t="shared" si="111"/>
        <v>17</v>
      </c>
      <c r="P1183" s="28" t="str">
        <f t="shared" si="112"/>
        <v>18</v>
      </c>
      <c r="Q1183" s="29">
        <f t="shared" si="113"/>
        <v>1038</v>
      </c>
      <c r="R1183" s="29">
        <f t="shared" si="114"/>
        <v>17.3</v>
      </c>
    </row>
    <row r="1184" spans="1:18">
      <c r="A1184" s="1">
        <v>45474</v>
      </c>
      <c r="B1184" s="1" t="str">
        <f t="shared" si="109"/>
        <v>julio</v>
      </c>
      <c r="C1184" t="s">
        <v>76</v>
      </c>
      <c r="D1184" t="s">
        <v>77</v>
      </c>
      <c r="E1184" t="str">
        <f>+VLOOKUP(F1184,'[2]DIVIPOLA MPIO'!$A$5:$B$1125,2,0)</f>
        <v>Meta</v>
      </c>
      <c r="F1184" t="s">
        <v>78</v>
      </c>
      <c r="G1184" t="s">
        <v>79</v>
      </c>
      <c r="H1184" t="s">
        <v>80</v>
      </c>
      <c r="I1184" t="s">
        <v>15</v>
      </c>
      <c r="J1184" t="s">
        <v>81</v>
      </c>
      <c r="K1184" s="2">
        <v>21</v>
      </c>
      <c r="L1184" s="2">
        <v>209</v>
      </c>
      <c r="M1184" s="2">
        <v>810</v>
      </c>
      <c r="N1184" s="27">
        <f t="shared" si="110"/>
        <v>3</v>
      </c>
      <c r="O1184" s="28" t="str">
        <f t="shared" si="111"/>
        <v>81</v>
      </c>
      <c r="P1184" s="28" t="str">
        <f t="shared" si="112"/>
        <v>0</v>
      </c>
      <c r="Q1184" s="29">
        <f t="shared" si="113"/>
        <v>4860</v>
      </c>
      <c r="R1184" s="29">
        <f t="shared" si="114"/>
        <v>81</v>
      </c>
    </row>
    <row r="1185" spans="1:18">
      <c r="A1185" s="1">
        <v>45474</v>
      </c>
      <c r="B1185" s="1" t="str">
        <f t="shared" si="109"/>
        <v>julio</v>
      </c>
      <c r="C1185" t="s">
        <v>82</v>
      </c>
      <c r="D1185" t="s">
        <v>83</v>
      </c>
      <c r="E1185" t="str">
        <f>+VLOOKUP(F1185,'[2]DIVIPOLA MPIO'!$A$5:$B$1125,2,0)</f>
        <v>Meta</v>
      </c>
      <c r="F1185" t="s">
        <v>456</v>
      </c>
      <c r="G1185" t="s">
        <v>85</v>
      </c>
      <c r="H1185" t="s">
        <v>258</v>
      </c>
      <c r="I1185" t="s">
        <v>15</v>
      </c>
      <c r="J1185" t="s">
        <v>16</v>
      </c>
      <c r="K1185" s="2">
        <v>17</v>
      </c>
      <c r="L1185" s="2">
        <v>2145</v>
      </c>
      <c r="M1185" s="2">
        <v>7130</v>
      </c>
      <c r="N1185" s="27">
        <f t="shared" si="110"/>
        <v>4</v>
      </c>
      <c r="O1185" s="28" t="str">
        <f t="shared" si="111"/>
        <v>71</v>
      </c>
      <c r="P1185" s="28" t="str">
        <f t="shared" si="112"/>
        <v>30</v>
      </c>
      <c r="Q1185" s="29">
        <f t="shared" si="113"/>
        <v>4290</v>
      </c>
      <c r="R1185" s="29">
        <f t="shared" si="114"/>
        <v>71.5</v>
      </c>
    </row>
    <row r="1186" spans="1:18">
      <c r="A1186" s="1">
        <v>45474</v>
      </c>
      <c r="B1186" s="1" t="str">
        <f t="shared" si="109"/>
        <v>julio</v>
      </c>
      <c r="C1186" t="s">
        <v>82</v>
      </c>
      <c r="D1186" t="s">
        <v>83</v>
      </c>
      <c r="E1186" t="str">
        <f>+VLOOKUP(F1186,'[2]DIVIPOLA MPIO'!$A$5:$B$1125,2,0)</f>
        <v>Meta</v>
      </c>
      <c r="F1186" t="s">
        <v>456</v>
      </c>
      <c r="G1186" t="s">
        <v>85</v>
      </c>
      <c r="H1186" t="s">
        <v>259</v>
      </c>
      <c r="I1186" t="s">
        <v>15</v>
      </c>
      <c r="J1186" t="s">
        <v>16</v>
      </c>
      <c r="K1186" s="2">
        <v>11</v>
      </c>
      <c r="L1186" s="2">
        <v>570</v>
      </c>
      <c r="M1186" s="2">
        <v>19</v>
      </c>
      <c r="N1186" s="27">
        <f t="shared" si="110"/>
        <v>2</v>
      </c>
      <c r="O1186" s="28" t="str">
        <f t="shared" si="111"/>
        <v>19</v>
      </c>
      <c r="P1186" s="28">
        <f t="shared" si="112"/>
        <v>0</v>
      </c>
      <c r="Q1186" s="29">
        <f t="shared" si="113"/>
        <v>1140</v>
      </c>
      <c r="R1186" s="29">
        <f t="shared" si="114"/>
        <v>19</v>
      </c>
    </row>
    <row r="1187" spans="1:18">
      <c r="A1187" s="1">
        <v>45474</v>
      </c>
      <c r="B1187" s="1" t="str">
        <f t="shared" si="109"/>
        <v>julio</v>
      </c>
      <c r="C1187" t="s">
        <v>82</v>
      </c>
      <c r="D1187" t="s">
        <v>83</v>
      </c>
      <c r="E1187" t="str">
        <f>+VLOOKUP(F1187,'[2]DIVIPOLA MPIO'!$A$5:$B$1125,2,0)</f>
        <v>Meta</v>
      </c>
      <c r="F1187" t="s">
        <v>456</v>
      </c>
      <c r="G1187" t="s">
        <v>85</v>
      </c>
      <c r="H1187" t="s">
        <v>343</v>
      </c>
      <c r="I1187" t="s">
        <v>15</v>
      </c>
      <c r="J1187" t="s">
        <v>16</v>
      </c>
      <c r="K1187" s="2">
        <v>16</v>
      </c>
      <c r="L1187" s="2">
        <v>2085</v>
      </c>
      <c r="M1187" s="2">
        <v>6930</v>
      </c>
      <c r="N1187" s="27">
        <f t="shared" si="110"/>
        <v>4</v>
      </c>
      <c r="O1187" s="28" t="str">
        <f t="shared" si="111"/>
        <v>69</v>
      </c>
      <c r="P1187" s="28" t="str">
        <f t="shared" si="112"/>
        <v>30</v>
      </c>
      <c r="Q1187" s="29">
        <f t="shared" si="113"/>
        <v>4170</v>
      </c>
      <c r="R1187" s="29">
        <f t="shared" si="114"/>
        <v>69.5</v>
      </c>
    </row>
    <row r="1188" spans="1:18">
      <c r="A1188" s="1">
        <v>45474</v>
      </c>
      <c r="B1188" s="1" t="str">
        <f t="shared" si="109"/>
        <v>julio</v>
      </c>
      <c r="C1188" t="s">
        <v>82</v>
      </c>
      <c r="D1188" t="s">
        <v>83</v>
      </c>
      <c r="E1188" t="str">
        <f>+VLOOKUP(F1188,'[2]DIVIPOLA MPIO'!$A$5:$B$1125,2,0)</f>
        <v>Meta</v>
      </c>
      <c r="F1188" t="s">
        <v>456</v>
      </c>
      <c r="G1188" t="s">
        <v>85</v>
      </c>
      <c r="H1188" t="s">
        <v>344</v>
      </c>
      <c r="I1188" t="s">
        <v>15</v>
      </c>
      <c r="J1188" t="s">
        <v>16</v>
      </c>
      <c r="K1188" s="2">
        <v>17</v>
      </c>
      <c r="L1188" s="2">
        <v>2145</v>
      </c>
      <c r="M1188" s="2">
        <v>7130</v>
      </c>
      <c r="N1188" s="27">
        <f t="shared" si="110"/>
        <v>4</v>
      </c>
      <c r="O1188" s="28" t="str">
        <f t="shared" si="111"/>
        <v>71</v>
      </c>
      <c r="P1188" s="28" t="str">
        <f t="shared" si="112"/>
        <v>30</v>
      </c>
      <c r="Q1188" s="29">
        <f t="shared" si="113"/>
        <v>4290</v>
      </c>
      <c r="R1188" s="29">
        <f t="shared" si="114"/>
        <v>71.5</v>
      </c>
    </row>
    <row r="1189" spans="1:18">
      <c r="A1189" s="1">
        <v>45474</v>
      </c>
      <c r="B1189" s="1" t="str">
        <f t="shared" si="109"/>
        <v>julio</v>
      </c>
      <c r="C1189" t="s">
        <v>82</v>
      </c>
      <c r="D1189" t="s">
        <v>83</v>
      </c>
      <c r="E1189" t="str">
        <f>+VLOOKUP(F1189,'[2]DIVIPOLA MPIO'!$A$5:$B$1125,2,0)</f>
        <v>Meta</v>
      </c>
      <c r="F1189" t="s">
        <v>456</v>
      </c>
      <c r="G1189" t="s">
        <v>85</v>
      </c>
      <c r="H1189" t="s">
        <v>86</v>
      </c>
      <c r="I1189" t="s">
        <v>15</v>
      </c>
      <c r="J1189" t="s">
        <v>16</v>
      </c>
      <c r="K1189" s="2">
        <v>20</v>
      </c>
      <c r="L1189" s="2">
        <v>2075</v>
      </c>
      <c r="M1189" s="2">
        <v>6910</v>
      </c>
      <c r="N1189" s="27">
        <f t="shared" si="110"/>
        <v>4</v>
      </c>
      <c r="O1189" s="28" t="str">
        <f t="shared" si="111"/>
        <v>69</v>
      </c>
      <c r="P1189" s="28" t="str">
        <f t="shared" si="112"/>
        <v>10</v>
      </c>
      <c r="Q1189" s="29">
        <f t="shared" si="113"/>
        <v>4150</v>
      </c>
      <c r="R1189" s="29">
        <f t="shared" si="114"/>
        <v>69.166666666666671</v>
      </c>
    </row>
    <row r="1190" spans="1:18">
      <c r="A1190" s="1">
        <v>45474</v>
      </c>
      <c r="B1190" s="1" t="str">
        <f t="shared" si="109"/>
        <v>julio</v>
      </c>
      <c r="C1190" t="s">
        <v>87</v>
      </c>
      <c r="D1190" t="s">
        <v>88</v>
      </c>
      <c r="E1190" t="str">
        <f>+VLOOKUP(F1190,'[2]DIVIPOLA MPIO'!$A$5:$B$1125,2,0)</f>
        <v>Casanare</v>
      </c>
      <c r="F1190" t="s">
        <v>500</v>
      </c>
      <c r="G1190" t="s">
        <v>501</v>
      </c>
      <c r="H1190" t="s">
        <v>91</v>
      </c>
      <c r="I1190" t="s">
        <v>92</v>
      </c>
      <c r="J1190" t="s">
        <v>16</v>
      </c>
      <c r="K1190" s="2">
        <v>160</v>
      </c>
      <c r="L1190" s="2">
        <v>3566</v>
      </c>
      <c r="M1190" s="2">
        <v>3624</v>
      </c>
      <c r="N1190" s="27">
        <f t="shared" si="110"/>
        <v>4</v>
      </c>
      <c r="O1190" s="28" t="str">
        <f t="shared" si="111"/>
        <v>36</v>
      </c>
      <c r="P1190" s="28" t="str">
        <f t="shared" si="112"/>
        <v>24</v>
      </c>
      <c r="Q1190" s="29">
        <f t="shared" si="113"/>
        <v>2184</v>
      </c>
      <c r="R1190" s="29">
        <f t="shared" si="114"/>
        <v>36.4</v>
      </c>
    </row>
    <row r="1191" spans="1:18">
      <c r="A1191" s="1">
        <v>45474</v>
      </c>
      <c r="B1191" s="1" t="str">
        <f t="shared" si="109"/>
        <v>julio</v>
      </c>
      <c r="C1191" t="s">
        <v>260</v>
      </c>
      <c r="D1191" t="s">
        <v>261</v>
      </c>
      <c r="E1191" t="str">
        <f>+VLOOKUP(F1191,'[2]DIVIPOLA MPIO'!$A$5:$B$1125,2,0)</f>
        <v>Magdalena</v>
      </c>
      <c r="F1191" t="s">
        <v>466</v>
      </c>
      <c r="G1191" t="s">
        <v>502</v>
      </c>
      <c r="H1191" t="s">
        <v>263</v>
      </c>
      <c r="I1191" t="s">
        <v>264</v>
      </c>
      <c r="J1191" t="s">
        <v>27</v>
      </c>
      <c r="K1191" s="2">
        <v>55</v>
      </c>
      <c r="L1191" s="2">
        <v>3020.59</v>
      </c>
      <c r="M1191" s="2">
        <v>5018</v>
      </c>
      <c r="N1191" s="27">
        <f t="shared" si="110"/>
        <v>4</v>
      </c>
      <c r="O1191" s="28" t="str">
        <f t="shared" si="111"/>
        <v>50</v>
      </c>
      <c r="P1191" s="28" t="str">
        <f t="shared" si="112"/>
        <v>18</v>
      </c>
      <c r="Q1191" s="29">
        <f t="shared" si="113"/>
        <v>3018</v>
      </c>
      <c r="R1191" s="29">
        <f t="shared" si="114"/>
        <v>50.3</v>
      </c>
    </row>
    <row r="1192" spans="1:18">
      <c r="A1192" s="1">
        <v>45474</v>
      </c>
      <c r="B1192" s="1" t="str">
        <f t="shared" si="109"/>
        <v>julio</v>
      </c>
      <c r="C1192" t="s">
        <v>260</v>
      </c>
      <c r="D1192" t="s">
        <v>261</v>
      </c>
      <c r="E1192" t="str">
        <f>+VLOOKUP(F1192,'[2]DIVIPOLA MPIO'!$A$5:$B$1125,2,0)</f>
        <v>Magdalena</v>
      </c>
      <c r="F1192" t="s">
        <v>466</v>
      </c>
      <c r="G1192" t="s">
        <v>502</v>
      </c>
      <c r="H1192" t="s">
        <v>268</v>
      </c>
      <c r="I1192" t="s">
        <v>264</v>
      </c>
      <c r="J1192" t="s">
        <v>27</v>
      </c>
      <c r="K1192" s="2">
        <v>36</v>
      </c>
      <c r="L1192" s="2">
        <v>2519.21</v>
      </c>
      <c r="M1192" s="2">
        <v>3422</v>
      </c>
      <c r="N1192" s="27">
        <f t="shared" si="110"/>
        <v>4</v>
      </c>
      <c r="O1192" s="28" t="str">
        <f t="shared" si="111"/>
        <v>34</v>
      </c>
      <c r="P1192" s="28" t="str">
        <f t="shared" si="112"/>
        <v>22</v>
      </c>
      <c r="Q1192" s="29">
        <f t="shared" si="113"/>
        <v>2062</v>
      </c>
      <c r="R1192" s="29">
        <f t="shared" si="114"/>
        <v>34.366666666666667</v>
      </c>
    </row>
    <row r="1193" spans="1:18">
      <c r="A1193" s="1">
        <v>45474</v>
      </c>
      <c r="B1193" s="1" t="str">
        <f t="shared" si="109"/>
        <v>julio</v>
      </c>
      <c r="C1193" t="s">
        <v>260</v>
      </c>
      <c r="D1193" t="s">
        <v>261</v>
      </c>
      <c r="E1193" t="str">
        <f>+VLOOKUP(F1193,'[2]DIVIPOLA MPIO'!$A$5:$B$1125,2,0)</f>
        <v>Magdalena</v>
      </c>
      <c r="F1193" t="s">
        <v>466</v>
      </c>
      <c r="G1193" t="s">
        <v>502</v>
      </c>
      <c r="H1193" t="s">
        <v>271</v>
      </c>
      <c r="I1193" t="s">
        <v>264</v>
      </c>
      <c r="J1193" t="s">
        <v>27</v>
      </c>
      <c r="K1193" s="2">
        <v>48</v>
      </c>
      <c r="L1193" s="2">
        <v>2591.7399999999998</v>
      </c>
      <c r="M1193" s="2">
        <v>4408</v>
      </c>
      <c r="N1193" s="27">
        <f t="shared" si="110"/>
        <v>4</v>
      </c>
      <c r="O1193" s="28" t="str">
        <f t="shared" si="111"/>
        <v>44</v>
      </c>
      <c r="P1193" s="28" t="str">
        <f t="shared" si="112"/>
        <v>08</v>
      </c>
      <c r="Q1193" s="29">
        <f t="shared" si="113"/>
        <v>2648</v>
      </c>
      <c r="R1193" s="29">
        <f t="shared" si="114"/>
        <v>44.133333333333333</v>
      </c>
    </row>
    <row r="1194" spans="1:18">
      <c r="A1194" s="1">
        <v>45474</v>
      </c>
      <c r="B1194" s="1" t="str">
        <f t="shared" si="109"/>
        <v>julio</v>
      </c>
      <c r="C1194" t="s">
        <v>260</v>
      </c>
      <c r="D1194" t="s">
        <v>261</v>
      </c>
      <c r="E1194" t="str">
        <f>+VLOOKUP(F1194,'[2]DIVIPOLA MPIO'!$A$5:$B$1125,2,0)</f>
        <v>Magdalena</v>
      </c>
      <c r="F1194" t="s">
        <v>466</v>
      </c>
      <c r="G1194" t="s">
        <v>502</v>
      </c>
      <c r="H1194" t="s">
        <v>273</v>
      </c>
      <c r="I1194" t="s">
        <v>264</v>
      </c>
      <c r="J1194" t="s">
        <v>27</v>
      </c>
      <c r="K1194" s="2">
        <v>46</v>
      </c>
      <c r="L1194" s="2">
        <v>4159.91</v>
      </c>
      <c r="M1194" s="2">
        <v>4320</v>
      </c>
      <c r="N1194" s="27">
        <f t="shared" si="110"/>
        <v>4</v>
      </c>
      <c r="O1194" s="28" t="str">
        <f t="shared" si="111"/>
        <v>43</v>
      </c>
      <c r="P1194" s="28" t="str">
        <f t="shared" si="112"/>
        <v>20</v>
      </c>
      <c r="Q1194" s="29">
        <f t="shared" si="113"/>
        <v>2600</v>
      </c>
      <c r="R1194" s="29">
        <f t="shared" si="114"/>
        <v>43.333333333333336</v>
      </c>
    </row>
    <row r="1195" spans="1:18">
      <c r="A1195" s="1">
        <v>45474</v>
      </c>
      <c r="B1195" s="1" t="str">
        <f t="shared" si="109"/>
        <v>julio</v>
      </c>
      <c r="C1195" t="s">
        <v>93</v>
      </c>
      <c r="D1195" t="s">
        <v>94</v>
      </c>
      <c r="E1195" t="str">
        <f>+VLOOKUP(F1195,'[2]DIVIPOLA MPIO'!$A$5:$B$1125,2,0)</f>
        <v>Valle del Cauca</v>
      </c>
      <c r="F1195" t="s">
        <v>95</v>
      </c>
      <c r="G1195" t="s">
        <v>96</v>
      </c>
      <c r="H1195" t="s">
        <v>97</v>
      </c>
      <c r="I1195" t="s">
        <v>92</v>
      </c>
      <c r="J1195" t="s">
        <v>411</v>
      </c>
      <c r="K1195" s="2">
        <v>1</v>
      </c>
      <c r="L1195" s="2">
        <v>30</v>
      </c>
      <c r="M1195" s="2">
        <v>1</v>
      </c>
      <c r="N1195" s="27">
        <f t="shared" si="110"/>
        <v>1</v>
      </c>
      <c r="O1195" s="28" t="str">
        <f t="shared" si="111"/>
        <v>1</v>
      </c>
      <c r="P1195" s="28">
        <f t="shared" si="112"/>
        <v>0</v>
      </c>
      <c r="Q1195" s="29">
        <f t="shared" si="113"/>
        <v>60</v>
      </c>
      <c r="R1195" s="29">
        <f t="shared" si="114"/>
        <v>1</v>
      </c>
    </row>
    <row r="1196" spans="1:18">
      <c r="A1196" s="1">
        <v>45474</v>
      </c>
      <c r="B1196" s="1" t="str">
        <f t="shared" si="109"/>
        <v>julio</v>
      </c>
      <c r="C1196" t="s">
        <v>93</v>
      </c>
      <c r="D1196" t="s">
        <v>94</v>
      </c>
      <c r="E1196" t="str">
        <f>+VLOOKUP(F1196,'[2]DIVIPOLA MPIO'!$A$5:$B$1125,2,0)</f>
        <v>Valle del Cauca</v>
      </c>
      <c r="F1196" t="s">
        <v>95</v>
      </c>
      <c r="G1196" t="s">
        <v>96</v>
      </c>
      <c r="H1196" t="s">
        <v>97</v>
      </c>
      <c r="I1196" t="s">
        <v>92</v>
      </c>
      <c r="J1196" t="s">
        <v>123</v>
      </c>
      <c r="K1196" s="2">
        <v>2</v>
      </c>
      <c r="L1196" s="2">
        <v>34</v>
      </c>
      <c r="M1196" s="2">
        <v>118</v>
      </c>
      <c r="N1196" s="27">
        <f t="shared" si="110"/>
        <v>3</v>
      </c>
      <c r="O1196" s="28" t="str">
        <f t="shared" si="111"/>
        <v>11</v>
      </c>
      <c r="P1196" s="28" t="str">
        <f t="shared" si="112"/>
        <v>8</v>
      </c>
      <c r="Q1196" s="29">
        <f t="shared" si="113"/>
        <v>668</v>
      </c>
      <c r="R1196" s="29">
        <f t="shared" si="114"/>
        <v>11.133333333333333</v>
      </c>
    </row>
    <row r="1197" spans="1:18">
      <c r="A1197" s="1">
        <v>45474</v>
      </c>
      <c r="B1197" s="1" t="str">
        <f t="shared" si="109"/>
        <v>julio</v>
      </c>
      <c r="C1197" t="s">
        <v>93</v>
      </c>
      <c r="D1197" t="s">
        <v>94</v>
      </c>
      <c r="E1197" t="str">
        <f>+VLOOKUP(F1197,'[2]DIVIPOLA MPIO'!$A$5:$B$1125,2,0)</f>
        <v>Valle del Cauca</v>
      </c>
      <c r="F1197" t="s">
        <v>95</v>
      </c>
      <c r="G1197" t="s">
        <v>96</v>
      </c>
      <c r="H1197" t="s">
        <v>97</v>
      </c>
      <c r="I1197" t="s">
        <v>92</v>
      </c>
      <c r="J1197" t="s">
        <v>98</v>
      </c>
      <c r="K1197" s="2">
        <v>27</v>
      </c>
      <c r="L1197" s="2">
        <v>414</v>
      </c>
      <c r="M1197" s="2">
        <v>12</v>
      </c>
      <c r="N1197" s="27">
        <f t="shared" si="110"/>
        <v>2</v>
      </c>
      <c r="O1197" s="28" t="str">
        <f t="shared" si="111"/>
        <v>12</v>
      </c>
      <c r="P1197" s="28">
        <f t="shared" si="112"/>
        <v>0</v>
      </c>
      <c r="Q1197" s="29">
        <f t="shared" si="113"/>
        <v>720</v>
      </c>
      <c r="R1197" s="29">
        <f t="shared" si="114"/>
        <v>12</v>
      </c>
    </row>
    <row r="1198" spans="1:18">
      <c r="A1198" s="1">
        <v>45474</v>
      </c>
      <c r="B1198" s="1" t="str">
        <f t="shared" si="109"/>
        <v>julio</v>
      </c>
      <c r="C1198" t="s">
        <v>105</v>
      </c>
      <c r="D1198" t="s">
        <v>106</v>
      </c>
      <c r="E1198" t="str">
        <f>+VLOOKUP(F1198,'[2]DIVIPOLA MPIO'!$A$5:$B$1125,2,0)</f>
        <v>Tolima</v>
      </c>
      <c r="F1198" t="s">
        <v>107</v>
      </c>
      <c r="G1198" t="s">
        <v>108</v>
      </c>
      <c r="H1198" t="s">
        <v>110</v>
      </c>
      <c r="I1198" t="s">
        <v>92</v>
      </c>
      <c r="J1198" t="s">
        <v>233</v>
      </c>
      <c r="K1198" s="2">
        <v>6</v>
      </c>
      <c r="L1198" s="2">
        <v>37.5</v>
      </c>
      <c r="M1198" s="2">
        <v>130</v>
      </c>
      <c r="N1198" s="27">
        <f t="shared" si="110"/>
        <v>3</v>
      </c>
      <c r="O1198" s="28" t="str">
        <f t="shared" si="111"/>
        <v>13</v>
      </c>
      <c r="P1198" s="28" t="str">
        <f t="shared" si="112"/>
        <v>0</v>
      </c>
      <c r="Q1198" s="29">
        <f t="shared" si="113"/>
        <v>780</v>
      </c>
      <c r="R1198" s="29">
        <f t="shared" si="114"/>
        <v>13</v>
      </c>
    </row>
    <row r="1199" spans="1:18">
      <c r="A1199" s="1">
        <v>45474</v>
      </c>
      <c r="B1199" s="1" t="str">
        <f t="shared" si="109"/>
        <v>julio</v>
      </c>
      <c r="C1199" t="s">
        <v>105</v>
      </c>
      <c r="D1199" t="s">
        <v>106</v>
      </c>
      <c r="E1199" t="str">
        <f>+VLOOKUP(F1199,'[2]DIVIPOLA MPIO'!$A$5:$B$1125,2,0)</f>
        <v>Tolima</v>
      </c>
      <c r="F1199" t="s">
        <v>107</v>
      </c>
      <c r="G1199" t="s">
        <v>108</v>
      </c>
      <c r="H1199" t="s">
        <v>111</v>
      </c>
      <c r="I1199" t="s">
        <v>92</v>
      </c>
      <c r="J1199" t="s">
        <v>233</v>
      </c>
      <c r="K1199" s="2">
        <v>4</v>
      </c>
      <c r="L1199" s="2">
        <v>25</v>
      </c>
      <c r="M1199" s="2">
        <v>100</v>
      </c>
      <c r="N1199" s="27">
        <f t="shared" si="110"/>
        <v>3</v>
      </c>
      <c r="O1199" s="28" t="str">
        <f t="shared" si="111"/>
        <v>10</v>
      </c>
      <c r="P1199" s="28" t="str">
        <f t="shared" si="112"/>
        <v>0</v>
      </c>
      <c r="Q1199" s="29">
        <f t="shared" si="113"/>
        <v>600</v>
      </c>
      <c r="R1199" s="29">
        <f t="shared" si="114"/>
        <v>10</v>
      </c>
    </row>
    <row r="1200" spans="1:18">
      <c r="A1200" s="1">
        <v>45474</v>
      </c>
      <c r="B1200" s="1" t="str">
        <f t="shared" si="109"/>
        <v>julio</v>
      </c>
      <c r="C1200" t="s">
        <v>105</v>
      </c>
      <c r="D1200" t="s">
        <v>106</v>
      </c>
      <c r="E1200" t="str">
        <f>+VLOOKUP(F1200,'[2]DIVIPOLA MPIO'!$A$5:$B$1125,2,0)</f>
        <v>Tolima</v>
      </c>
      <c r="F1200" t="s">
        <v>107</v>
      </c>
      <c r="G1200" t="s">
        <v>108</v>
      </c>
      <c r="H1200" t="s">
        <v>109</v>
      </c>
      <c r="I1200" t="s">
        <v>92</v>
      </c>
      <c r="J1200" t="s">
        <v>16</v>
      </c>
      <c r="K1200" s="2">
        <v>8</v>
      </c>
      <c r="L1200" s="2">
        <v>50</v>
      </c>
      <c r="M1200" s="2">
        <v>200</v>
      </c>
      <c r="N1200" s="27">
        <f t="shared" si="110"/>
        <v>3</v>
      </c>
      <c r="O1200" s="28" t="str">
        <f t="shared" si="111"/>
        <v>20</v>
      </c>
      <c r="P1200" s="28" t="str">
        <f t="shared" si="112"/>
        <v>0</v>
      </c>
      <c r="Q1200" s="29">
        <f t="shared" si="113"/>
        <v>1200</v>
      </c>
      <c r="R1200" s="29">
        <f t="shared" si="114"/>
        <v>20</v>
      </c>
    </row>
    <row r="1201" spans="1:18">
      <c r="A1201" s="1">
        <v>45474</v>
      </c>
      <c r="B1201" s="1" t="str">
        <f t="shared" si="109"/>
        <v>julio</v>
      </c>
      <c r="C1201" t="s">
        <v>105</v>
      </c>
      <c r="D1201" t="s">
        <v>106</v>
      </c>
      <c r="E1201" t="str">
        <f>+VLOOKUP(F1201,'[2]DIVIPOLA MPIO'!$A$5:$B$1125,2,0)</f>
        <v>Tolima</v>
      </c>
      <c r="F1201" t="s">
        <v>107</v>
      </c>
      <c r="G1201" t="s">
        <v>108</v>
      </c>
      <c r="H1201" t="s">
        <v>110</v>
      </c>
      <c r="I1201" t="s">
        <v>92</v>
      </c>
      <c r="J1201" t="s">
        <v>16</v>
      </c>
      <c r="K1201" s="2">
        <v>2</v>
      </c>
      <c r="L1201" s="2">
        <v>12.5</v>
      </c>
      <c r="M1201" s="2">
        <v>30</v>
      </c>
      <c r="N1201" s="27">
        <f t="shared" si="110"/>
        <v>2</v>
      </c>
      <c r="O1201" s="28" t="str">
        <f t="shared" si="111"/>
        <v>30</v>
      </c>
      <c r="P1201" s="28">
        <f t="shared" si="112"/>
        <v>0</v>
      </c>
      <c r="Q1201" s="29">
        <f t="shared" si="113"/>
        <v>1800</v>
      </c>
      <c r="R1201" s="29">
        <f t="shared" si="114"/>
        <v>30</v>
      </c>
    </row>
    <row r="1202" spans="1:18">
      <c r="A1202" s="1">
        <v>45474</v>
      </c>
      <c r="B1202" s="1" t="str">
        <f t="shared" si="109"/>
        <v>julio</v>
      </c>
      <c r="C1202" t="s">
        <v>105</v>
      </c>
      <c r="D1202" t="s">
        <v>106</v>
      </c>
      <c r="E1202" t="str">
        <f>+VLOOKUP(F1202,'[2]DIVIPOLA MPIO'!$A$5:$B$1125,2,0)</f>
        <v>Tolima</v>
      </c>
      <c r="F1202" t="s">
        <v>107</v>
      </c>
      <c r="G1202" t="s">
        <v>112</v>
      </c>
      <c r="H1202" t="s">
        <v>110</v>
      </c>
      <c r="I1202" t="s">
        <v>92</v>
      </c>
      <c r="J1202" t="s">
        <v>16</v>
      </c>
      <c r="K1202" s="2">
        <v>2</v>
      </c>
      <c r="L1202" s="2">
        <v>12.5</v>
      </c>
      <c r="M1202" s="2">
        <v>30</v>
      </c>
      <c r="N1202" s="27">
        <f t="shared" si="110"/>
        <v>2</v>
      </c>
      <c r="O1202" s="28" t="str">
        <f t="shared" si="111"/>
        <v>30</v>
      </c>
      <c r="P1202" s="28">
        <f t="shared" si="112"/>
        <v>0</v>
      </c>
      <c r="Q1202" s="29">
        <f t="shared" si="113"/>
        <v>1800</v>
      </c>
      <c r="R1202" s="29">
        <f t="shared" si="114"/>
        <v>30</v>
      </c>
    </row>
    <row r="1203" spans="1:18">
      <c r="A1203" s="1">
        <v>45474</v>
      </c>
      <c r="B1203" s="1" t="str">
        <f t="shared" si="109"/>
        <v>julio</v>
      </c>
      <c r="C1203" t="s">
        <v>105</v>
      </c>
      <c r="D1203" t="s">
        <v>106</v>
      </c>
      <c r="E1203" t="str">
        <f>+VLOOKUP(F1203,'[2]DIVIPOLA MPIO'!$A$5:$B$1125,2,0)</f>
        <v>Tolima</v>
      </c>
      <c r="F1203" t="s">
        <v>107</v>
      </c>
      <c r="G1203" t="s">
        <v>112</v>
      </c>
      <c r="H1203" t="s">
        <v>111</v>
      </c>
      <c r="I1203" t="s">
        <v>92</v>
      </c>
      <c r="J1203" t="s">
        <v>16</v>
      </c>
      <c r="K1203" s="2">
        <v>2</v>
      </c>
      <c r="L1203" s="2">
        <v>12.5</v>
      </c>
      <c r="M1203" s="2">
        <v>30</v>
      </c>
      <c r="N1203" s="27">
        <f t="shared" si="110"/>
        <v>2</v>
      </c>
      <c r="O1203" s="28" t="str">
        <f t="shared" si="111"/>
        <v>30</v>
      </c>
      <c r="P1203" s="28">
        <f t="shared" si="112"/>
        <v>0</v>
      </c>
      <c r="Q1203" s="29">
        <f t="shared" si="113"/>
        <v>1800</v>
      </c>
      <c r="R1203" s="29">
        <f t="shared" si="114"/>
        <v>30</v>
      </c>
    </row>
    <row r="1204" spans="1:18">
      <c r="A1204" s="1">
        <v>45474</v>
      </c>
      <c r="B1204" s="1" t="str">
        <f t="shared" si="109"/>
        <v>julio</v>
      </c>
      <c r="C1204" t="s">
        <v>105</v>
      </c>
      <c r="D1204" t="s">
        <v>106</v>
      </c>
      <c r="E1204" t="str">
        <f>+VLOOKUP(F1204,'[2]DIVIPOLA MPIO'!$A$5:$B$1125,2,0)</f>
        <v>Huila</v>
      </c>
      <c r="F1204" t="s">
        <v>115</v>
      </c>
      <c r="G1204" t="s">
        <v>116</v>
      </c>
      <c r="H1204" t="s">
        <v>117</v>
      </c>
      <c r="I1204" t="s">
        <v>92</v>
      </c>
      <c r="J1204" t="s">
        <v>16</v>
      </c>
      <c r="K1204" s="2">
        <v>24</v>
      </c>
      <c r="L1204" s="2">
        <v>150</v>
      </c>
      <c r="M1204" s="2">
        <v>600</v>
      </c>
      <c r="N1204" s="27">
        <f t="shared" si="110"/>
        <v>3</v>
      </c>
      <c r="O1204" s="28" t="str">
        <f t="shared" si="111"/>
        <v>60</v>
      </c>
      <c r="P1204" s="28" t="str">
        <f t="shared" si="112"/>
        <v>0</v>
      </c>
      <c r="Q1204" s="29">
        <f t="shared" si="113"/>
        <v>3600</v>
      </c>
      <c r="R1204" s="29">
        <f t="shared" si="114"/>
        <v>60</v>
      </c>
    </row>
    <row r="1205" spans="1:18">
      <c r="A1205" s="1">
        <v>45474</v>
      </c>
      <c r="B1205" s="1" t="str">
        <f t="shared" si="109"/>
        <v>julio</v>
      </c>
      <c r="C1205" t="s">
        <v>105</v>
      </c>
      <c r="D1205" t="s">
        <v>106</v>
      </c>
      <c r="E1205" t="str">
        <f>+VLOOKUP(F1205,'[2]DIVIPOLA MPIO'!$A$5:$B$1125,2,0)</f>
        <v>Huila</v>
      </c>
      <c r="F1205" t="s">
        <v>115</v>
      </c>
      <c r="G1205" t="s">
        <v>119</v>
      </c>
      <c r="H1205" t="s">
        <v>117</v>
      </c>
      <c r="I1205" t="s">
        <v>92</v>
      </c>
      <c r="J1205" t="s">
        <v>16</v>
      </c>
      <c r="K1205" s="2">
        <v>44</v>
      </c>
      <c r="L1205" s="2">
        <v>275</v>
      </c>
      <c r="M1205" s="2">
        <v>1100</v>
      </c>
      <c r="N1205" s="27">
        <f t="shared" si="110"/>
        <v>4</v>
      </c>
      <c r="O1205" s="28" t="str">
        <f t="shared" si="111"/>
        <v>11</v>
      </c>
      <c r="P1205" s="28" t="str">
        <f t="shared" si="112"/>
        <v>00</v>
      </c>
      <c r="Q1205" s="29">
        <f t="shared" si="113"/>
        <v>660</v>
      </c>
      <c r="R1205" s="29">
        <f t="shared" si="114"/>
        <v>11</v>
      </c>
    </row>
    <row r="1206" spans="1:18">
      <c r="A1206" s="1">
        <v>45474</v>
      </c>
      <c r="B1206" s="1" t="str">
        <f t="shared" si="109"/>
        <v>julio</v>
      </c>
      <c r="C1206" t="s">
        <v>105</v>
      </c>
      <c r="D1206" t="s">
        <v>106</v>
      </c>
      <c r="E1206" t="str">
        <f>+VLOOKUP(F1206,'[2]DIVIPOLA MPIO'!$A$5:$B$1125,2,0)</f>
        <v>Tolima</v>
      </c>
      <c r="F1206" t="s">
        <v>455</v>
      </c>
      <c r="G1206" t="s">
        <v>121</v>
      </c>
      <c r="H1206" t="s">
        <v>118</v>
      </c>
      <c r="I1206" t="s">
        <v>92</v>
      </c>
      <c r="J1206" t="s">
        <v>16</v>
      </c>
      <c r="K1206" s="2">
        <v>4</v>
      </c>
      <c r="L1206" s="2">
        <v>25</v>
      </c>
      <c r="M1206" s="2">
        <v>100</v>
      </c>
      <c r="N1206" s="27">
        <f t="shared" si="110"/>
        <v>3</v>
      </c>
      <c r="O1206" s="28" t="str">
        <f t="shared" si="111"/>
        <v>10</v>
      </c>
      <c r="P1206" s="28" t="str">
        <f t="shared" si="112"/>
        <v>0</v>
      </c>
      <c r="Q1206" s="29">
        <f t="shared" si="113"/>
        <v>600</v>
      </c>
      <c r="R1206" s="29">
        <f t="shared" si="114"/>
        <v>10</v>
      </c>
    </row>
    <row r="1207" spans="1:18">
      <c r="A1207" s="1">
        <v>45474</v>
      </c>
      <c r="B1207" s="1" t="str">
        <f t="shared" si="109"/>
        <v>julio</v>
      </c>
      <c r="C1207" t="s">
        <v>105</v>
      </c>
      <c r="D1207" t="s">
        <v>106</v>
      </c>
      <c r="E1207" t="str">
        <f>+VLOOKUP(F1207,'[2]DIVIPOLA MPIO'!$A$5:$B$1125,2,0)</f>
        <v>Tolima</v>
      </c>
      <c r="F1207" t="s">
        <v>455</v>
      </c>
      <c r="G1207" t="s">
        <v>121</v>
      </c>
      <c r="H1207" t="s">
        <v>110</v>
      </c>
      <c r="I1207" t="s">
        <v>92</v>
      </c>
      <c r="J1207" t="s">
        <v>16</v>
      </c>
      <c r="K1207" s="2">
        <v>6</v>
      </c>
      <c r="L1207" s="2">
        <v>37.5</v>
      </c>
      <c r="M1207" s="2">
        <v>130</v>
      </c>
      <c r="N1207" s="27">
        <f t="shared" si="110"/>
        <v>3</v>
      </c>
      <c r="O1207" s="28" t="str">
        <f t="shared" si="111"/>
        <v>13</v>
      </c>
      <c r="P1207" s="28" t="str">
        <f t="shared" si="112"/>
        <v>0</v>
      </c>
      <c r="Q1207" s="29">
        <f t="shared" si="113"/>
        <v>780</v>
      </c>
      <c r="R1207" s="29">
        <f t="shared" si="114"/>
        <v>13</v>
      </c>
    </row>
    <row r="1208" spans="1:18">
      <c r="A1208" s="1">
        <v>45474</v>
      </c>
      <c r="B1208" s="1" t="str">
        <f t="shared" si="109"/>
        <v>julio</v>
      </c>
      <c r="C1208" t="s">
        <v>105</v>
      </c>
      <c r="D1208" t="s">
        <v>106</v>
      </c>
      <c r="E1208" t="str">
        <f>+VLOOKUP(F1208,'[2]DIVIPOLA MPIO'!$A$5:$B$1125,2,0)</f>
        <v>Tolima</v>
      </c>
      <c r="F1208" t="s">
        <v>455</v>
      </c>
      <c r="G1208" t="s">
        <v>121</v>
      </c>
      <c r="H1208" t="s">
        <v>503</v>
      </c>
      <c r="I1208" t="s">
        <v>92</v>
      </c>
      <c r="J1208" t="s">
        <v>16</v>
      </c>
      <c r="K1208" s="2">
        <v>4</v>
      </c>
      <c r="L1208" s="2">
        <v>25</v>
      </c>
      <c r="M1208" s="2">
        <v>100</v>
      </c>
      <c r="N1208" s="27">
        <f t="shared" si="110"/>
        <v>3</v>
      </c>
      <c r="O1208" s="28" t="str">
        <f t="shared" si="111"/>
        <v>10</v>
      </c>
      <c r="P1208" s="28" t="str">
        <f t="shared" si="112"/>
        <v>0</v>
      </c>
      <c r="Q1208" s="29">
        <f t="shared" si="113"/>
        <v>600</v>
      </c>
      <c r="R1208" s="29">
        <f t="shared" si="114"/>
        <v>10</v>
      </c>
    </row>
    <row r="1209" spans="1:18">
      <c r="A1209" s="1">
        <v>45474</v>
      </c>
      <c r="B1209" s="1" t="str">
        <f t="shared" si="109"/>
        <v>julio</v>
      </c>
      <c r="C1209" t="s">
        <v>105</v>
      </c>
      <c r="D1209" t="s">
        <v>106</v>
      </c>
      <c r="E1209" t="str">
        <f>+VLOOKUP(F1209,'[2]DIVIPOLA MPIO'!$A$5:$B$1125,2,0)</f>
        <v>Tolima</v>
      </c>
      <c r="F1209" t="s">
        <v>455</v>
      </c>
      <c r="G1209" t="s">
        <v>121</v>
      </c>
      <c r="H1209" t="s">
        <v>111</v>
      </c>
      <c r="I1209" t="s">
        <v>92</v>
      </c>
      <c r="J1209" t="s">
        <v>16</v>
      </c>
      <c r="K1209" s="2">
        <v>2</v>
      </c>
      <c r="L1209" s="2">
        <v>12.5</v>
      </c>
      <c r="M1209" s="2">
        <v>30</v>
      </c>
      <c r="N1209" s="27">
        <f t="shared" si="110"/>
        <v>2</v>
      </c>
      <c r="O1209" s="28" t="str">
        <f t="shared" si="111"/>
        <v>30</v>
      </c>
      <c r="P1209" s="28">
        <f t="shared" si="112"/>
        <v>0</v>
      </c>
      <c r="Q1209" s="29">
        <f t="shared" si="113"/>
        <v>1800</v>
      </c>
      <c r="R1209" s="29">
        <f t="shared" si="114"/>
        <v>30</v>
      </c>
    </row>
    <row r="1210" spans="1:18">
      <c r="A1210" s="1">
        <v>45474</v>
      </c>
      <c r="B1210" s="1" t="str">
        <f t="shared" si="109"/>
        <v>julio</v>
      </c>
      <c r="C1210" t="s">
        <v>105</v>
      </c>
      <c r="D1210" t="s">
        <v>106</v>
      </c>
      <c r="E1210" t="str">
        <f>+VLOOKUP(F1210,'[2]DIVIPOLA MPIO'!$A$5:$B$1125,2,0)</f>
        <v>Tolima</v>
      </c>
      <c r="F1210" t="s">
        <v>455</v>
      </c>
      <c r="G1210" t="s">
        <v>108</v>
      </c>
      <c r="H1210" t="s">
        <v>345</v>
      </c>
      <c r="I1210" t="s">
        <v>92</v>
      </c>
      <c r="J1210" t="s">
        <v>233</v>
      </c>
      <c r="K1210" s="2">
        <v>8</v>
      </c>
      <c r="L1210" s="2">
        <v>50</v>
      </c>
      <c r="M1210" s="2">
        <v>200</v>
      </c>
      <c r="N1210" s="27">
        <f t="shared" si="110"/>
        <v>3</v>
      </c>
      <c r="O1210" s="28" t="str">
        <f t="shared" si="111"/>
        <v>20</v>
      </c>
      <c r="P1210" s="28" t="str">
        <f t="shared" si="112"/>
        <v>0</v>
      </c>
      <c r="Q1210" s="29">
        <f t="shared" si="113"/>
        <v>1200</v>
      </c>
      <c r="R1210" s="29">
        <f t="shared" si="114"/>
        <v>20</v>
      </c>
    </row>
    <row r="1211" spans="1:18">
      <c r="A1211" s="1">
        <v>45474</v>
      </c>
      <c r="B1211" s="1" t="str">
        <f t="shared" si="109"/>
        <v>julio</v>
      </c>
      <c r="C1211" t="s">
        <v>105</v>
      </c>
      <c r="D1211" t="s">
        <v>106</v>
      </c>
      <c r="E1211" t="str">
        <f>+VLOOKUP(F1211,'[2]DIVIPOLA MPIO'!$A$5:$B$1125,2,0)</f>
        <v>Tolima</v>
      </c>
      <c r="F1211" t="s">
        <v>455</v>
      </c>
      <c r="G1211" t="s">
        <v>108</v>
      </c>
      <c r="H1211" t="s">
        <v>118</v>
      </c>
      <c r="I1211" t="s">
        <v>92</v>
      </c>
      <c r="J1211" t="s">
        <v>233</v>
      </c>
      <c r="K1211" s="2">
        <v>6</v>
      </c>
      <c r="L1211" s="2">
        <v>37.5</v>
      </c>
      <c r="M1211" s="2">
        <v>130</v>
      </c>
      <c r="N1211" s="27">
        <f t="shared" si="110"/>
        <v>3</v>
      </c>
      <c r="O1211" s="28" t="str">
        <f t="shared" si="111"/>
        <v>13</v>
      </c>
      <c r="P1211" s="28" t="str">
        <f t="shared" si="112"/>
        <v>0</v>
      </c>
      <c r="Q1211" s="29">
        <f t="shared" si="113"/>
        <v>780</v>
      </c>
      <c r="R1211" s="29">
        <f t="shared" si="114"/>
        <v>13</v>
      </c>
    </row>
    <row r="1212" spans="1:18">
      <c r="A1212" s="1">
        <v>45474</v>
      </c>
      <c r="B1212" s="1" t="str">
        <f t="shared" si="109"/>
        <v>julio</v>
      </c>
      <c r="C1212" t="s">
        <v>105</v>
      </c>
      <c r="D1212" t="s">
        <v>106</v>
      </c>
      <c r="E1212" t="str">
        <f>+VLOOKUP(F1212,'[2]DIVIPOLA MPIO'!$A$5:$B$1125,2,0)</f>
        <v>Tolima</v>
      </c>
      <c r="F1212" t="s">
        <v>455</v>
      </c>
      <c r="G1212" t="s">
        <v>108</v>
      </c>
      <c r="H1212" t="s">
        <v>125</v>
      </c>
      <c r="I1212" t="s">
        <v>92</v>
      </c>
      <c r="J1212" t="s">
        <v>233</v>
      </c>
      <c r="K1212" s="2">
        <v>28</v>
      </c>
      <c r="L1212" s="2">
        <v>175</v>
      </c>
      <c r="M1212" s="2">
        <v>7</v>
      </c>
      <c r="N1212" s="27">
        <f t="shared" si="110"/>
        <v>1</v>
      </c>
      <c r="O1212" s="28" t="str">
        <f t="shared" si="111"/>
        <v>7</v>
      </c>
      <c r="P1212" s="28">
        <f t="shared" si="112"/>
        <v>0</v>
      </c>
      <c r="Q1212" s="29">
        <f t="shared" si="113"/>
        <v>420</v>
      </c>
      <c r="R1212" s="29">
        <f t="shared" si="114"/>
        <v>7</v>
      </c>
    </row>
    <row r="1213" spans="1:18">
      <c r="A1213" s="1">
        <v>45474</v>
      </c>
      <c r="B1213" s="1" t="str">
        <f t="shared" si="109"/>
        <v>julio</v>
      </c>
      <c r="C1213" t="s">
        <v>105</v>
      </c>
      <c r="D1213" t="s">
        <v>106</v>
      </c>
      <c r="E1213" t="str">
        <f>+VLOOKUP(F1213,'[2]DIVIPOLA MPIO'!$A$5:$B$1125,2,0)</f>
        <v>Tolima</v>
      </c>
      <c r="F1213" t="s">
        <v>455</v>
      </c>
      <c r="G1213" t="s">
        <v>108</v>
      </c>
      <c r="H1213" t="s">
        <v>345</v>
      </c>
      <c r="I1213" t="s">
        <v>92</v>
      </c>
      <c r="J1213" t="s">
        <v>16</v>
      </c>
      <c r="K1213" s="2">
        <v>52</v>
      </c>
      <c r="L1213" s="2">
        <v>325</v>
      </c>
      <c r="M1213" s="2">
        <v>1300</v>
      </c>
      <c r="N1213" s="27">
        <f t="shared" si="110"/>
        <v>4</v>
      </c>
      <c r="O1213" s="28" t="str">
        <f t="shared" si="111"/>
        <v>13</v>
      </c>
      <c r="P1213" s="28" t="str">
        <f t="shared" si="112"/>
        <v>00</v>
      </c>
      <c r="Q1213" s="29">
        <f t="shared" si="113"/>
        <v>780</v>
      </c>
      <c r="R1213" s="29">
        <f t="shared" si="114"/>
        <v>13</v>
      </c>
    </row>
    <row r="1214" spans="1:18">
      <c r="A1214" s="1">
        <v>45474</v>
      </c>
      <c r="B1214" s="1" t="str">
        <f t="shared" si="109"/>
        <v>julio</v>
      </c>
      <c r="C1214" t="s">
        <v>105</v>
      </c>
      <c r="D1214" t="s">
        <v>106</v>
      </c>
      <c r="E1214" t="str">
        <f>+VLOOKUP(F1214,'[2]DIVIPOLA MPIO'!$A$5:$B$1125,2,0)</f>
        <v>Tolima</v>
      </c>
      <c r="F1214" t="s">
        <v>455</v>
      </c>
      <c r="G1214" t="s">
        <v>108</v>
      </c>
      <c r="H1214" t="s">
        <v>118</v>
      </c>
      <c r="I1214" t="s">
        <v>92</v>
      </c>
      <c r="J1214" t="s">
        <v>16</v>
      </c>
      <c r="K1214" s="2">
        <v>28</v>
      </c>
      <c r="L1214" s="2">
        <v>175</v>
      </c>
      <c r="M1214" s="2">
        <v>700</v>
      </c>
      <c r="N1214" s="27">
        <f t="shared" si="110"/>
        <v>3</v>
      </c>
      <c r="O1214" s="28" t="str">
        <f t="shared" si="111"/>
        <v>70</v>
      </c>
      <c r="P1214" s="28" t="str">
        <f t="shared" si="112"/>
        <v>0</v>
      </c>
      <c r="Q1214" s="29">
        <f t="shared" si="113"/>
        <v>4200</v>
      </c>
      <c r="R1214" s="29">
        <f t="shared" si="114"/>
        <v>70</v>
      </c>
    </row>
    <row r="1215" spans="1:18">
      <c r="A1215" s="1">
        <v>45474</v>
      </c>
      <c r="B1215" s="1" t="str">
        <f t="shared" si="109"/>
        <v>julio</v>
      </c>
      <c r="C1215" t="s">
        <v>105</v>
      </c>
      <c r="D1215" t="s">
        <v>106</v>
      </c>
      <c r="E1215" t="str">
        <f>+VLOOKUP(F1215,'[2]DIVIPOLA MPIO'!$A$5:$B$1125,2,0)</f>
        <v>Tolima</v>
      </c>
      <c r="F1215" t="s">
        <v>455</v>
      </c>
      <c r="G1215" t="s">
        <v>108</v>
      </c>
      <c r="H1215" t="s">
        <v>125</v>
      </c>
      <c r="I1215" t="s">
        <v>92</v>
      </c>
      <c r="J1215" t="s">
        <v>16</v>
      </c>
      <c r="K1215" s="2">
        <v>56</v>
      </c>
      <c r="L1215" s="2">
        <v>350</v>
      </c>
      <c r="M1215" s="2">
        <v>14</v>
      </c>
      <c r="N1215" s="27">
        <f t="shared" si="110"/>
        <v>2</v>
      </c>
      <c r="O1215" s="28" t="str">
        <f t="shared" si="111"/>
        <v>14</v>
      </c>
      <c r="P1215" s="28">
        <f t="shared" si="112"/>
        <v>0</v>
      </c>
      <c r="Q1215" s="29">
        <f t="shared" si="113"/>
        <v>840</v>
      </c>
      <c r="R1215" s="29">
        <f t="shared" si="114"/>
        <v>14</v>
      </c>
    </row>
    <row r="1216" spans="1:18">
      <c r="A1216" s="1">
        <v>45474</v>
      </c>
      <c r="B1216" s="1" t="str">
        <f t="shared" si="109"/>
        <v>julio</v>
      </c>
      <c r="C1216" t="s">
        <v>105</v>
      </c>
      <c r="D1216" t="s">
        <v>106</v>
      </c>
      <c r="E1216" t="str">
        <f>+VLOOKUP(F1216,'[2]DIVIPOLA MPIO'!$A$5:$B$1125,2,0)</f>
        <v>Tolima</v>
      </c>
      <c r="F1216" t="s">
        <v>455</v>
      </c>
      <c r="G1216" t="s">
        <v>108</v>
      </c>
      <c r="H1216" t="s">
        <v>345</v>
      </c>
      <c r="I1216" t="s">
        <v>92</v>
      </c>
      <c r="J1216" t="s">
        <v>373</v>
      </c>
      <c r="K1216" s="2">
        <v>2</v>
      </c>
      <c r="L1216" s="2">
        <v>12.5</v>
      </c>
      <c r="M1216" s="2">
        <v>30</v>
      </c>
      <c r="N1216" s="27">
        <f t="shared" si="110"/>
        <v>2</v>
      </c>
      <c r="O1216" s="28" t="str">
        <f t="shared" si="111"/>
        <v>30</v>
      </c>
      <c r="P1216" s="28">
        <f t="shared" si="112"/>
        <v>0</v>
      </c>
      <c r="Q1216" s="29">
        <f t="shared" si="113"/>
        <v>1800</v>
      </c>
      <c r="R1216" s="29">
        <f t="shared" si="114"/>
        <v>30</v>
      </c>
    </row>
    <row r="1217" spans="1:18">
      <c r="A1217" s="1">
        <v>45474</v>
      </c>
      <c r="B1217" s="1" t="str">
        <f t="shared" si="109"/>
        <v>julio</v>
      </c>
      <c r="C1217" t="s">
        <v>105</v>
      </c>
      <c r="D1217" t="s">
        <v>106</v>
      </c>
      <c r="E1217" t="str">
        <f>+VLOOKUP(F1217,'[2]DIVIPOLA MPIO'!$A$5:$B$1125,2,0)</f>
        <v>Tolima</v>
      </c>
      <c r="F1217" t="s">
        <v>455</v>
      </c>
      <c r="G1217" t="s">
        <v>126</v>
      </c>
      <c r="H1217" t="s">
        <v>125</v>
      </c>
      <c r="I1217" t="s">
        <v>92</v>
      </c>
      <c r="J1217" t="s">
        <v>233</v>
      </c>
      <c r="K1217" s="2">
        <v>14</v>
      </c>
      <c r="L1217" s="2">
        <v>87.5</v>
      </c>
      <c r="M1217" s="2">
        <v>330</v>
      </c>
      <c r="N1217" s="27">
        <f t="shared" si="110"/>
        <v>3</v>
      </c>
      <c r="O1217" s="28" t="str">
        <f t="shared" si="111"/>
        <v>33</v>
      </c>
      <c r="P1217" s="28" t="str">
        <f t="shared" si="112"/>
        <v>0</v>
      </c>
      <c r="Q1217" s="29">
        <f t="shared" si="113"/>
        <v>1980</v>
      </c>
      <c r="R1217" s="29">
        <f t="shared" si="114"/>
        <v>33</v>
      </c>
    </row>
    <row r="1218" spans="1:18">
      <c r="A1218" s="1">
        <v>45474</v>
      </c>
      <c r="B1218" s="1" t="str">
        <f t="shared" si="109"/>
        <v>julio</v>
      </c>
      <c r="C1218" t="s">
        <v>105</v>
      </c>
      <c r="D1218" t="s">
        <v>106</v>
      </c>
      <c r="E1218" t="str">
        <f>+VLOOKUP(F1218,'[2]DIVIPOLA MPIO'!$A$5:$B$1125,2,0)</f>
        <v>Tolima</v>
      </c>
      <c r="F1218" t="s">
        <v>455</v>
      </c>
      <c r="G1218" t="s">
        <v>126</v>
      </c>
      <c r="H1218" t="s">
        <v>345</v>
      </c>
      <c r="I1218" t="s">
        <v>92</v>
      </c>
      <c r="J1218" t="s">
        <v>16</v>
      </c>
      <c r="K1218" s="2">
        <v>14</v>
      </c>
      <c r="L1218" s="2">
        <v>87.5</v>
      </c>
      <c r="M1218" s="2">
        <v>330</v>
      </c>
      <c r="N1218" s="27">
        <f t="shared" si="110"/>
        <v>3</v>
      </c>
      <c r="O1218" s="28" t="str">
        <f t="shared" si="111"/>
        <v>33</v>
      </c>
      <c r="P1218" s="28" t="str">
        <f t="shared" si="112"/>
        <v>0</v>
      </c>
      <c r="Q1218" s="29">
        <f t="shared" si="113"/>
        <v>1980</v>
      </c>
      <c r="R1218" s="29">
        <f t="shared" si="114"/>
        <v>33</v>
      </c>
    </row>
    <row r="1219" spans="1:18">
      <c r="A1219" s="1">
        <v>45474</v>
      </c>
      <c r="B1219" s="1" t="str">
        <f t="shared" ref="B1219:B1282" si="115">TEXT(A1219,"mmmm")</f>
        <v>julio</v>
      </c>
      <c r="C1219" t="s">
        <v>105</v>
      </c>
      <c r="D1219" t="s">
        <v>106</v>
      </c>
      <c r="E1219" t="str">
        <f>+VLOOKUP(F1219,'[2]DIVIPOLA MPIO'!$A$5:$B$1125,2,0)</f>
        <v>Tolima</v>
      </c>
      <c r="F1219" t="s">
        <v>455</v>
      </c>
      <c r="G1219" t="s">
        <v>126</v>
      </c>
      <c r="H1219" t="s">
        <v>125</v>
      </c>
      <c r="I1219" t="s">
        <v>92</v>
      </c>
      <c r="J1219" t="s">
        <v>16</v>
      </c>
      <c r="K1219" s="2">
        <v>36</v>
      </c>
      <c r="L1219" s="2">
        <v>225</v>
      </c>
      <c r="M1219" s="2">
        <v>900</v>
      </c>
      <c r="N1219" s="27">
        <f t="shared" ref="N1219:N1282" si="116">LEN($M1219)</f>
        <v>3</v>
      </c>
      <c r="O1219" s="28" t="str">
        <f t="shared" ref="O1219:O1282" si="117">IF(N1219="1",$M1219,IF(N1219=2,LEFT($M1219,2),LEFT($M1219,2)))</f>
        <v>90</v>
      </c>
      <c r="P1219" s="28" t="str">
        <f t="shared" ref="P1219:P1282" si="118">IF(N1219&lt;=2,0,MID($M1219,3,3))</f>
        <v>0</v>
      </c>
      <c r="Q1219" s="29">
        <f t="shared" ref="Q1219:Q1282" si="119">+(O1219*60)+P1219</f>
        <v>5400</v>
      </c>
      <c r="R1219" s="29">
        <f t="shared" ref="R1219:R1282" si="120">+Q1219/60</f>
        <v>90</v>
      </c>
    </row>
    <row r="1220" spans="1:18">
      <c r="A1220" s="1">
        <v>45474</v>
      </c>
      <c r="B1220" s="1" t="str">
        <f t="shared" si="115"/>
        <v>julio</v>
      </c>
      <c r="C1220" t="s">
        <v>105</v>
      </c>
      <c r="D1220" t="s">
        <v>106</v>
      </c>
      <c r="E1220" t="str">
        <f>+VLOOKUP(F1220,'[2]DIVIPOLA MPIO'!$A$5:$B$1125,2,0)</f>
        <v>Tolima</v>
      </c>
      <c r="F1220" t="s">
        <v>128</v>
      </c>
      <c r="G1220" t="s">
        <v>129</v>
      </c>
      <c r="H1220" t="s">
        <v>345</v>
      </c>
      <c r="I1220" t="s">
        <v>92</v>
      </c>
      <c r="J1220" t="s">
        <v>233</v>
      </c>
      <c r="K1220" s="2">
        <v>8</v>
      </c>
      <c r="L1220" s="2">
        <v>50</v>
      </c>
      <c r="M1220" s="2">
        <v>200</v>
      </c>
      <c r="N1220" s="27">
        <f t="shared" si="116"/>
        <v>3</v>
      </c>
      <c r="O1220" s="28" t="str">
        <f t="shared" si="117"/>
        <v>20</v>
      </c>
      <c r="P1220" s="28" t="str">
        <f t="shared" si="118"/>
        <v>0</v>
      </c>
      <c r="Q1220" s="29">
        <f t="shared" si="119"/>
        <v>1200</v>
      </c>
      <c r="R1220" s="29">
        <f t="shared" si="120"/>
        <v>20</v>
      </c>
    </row>
    <row r="1221" spans="1:18">
      <c r="A1221" s="1">
        <v>45474</v>
      </c>
      <c r="B1221" s="1" t="str">
        <f t="shared" si="115"/>
        <v>julio</v>
      </c>
      <c r="C1221" t="s">
        <v>105</v>
      </c>
      <c r="D1221" t="s">
        <v>106</v>
      </c>
      <c r="E1221" t="str">
        <f>+VLOOKUP(F1221,'[2]DIVIPOLA MPIO'!$A$5:$B$1125,2,0)</f>
        <v>Tolima</v>
      </c>
      <c r="F1221" t="s">
        <v>128</v>
      </c>
      <c r="G1221" t="s">
        <v>129</v>
      </c>
      <c r="H1221" t="s">
        <v>118</v>
      </c>
      <c r="I1221" t="s">
        <v>92</v>
      </c>
      <c r="J1221" t="s">
        <v>233</v>
      </c>
      <c r="K1221" s="2">
        <v>6</v>
      </c>
      <c r="L1221" s="2">
        <v>37.5</v>
      </c>
      <c r="M1221" s="2">
        <v>130</v>
      </c>
      <c r="N1221" s="27">
        <f t="shared" si="116"/>
        <v>3</v>
      </c>
      <c r="O1221" s="28" t="str">
        <f t="shared" si="117"/>
        <v>13</v>
      </c>
      <c r="P1221" s="28" t="str">
        <f t="shared" si="118"/>
        <v>0</v>
      </c>
      <c r="Q1221" s="29">
        <f t="shared" si="119"/>
        <v>780</v>
      </c>
      <c r="R1221" s="29">
        <f t="shared" si="120"/>
        <v>13</v>
      </c>
    </row>
    <row r="1222" spans="1:18">
      <c r="A1222" s="1">
        <v>45474</v>
      </c>
      <c r="B1222" s="1" t="str">
        <f t="shared" si="115"/>
        <v>julio</v>
      </c>
      <c r="C1222" t="s">
        <v>105</v>
      </c>
      <c r="D1222" t="s">
        <v>106</v>
      </c>
      <c r="E1222" t="str">
        <f>+VLOOKUP(F1222,'[2]DIVIPOLA MPIO'!$A$5:$B$1125,2,0)</f>
        <v>Tolima</v>
      </c>
      <c r="F1222" t="s">
        <v>128</v>
      </c>
      <c r="G1222" t="s">
        <v>129</v>
      </c>
      <c r="H1222" t="s">
        <v>125</v>
      </c>
      <c r="I1222" t="s">
        <v>92</v>
      </c>
      <c r="J1222" t="s">
        <v>233</v>
      </c>
      <c r="K1222" s="2">
        <v>18</v>
      </c>
      <c r="L1222" s="2">
        <v>112.5</v>
      </c>
      <c r="M1222" s="2">
        <v>430</v>
      </c>
      <c r="N1222" s="27">
        <f t="shared" si="116"/>
        <v>3</v>
      </c>
      <c r="O1222" s="28" t="str">
        <f t="shared" si="117"/>
        <v>43</v>
      </c>
      <c r="P1222" s="28" t="str">
        <f t="shared" si="118"/>
        <v>0</v>
      </c>
      <c r="Q1222" s="29">
        <f t="shared" si="119"/>
        <v>2580</v>
      </c>
      <c r="R1222" s="29">
        <f t="shared" si="120"/>
        <v>43</v>
      </c>
    </row>
    <row r="1223" spans="1:18">
      <c r="A1223" s="1">
        <v>45474</v>
      </c>
      <c r="B1223" s="1" t="str">
        <f t="shared" si="115"/>
        <v>julio</v>
      </c>
      <c r="C1223" t="s">
        <v>105</v>
      </c>
      <c r="D1223" t="s">
        <v>106</v>
      </c>
      <c r="E1223" t="str">
        <f>+VLOOKUP(F1223,'[2]DIVIPOLA MPIO'!$A$5:$B$1125,2,0)</f>
        <v>Tolima</v>
      </c>
      <c r="F1223" t="s">
        <v>128</v>
      </c>
      <c r="G1223" t="s">
        <v>129</v>
      </c>
      <c r="H1223" t="s">
        <v>345</v>
      </c>
      <c r="I1223" t="s">
        <v>92</v>
      </c>
      <c r="J1223" t="s">
        <v>16</v>
      </c>
      <c r="K1223" s="2">
        <v>84</v>
      </c>
      <c r="L1223" s="2">
        <v>525</v>
      </c>
      <c r="M1223" s="2">
        <v>2100</v>
      </c>
      <c r="N1223" s="27">
        <f t="shared" si="116"/>
        <v>4</v>
      </c>
      <c r="O1223" s="28" t="str">
        <f t="shared" si="117"/>
        <v>21</v>
      </c>
      <c r="P1223" s="28" t="str">
        <f t="shared" si="118"/>
        <v>00</v>
      </c>
      <c r="Q1223" s="29">
        <f t="shared" si="119"/>
        <v>1260</v>
      </c>
      <c r="R1223" s="29">
        <f t="shared" si="120"/>
        <v>21</v>
      </c>
    </row>
    <row r="1224" spans="1:18">
      <c r="A1224" s="1">
        <v>45474</v>
      </c>
      <c r="B1224" s="1" t="str">
        <f t="shared" si="115"/>
        <v>julio</v>
      </c>
      <c r="C1224" t="s">
        <v>105</v>
      </c>
      <c r="D1224" t="s">
        <v>106</v>
      </c>
      <c r="E1224" t="str">
        <f>+VLOOKUP(F1224,'[2]DIVIPOLA MPIO'!$A$5:$B$1125,2,0)</f>
        <v>Tolima</v>
      </c>
      <c r="F1224" t="s">
        <v>128</v>
      </c>
      <c r="G1224" t="s">
        <v>129</v>
      </c>
      <c r="H1224" t="s">
        <v>118</v>
      </c>
      <c r="I1224" t="s">
        <v>92</v>
      </c>
      <c r="J1224" t="s">
        <v>16</v>
      </c>
      <c r="K1224" s="2">
        <v>72</v>
      </c>
      <c r="L1224" s="2">
        <v>450</v>
      </c>
      <c r="M1224" s="2">
        <v>1800</v>
      </c>
      <c r="N1224" s="27">
        <f t="shared" si="116"/>
        <v>4</v>
      </c>
      <c r="O1224" s="28" t="str">
        <f t="shared" si="117"/>
        <v>18</v>
      </c>
      <c r="P1224" s="28" t="str">
        <f t="shared" si="118"/>
        <v>00</v>
      </c>
      <c r="Q1224" s="29">
        <f t="shared" si="119"/>
        <v>1080</v>
      </c>
      <c r="R1224" s="29">
        <f t="shared" si="120"/>
        <v>18</v>
      </c>
    </row>
    <row r="1225" spans="1:18">
      <c r="A1225" s="1">
        <v>45474</v>
      </c>
      <c r="B1225" s="1" t="str">
        <f t="shared" si="115"/>
        <v>julio</v>
      </c>
      <c r="C1225" t="s">
        <v>105</v>
      </c>
      <c r="D1225" t="s">
        <v>106</v>
      </c>
      <c r="E1225" t="str">
        <f>+VLOOKUP(F1225,'[2]DIVIPOLA MPIO'!$A$5:$B$1125,2,0)</f>
        <v>Tolima</v>
      </c>
      <c r="F1225" t="s">
        <v>128</v>
      </c>
      <c r="G1225" t="s">
        <v>129</v>
      </c>
      <c r="H1225" t="s">
        <v>125</v>
      </c>
      <c r="I1225" t="s">
        <v>92</v>
      </c>
      <c r="J1225" t="s">
        <v>16</v>
      </c>
      <c r="K1225" s="2">
        <v>38</v>
      </c>
      <c r="L1225" s="2">
        <v>237.5</v>
      </c>
      <c r="M1225" s="2">
        <v>930</v>
      </c>
      <c r="N1225" s="27">
        <f t="shared" si="116"/>
        <v>3</v>
      </c>
      <c r="O1225" s="28" t="str">
        <f t="shared" si="117"/>
        <v>93</v>
      </c>
      <c r="P1225" s="28" t="str">
        <f t="shared" si="118"/>
        <v>0</v>
      </c>
      <c r="Q1225" s="29">
        <f t="shared" si="119"/>
        <v>5580</v>
      </c>
      <c r="R1225" s="29">
        <f t="shared" si="120"/>
        <v>93</v>
      </c>
    </row>
    <row r="1226" spans="1:18">
      <c r="A1226" s="1">
        <v>45474</v>
      </c>
      <c r="B1226" s="1" t="str">
        <f t="shared" si="115"/>
        <v>julio</v>
      </c>
      <c r="C1226" t="s">
        <v>105</v>
      </c>
      <c r="D1226" t="s">
        <v>106</v>
      </c>
      <c r="E1226" t="str">
        <f>+VLOOKUP(F1226,'[2]DIVIPOLA MPIO'!$A$5:$B$1125,2,0)</f>
        <v>Tolima</v>
      </c>
      <c r="F1226" t="s">
        <v>454</v>
      </c>
      <c r="G1226" t="s">
        <v>132</v>
      </c>
      <c r="H1226" t="s">
        <v>111</v>
      </c>
      <c r="I1226" t="s">
        <v>92</v>
      </c>
      <c r="J1226" t="s">
        <v>16</v>
      </c>
      <c r="K1226" s="2">
        <v>2</v>
      </c>
      <c r="L1226" s="2">
        <v>12.5</v>
      </c>
      <c r="M1226" s="2">
        <v>30</v>
      </c>
      <c r="N1226" s="27">
        <f t="shared" si="116"/>
        <v>2</v>
      </c>
      <c r="O1226" s="28" t="str">
        <f t="shared" si="117"/>
        <v>30</v>
      </c>
      <c r="P1226" s="28">
        <f t="shared" si="118"/>
        <v>0</v>
      </c>
      <c r="Q1226" s="29">
        <f t="shared" si="119"/>
        <v>1800</v>
      </c>
      <c r="R1226" s="29">
        <f t="shared" si="120"/>
        <v>30</v>
      </c>
    </row>
    <row r="1227" spans="1:18">
      <c r="A1227" s="1">
        <v>45474</v>
      </c>
      <c r="B1227" s="1" t="str">
        <f t="shared" si="115"/>
        <v>julio</v>
      </c>
      <c r="C1227" t="s">
        <v>105</v>
      </c>
      <c r="D1227" t="s">
        <v>106</v>
      </c>
      <c r="E1227" t="str">
        <f>+VLOOKUP(F1227,'[2]DIVIPOLA MPIO'!$A$5:$B$1125,2,0)</f>
        <v>Tolima</v>
      </c>
      <c r="F1227" t="s">
        <v>454</v>
      </c>
      <c r="G1227" t="s">
        <v>133</v>
      </c>
      <c r="H1227" t="s">
        <v>109</v>
      </c>
      <c r="I1227" t="s">
        <v>92</v>
      </c>
      <c r="J1227" t="s">
        <v>16</v>
      </c>
      <c r="K1227" s="2">
        <v>12</v>
      </c>
      <c r="L1227" s="2">
        <v>75</v>
      </c>
      <c r="M1227" s="2">
        <v>300</v>
      </c>
      <c r="N1227" s="27">
        <f t="shared" si="116"/>
        <v>3</v>
      </c>
      <c r="O1227" s="28" t="str">
        <f t="shared" si="117"/>
        <v>30</v>
      </c>
      <c r="P1227" s="28" t="str">
        <f t="shared" si="118"/>
        <v>0</v>
      </c>
      <c r="Q1227" s="29">
        <f t="shared" si="119"/>
        <v>1800</v>
      </c>
      <c r="R1227" s="29">
        <f t="shared" si="120"/>
        <v>30</v>
      </c>
    </row>
    <row r="1228" spans="1:18">
      <c r="A1228" s="1">
        <v>45474</v>
      </c>
      <c r="B1228" s="1" t="str">
        <f t="shared" si="115"/>
        <v>julio</v>
      </c>
      <c r="C1228" t="s">
        <v>105</v>
      </c>
      <c r="D1228" t="s">
        <v>106</v>
      </c>
      <c r="E1228" t="str">
        <f>+VLOOKUP(F1228,'[2]DIVIPOLA MPIO'!$A$5:$B$1125,2,0)</f>
        <v>Tolima</v>
      </c>
      <c r="F1228" t="s">
        <v>454</v>
      </c>
      <c r="G1228" t="s">
        <v>133</v>
      </c>
      <c r="H1228" t="s">
        <v>118</v>
      </c>
      <c r="I1228" t="s">
        <v>92</v>
      </c>
      <c r="J1228" t="s">
        <v>16</v>
      </c>
      <c r="K1228" s="2">
        <v>4</v>
      </c>
      <c r="L1228" s="2">
        <v>25</v>
      </c>
      <c r="M1228" s="2">
        <v>100</v>
      </c>
      <c r="N1228" s="27">
        <f t="shared" si="116"/>
        <v>3</v>
      </c>
      <c r="O1228" s="28" t="str">
        <f t="shared" si="117"/>
        <v>10</v>
      </c>
      <c r="P1228" s="28" t="str">
        <f t="shared" si="118"/>
        <v>0</v>
      </c>
      <c r="Q1228" s="29">
        <f t="shared" si="119"/>
        <v>600</v>
      </c>
      <c r="R1228" s="29">
        <f t="shared" si="120"/>
        <v>10</v>
      </c>
    </row>
    <row r="1229" spans="1:18">
      <c r="A1229" s="1">
        <v>45474</v>
      </c>
      <c r="B1229" s="1" t="str">
        <f t="shared" si="115"/>
        <v>julio</v>
      </c>
      <c r="C1229" t="s">
        <v>105</v>
      </c>
      <c r="D1229" t="s">
        <v>106</v>
      </c>
      <c r="E1229" t="str">
        <f>+VLOOKUP(F1229,'[2]DIVIPOLA MPIO'!$A$5:$B$1125,2,0)</f>
        <v>Tolima</v>
      </c>
      <c r="F1229" t="s">
        <v>454</v>
      </c>
      <c r="G1229" t="s">
        <v>133</v>
      </c>
      <c r="H1229" t="s">
        <v>110</v>
      </c>
      <c r="I1229" t="s">
        <v>92</v>
      </c>
      <c r="J1229" t="s">
        <v>16</v>
      </c>
      <c r="K1229" s="2">
        <v>18</v>
      </c>
      <c r="L1229" s="2">
        <v>112.5</v>
      </c>
      <c r="M1229" s="2">
        <v>430</v>
      </c>
      <c r="N1229" s="27">
        <f t="shared" si="116"/>
        <v>3</v>
      </c>
      <c r="O1229" s="28" t="str">
        <f t="shared" si="117"/>
        <v>43</v>
      </c>
      <c r="P1229" s="28" t="str">
        <f t="shared" si="118"/>
        <v>0</v>
      </c>
      <c r="Q1229" s="29">
        <f t="shared" si="119"/>
        <v>2580</v>
      </c>
      <c r="R1229" s="29">
        <f t="shared" si="120"/>
        <v>43</v>
      </c>
    </row>
    <row r="1230" spans="1:18">
      <c r="A1230" s="1">
        <v>45474</v>
      </c>
      <c r="B1230" s="1" t="str">
        <f t="shared" si="115"/>
        <v>julio</v>
      </c>
      <c r="C1230" t="s">
        <v>105</v>
      </c>
      <c r="D1230" t="s">
        <v>106</v>
      </c>
      <c r="E1230" t="str">
        <f>+VLOOKUP(F1230,'[2]DIVIPOLA MPIO'!$A$5:$B$1125,2,0)</f>
        <v>Tolima</v>
      </c>
      <c r="F1230" t="s">
        <v>454</v>
      </c>
      <c r="G1230" t="s">
        <v>133</v>
      </c>
      <c r="H1230" t="s">
        <v>503</v>
      </c>
      <c r="I1230" t="s">
        <v>92</v>
      </c>
      <c r="J1230" t="s">
        <v>16</v>
      </c>
      <c r="K1230" s="2">
        <v>8</v>
      </c>
      <c r="L1230" s="2">
        <v>50</v>
      </c>
      <c r="M1230" s="2">
        <v>200</v>
      </c>
      <c r="N1230" s="27">
        <f t="shared" si="116"/>
        <v>3</v>
      </c>
      <c r="O1230" s="28" t="str">
        <f t="shared" si="117"/>
        <v>20</v>
      </c>
      <c r="P1230" s="28" t="str">
        <f t="shared" si="118"/>
        <v>0</v>
      </c>
      <c r="Q1230" s="29">
        <f t="shared" si="119"/>
        <v>1200</v>
      </c>
      <c r="R1230" s="29">
        <f t="shared" si="120"/>
        <v>20</v>
      </c>
    </row>
    <row r="1231" spans="1:18">
      <c r="A1231" s="1">
        <v>45474</v>
      </c>
      <c r="B1231" s="1" t="str">
        <f t="shared" si="115"/>
        <v>julio</v>
      </c>
      <c r="C1231" t="s">
        <v>105</v>
      </c>
      <c r="D1231" t="s">
        <v>106</v>
      </c>
      <c r="E1231" t="str">
        <f>+VLOOKUP(F1231,'[2]DIVIPOLA MPIO'!$A$5:$B$1125,2,0)</f>
        <v>Tolima</v>
      </c>
      <c r="F1231" t="s">
        <v>454</v>
      </c>
      <c r="G1231" t="s">
        <v>133</v>
      </c>
      <c r="H1231" t="s">
        <v>111</v>
      </c>
      <c r="I1231" t="s">
        <v>92</v>
      </c>
      <c r="J1231" t="s">
        <v>16</v>
      </c>
      <c r="K1231" s="2">
        <v>2</v>
      </c>
      <c r="L1231" s="2">
        <v>12.5</v>
      </c>
      <c r="M1231" s="2">
        <v>30</v>
      </c>
      <c r="N1231" s="27">
        <f t="shared" si="116"/>
        <v>2</v>
      </c>
      <c r="O1231" s="28" t="str">
        <f t="shared" si="117"/>
        <v>30</v>
      </c>
      <c r="P1231" s="28">
        <f t="shared" si="118"/>
        <v>0</v>
      </c>
      <c r="Q1231" s="29">
        <f t="shared" si="119"/>
        <v>1800</v>
      </c>
      <c r="R1231" s="29">
        <f t="shared" si="120"/>
        <v>30</v>
      </c>
    </row>
    <row r="1232" spans="1:18">
      <c r="A1232" s="1">
        <v>45474</v>
      </c>
      <c r="B1232" s="1" t="str">
        <f t="shared" si="115"/>
        <v>julio</v>
      </c>
      <c r="C1232" t="s">
        <v>105</v>
      </c>
      <c r="D1232" t="s">
        <v>106</v>
      </c>
      <c r="E1232" t="str">
        <f>+VLOOKUP(F1232,'[2]DIVIPOLA MPIO'!$A$5:$B$1125,2,0)</f>
        <v>Tolima</v>
      </c>
      <c r="F1232" t="s">
        <v>454</v>
      </c>
      <c r="G1232" t="s">
        <v>134</v>
      </c>
      <c r="H1232" t="s">
        <v>109</v>
      </c>
      <c r="I1232" t="s">
        <v>92</v>
      </c>
      <c r="J1232" t="s">
        <v>16</v>
      </c>
      <c r="K1232" s="2">
        <v>8</v>
      </c>
      <c r="L1232" s="2">
        <v>50</v>
      </c>
      <c r="M1232" s="2">
        <v>200</v>
      </c>
      <c r="N1232" s="27">
        <f t="shared" si="116"/>
        <v>3</v>
      </c>
      <c r="O1232" s="28" t="str">
        <f t="shared" si="117"/>
        <v>20</v>
      </c>
      <c r="P1232" s="28" t="str">
        <f t="shared" si="118"/>
        <v>0</v>
      </c>
      <c r="Q1232" s="29">
        <f t="shared" si="119"/>
        <v>1200</v>
      </c>
      <c r="R1232" s="29">
        <f t="shared" si="120"/>
        <v>20</v>
      </c>
    </row>
    <row r="1233" spans="1:18">
      <c r="A1233" s="1">
        <v>45474</v>
      </c>
      <c r="B1233" s="1" t="str">
        <f t="shared" si="115"/>
        <v>julio</v>
      </c>
      <c r="C1233" t="s">
        <v>105</v>
      </c>
      <c r="D1233" t="s">
        <v>106</v>
      </c>
      <c r="E1233" t="str">
        <f>+VLOOKUP(F1233,'[2]DIVIPOLA MPIO'!$A$5:$B$1125,2,0)</f>
        <v>Tolima</v>
      </c>
      <c r="F1233" t="s">
        <v>454</v>
      </c>
      <c r="G1233" t="s">
        <v>134</v>
      </c>
      <c r="H1233" t="s">
        <v>110</v>
      </c>
      <c r="I1233" t="s">
        <v>92</v>
      </c>
      <c r="J1233" t="s">
        <v>16</v>
      </c>
      <c r="K1233" s="2">
        <v>8</v>
      </c>
      <c r="L1233" s="2">
        <v>50</v>
      </c>
      <c r="M1233" s="2">
        <v>200</v>
      </c>
      <c r="N1233" s="27">
        <f t="shared" si="116"/>
        <v>3</v>
      </c>
      <c r="O1233" s="28" t="str">
        <f t="shared" si="117"/>
        <v>20</v>
      </c>
      <c r="P1233" s="28" t="str">
        <f t="shared" si="118"/>
        <v>0</v>
      </c>
      <c r="Q1233" s="29">
        <f t="shared" si="119"/>
        <v>1200</v>
      </c>
      <c r="R1233" s="29">
        <f t="shared" si="120"/>
        <v>20</v>
      </c>
    </row>
    <row r="1234" spans="1:18">
      <c r="A1234" s="1">
        <v>45474</v>
      </c>
      <c r="B1234" s="1" t="str">
        <f t="shared" si="115"/>
        <v>julio</v>
      </c>
      <c r="C1234" t="s">
        <v>105</v>
      </c>
      <c r="D1234" t="s">
        <v>106</v>
      </c>
      <c r="E1234" t="str">
        <f>+VLOOKUP(F1234,'[2]DIVIPOLA MPIO'!$A$5:$B$1125,2,0)</f>
        <v>Tolima</v>
      </c>
      <c r="F1234" t="s">
        <v>454</v>
      </c>
      <c r="G1234" t="s">
        <v>134</v>
      </c>
      <c r="H1234" t="s">
        <v>503</v>
      </c>
      <c r="I1234" t="s">
        <v>92</v>
      </c>
      <c r="J1234" t="s">
        <v>16</v>
      </c>
      <c r="K1234" s="2">
        <v>4</v>
      </c>
      <c r="L1234" s="2">
        <v>25</v>
      </c>
      <c r="M1234" s="2">
        <v>100</v>
      </c>
      <c r="N1234" s="27">
        <f t="shared" si="116"/>
        <v>3</v>
      </c>
      <c r="O1234" s="28" t="str">
        <f t="shared" si="117"/>
        <v>10</v>
      </c>
      <c r="P1234" s="28" t="str">
        <f t="shared" si="118"/>
        <v>0</v>
      </c>
      <c r="Q1234" s="29">
        <f t="shared" si="119"/>
        <v>600</v>
      </c>
      <c r="R1234" s="29">
        <f t="shared" si="120"/>
        <v>10</v>
      </c>
    </row>
    <row r="1235" spans="1:18">
      <c r="A1235" s="1">
        <v>45474</v>
      </c>
      <c r="B1235" s="1" t="str">
        <f t="shared" si="115"/>
        <v>julio</v>
      </c>
      <c r="C1235" t="s">
        <v>105</v>
      </c>
      <c r="D1235" t="s">
        <v>106</v>
      </c>
      <c r="E1235" t="str">
        <f>+VLOOKUP(F1235,'[2]DIVIPOLA MPIO'!$A$5:$B$1125,2,0)</f>
        <v>Tolima</v>
      </c>
      <c r="F1235" t="s">
        <v>454</v>
      </c>
      <c r="G1235" t="s">
        <v>135</v>
      </c>
      <c r="H1235" t="s">
        <v>110</v>
      </c>
      <c r="I1235" t="s">
        <v>92</v>
      </c>
      <c r="J1235" t="s">
        <v>16</v>
      </c>
      <c r="K1235" s="2">
        <v>2</v>
      </c>
      <c r="L1235" s="2">
        <v>12.5</v>
      </c>
      <c r="M1235" s="2">
        <v>30</v>
      </c>
      <c r="N1235" s="27">
        <f t="shared" si="116"/>
        <v>2</v>
      </c>
      <c r="O1235" s="28" t="str">
        <f t="shared" si="117"/>
        <v>30</v>
      </c>
      <c r="P1235" s="28">
        <f t="shared" si="118"/>
        <v>0</v>
      </c>
      <c r="Q1235" s="29">
        <f t="shared" si="119"/>
        <v>1800</v>
      </c>
      <c r="R1235" s="29">
        <f t="shared" si="120"/>
        <v>30</v>
      </c>
    </row>
    <row r="1236" spans="1:18">
      <c r="A1236" s="1">
        <v>45474</v>
      </c>
      <c r="B1236" s="1" t="str">
        <f t="shared" si="115"/>
        <v>julio</v>
      </c>
      <c r="C1236" t="s">
        <v>105</v>
      </c>
      <c r="D1236" t="s">
        <v>106</v>
      </c>
      <c r="E1236" t="str">
        <f>+VLOOKUP(F1236,'[2]DIVIPOLA MPIO'!$A$5:$B$1125,2,0)</f>
        <v>Tolima</v>
      </c>
      <c r="F1236" t="s">
        <v>454</v>
      </c>
      <c r="G1236" t="s">
        <v>135</v>
      </c>
      <c r="H1236" t="s">
        <v>111</v>
      </c>
      <c r="I1236" t="s">
        <v>92</v>
      </c>
      <c r="J1236" t="s">
        <v>16</v>
      </c>
      <c r="K1236" s="2">
        <v>2</v>
      </c>
      <c r="L1236" s="2">
        <v>12.5</v>
      </c>
      <c r="M1236" s="2">
        <v>30</v>
      </c>
      <c r="N1236" s="27">
        <f t="shared" si="116"/>
        <v>2</v>
      </c>
      <c r="O1236" s="28" t="str">
        <f t="shared" si="117"/>
        <v>30</v>
      </c>
      <c r="P1236" s="28">
        <f t="shared" si="118"/>
        <v>0</v>
      </c>
      <c r="Q1236" s="29">
        <f t="shared" si="119"/>
        <v>1800</v>
      </c>
      <c r="R1236" s="29">
        <f t="shared" si="120"/>
        <v>30</v>
      </c>
    </row>
    <row r="1237" spans="1:18">
      <c r="A1237" s="1">
        <v>45474</v>
      </c>
      <c r="B1237" s="1" t="str">
        <f t="shared" si="115"/>
        <v>julio</v>
      </c>
      <c r="C1237" t="s">
        <v>105</v>
      </c>
      <c r="D1237" t="s">
        <v>106</v>
      </c>
      <c r="E1237" t="str">
        <f>+VLOOKUP(F1237,'[2]DIVIPOLA MPIO'!$A$5:$B$1125,2,0)</f>
        <v>Tolima</v>
      </c>
      <c r="F1237" t="s">
        <v>454</v>
      </c>
      <c r="G1237" t="s">
        <v>136</v>
      </c>
      <c r="H1237" t="s">
        <v>109</v>
      </c>
      <c r="I1237" t="s">
        <v>92</v>
      </c>
      <c r="J1237" t="s">
        <v>16</v>
      </c>
      <c r="K1237" s="2">
        <v>8</v>
      </c>
      <c r="L1237" s="2">
        <v>50</v>
      </c>
      <c r="M1237" s="2">
        <v>200</v>
      </c>
      <c r="N1237" s="27">
        <f t="shared" si="116"/>
        <v>3</v>
      </c>
      <c r="O1237" s="28" t="str">
        <f t="shared" si="117"/>
        <v>20</v>
      </c>
      <c r="P1237" s="28" t="str">
        <f t="shared" si="118"/>
        <v>0</v>
      </c>
      <c r="Q1237" s="29">
        <f t="shared" si="119"/>
        <v>1200</v>
      </c>
      <c r="R1237" s="29">
        <f t="shared" si="120"/>
        <v>20</v>
      </c>
    </row>
    <row r="1238" spans="1:18">
      <c r="A1238" s="1">
        <v>45474</v>
      </c>
      <c r="B1238" s="1" t="str">
        <f t="shared" si="115"/>
        <v>julio</v>
      </c>
      <c r="C1238" t="s">
        <v>105</v>
      </c>
      <c r="D1238" t="s">
        <v>106</v>
      </c>
      <c r="E1238" t="str">
        <f>+VLOOKUP(F1238,'[2]DIVIPOLA MPIO'!$A$5:$B$1125,2,0)</f>
        <v>Tolima</v>
      </c>
      <c r="F1238" t="s">
        <v>454</v>
      </c>
      <c r="G1238" t="s">
        <v>136</v>
      </c>
      <c r="H1238" t="s">
        <v>118</v>
      </c>
      <c r="I1238" t="s">
        <v>92</v>
      </c>
      <c r="J1238" t="s">
        <v>16</v>
      </c>
      <c r="K1238" s="2">
        <v>12</v>
      </c>
      <c r="L1238" s="2">
        <v>75</v>
      </c>
      <c r="M1238" s="2">
        <v>300</v>
      </c>
      <c r="N1238" s="27">
        <f t="shared" si="116"/>
        <v>3</v>
      </c>
      <c r="O1238" s="28" t="str">
        <f t="shared" si="117"/>
        <v>30</v>
      </c>
      <c r="P1238" s="28" t="str">
        <f t="shared" si="118"/>
        <v>0</v>
      </c>
      <c r="Q1238" s="29">
        <f t="shared" si="119"/>
        <v>1800</v>
      </c>
      <c r="R1238" s="29">
        <f t="shared" si="120"/>
        <v>30</v>
      </c>
    </row>
    <row r="1239" spans="1:18">
      <c r="A1239" s="1">
        <v>45474</v>
      </c>
      <c r="B1239" s="1" t="str">
        <f t="shared" si="115"/>
        <v>julio</v>
      </c>
      <c r="C1239" t="s">
        <v>105</v>
      </c>
      <c r="D1239" t="s">
        <v>106</v>
      </c>
      <c r="E1239" t="str">
        <f>+VLOOKUP(F1239,'[2]DIVIPOLA MPIO'!$A$5:$B$1125,2,0)</f>
        <v>Tolima</v>
      </c>
      <c r="F1239" t="s">
        <v>454</v>
      </c>
      <c r="G1239" t="s">
        <v>136</v>
      </c>
      <c r="H1239" t="s">
        <v>110</v>
      </c>
      <c r="I1239" t="s">
        <v>92</v>
      </c>
      <c r="J1239" t="s">
        <v>16</v>
      </c>
      <c r="K1239" s="2">
        <v>8</v>
      </c>
      <c r="L1239" s="2">
        <v>50</v>
      </c>
      <c r="M1239" s="2">
        <v>200</v>
      </c>
      <c r="N1239" s="27">
        <f t="shared" si="116"/>
        <v>3</v>
      </c>
      <c r="O1239" s="28" t="str">
        <f t="shared" si="117"/>
        <v>20</v>
      </c>
      <c r="P1239" s="28" t="str">
        <f t="shared" si="118"/>
        <v>0</v>
      </c>
      <c r="Q1239" s="29">
        <f t="shared" si="119"/>
        <v>1200</v>
      </c>
      <c r="R1239" s="29">
        <f t="shared" si="120"/>
        <v>20</v>
      </c>
    </row>
    <row r="1240" spans="1:18">
      <c r="A1240" s="1">
        <v>45474</v>
      </c>
      <c r="B1240" s="1" t="str">
        <f t="shared" si="115"/>
        <v>julio</v>
      </c>
      <c r="C1240" t="s">
        <v>105</v>
      </c>
      <c r="D1240" t="s">
        <v>106</v>
      </c>
      <c r="E1240" t="str">
        <f>+VLOOKUP(F1240,'[2]DIVIPOLA MPIO'!$A$5:$B$1125,2,0)</f>
        <v>Tolima</v>
      </c>
      <c r="F1240" t="s">
        <v>454</v>
      </c>
      <c r="G1240" t="s">
        <v>136</v>
      </c>
      <c r="H1240" t="s">
        <v>503</v>
      </c>
      <c r="I1240" t="s">
        <v>92</v>
      </c>
      <c r="J1240" t="s">
        <v>16</v>
      </c>
      <c r="K1240" s="2">
        <v>6</v>
      </c>
      <c r="L1240" s="2">
        <v>37.5</v>
      </c>
      <c r="M1240" s="2">
        <v>130</v>
      </c>
      <c r="N1240" s="27">
        <f t="shared" si="116"/>
        <v>3</v>
      </c>
      <c r="O1240" s="28" t="str">
        <f t="shared" si="117"/>
        <v>13</v>
      </c>
      <c r="P1240" s="28" t="str">
        <f t="shared" si="118"/>
        <v>0</v>
      </c>
      <c r="Q1240" s="29">
        <f t="shared" si="119"/>
        <v>780</v>
      </c>
      <c r="R1240" s="29">
        <f t="shared" si="120"/>
        <v>13</v>
      </c>
    </row>
    <row r="1241" spans="1:18">
      <c r="A1241" s="1">
        <v>45474</v>
      </c>
      <c r="B1241" s="1" t="str">
        <f t="shared" si="115"/>
        <v>julio</v>
      </c>
      <c r="C1241" t="s">
        <v>105</v>
      </c>
      <c r="D1241" t="s">
        <v>106</v>
      </c>
      <c r="E1241" t="str">
        <f>+VLOOKUP(F1241,'[2]DIVIPOLA MPIO'!$A$5:$B$1125,2,0)</f>
        <v>Tolima</v>
      </c>
      <c r="F1241" t="s">
        <v>454</v>
      </c>
      <c r="G1241" t="s">
        <v>136</v>
      </c>
      <c r="H1241" t="s">
        <v>111</v>
      </c>
      <c r="I1241" t="s">
        <v>92</v>
      </c>
      <c r="J1241" t="s">
        <v>16</v>
      </c>
      <c r="K1241" s="2">
        <v>2</v>
      </c>
      <c r="L1241" s="2">
        <v>12.5</v>
      </c>
      <c r="M1241" s="2">
        <v>30</v>
      </c>
      <c r="N1241" s="27">
        <f t="shared" si="116"/>
        <v>2</v>
      </c>
      <c r="O1241" s="28" t="str">
        <f t="shared" si="117"/>
        <v>30</v>
      </c>
      <c r="P1241" s="28">
        <f t="shared" si="118"/>
        <v>0</v>
      </c>
      <c r="Q1241" s="29">
        <f t="shared" si="119"/>
        <v>1800</v>
      </c>
      <c r="R1241" s="29">
        <f t="shared" si="120"/>
        <v>30</v>
      </c>
    </row>
    <row r="1242" spans="1:18">
      <c r="A1242" s="1">
        <v>45474</v>
      </c>
      <c r="B1242" s="1" t="str">
        <f t="shared" si="115"/>
        <v>julio</v>
      </c>
      <c r="C1242" t="s">
        <v>105</v>
      </c>
      <c r="D1242" t="s">
        <v>106</v>
      </c>
      <c r="E1242" t="str">
        <f>+VLOOKUP(F1242,'[2]DIVIPOLA MPIO'!$A$5:$B$1125,2,0)</f>
        <v>Tolima</v>
      </c>
      <c r="F1242" t="s">
        <v>454</v>
      </c>
      <c r="G1242" t="s">
        <v>137</v>
      </c>
      <c r="H1242" t="s">
        <v>109</v>
      </c>
      <c r="I1242" t="s">
        <v>92</v>
      </c>
      <c r="J1242" t="s">
        <v>16</v>
      </c>
      <c r="K1242" s="2">
        <v>6</v>
      </c>
      <c r="L1242" s="2">
        <v>37.5</v>
      </c>
      <c r="M1242" s="2">
        <v>130</v>
      </c>
      <c r="N1242" s="27">
        <f t="shared" si="116"/>
        <v>3</v>
      </c>
      <c r="O1242" s="28" t="str">
        <f t="shared" si="117"/>
        <v>13</v>
      </c>
      <c r="P1242" s="28" t="str">
        <f t="shared" si="118"/>
        <v>0</v>
      </c>
      <c r="Q1242" s="29">
        <f t="shared" si="119"/>
        <v>780</v>
      </c>
      <c r="R1242" s="29">
        <f t="shared" si="120"/>
        <v>13</v>
      </c>
    </row>
    <row r="1243" spans="1:18">
      <c r="A1243" s="1">
        <v>45474</v>
      </c>
      <c r="B1243" s="1" t="str">
        <f t="shared" si="115"/>
        <v>julio</v>
      </c>
      <c r="C1243" t="s">
        <v>105</v>
      </c>
      <c r="D1243" t="s">
        <v>106</v>
      </c>
      <c r="E1243" t="str">
        <f>+VLOOKUP(F1243,'[2]DIVIPOLA MPIO'!$A$5:$B$1125,2,0)</f>
        <v>Tolima</v>
      </c>
      <c r="F1243" t="s">
        <v>454</v>
      </c>
      <c r="G1243" t="s">
        <v>137</v>
      </c>
      <c r="H1243" t="s">
        <v>118</v>
      </c>
      <c r="I1243" t="s">
        <v>92</v>
      </c>
      <c r="J1243" t="s">
        <v>16</v>
      </c>
      <c r="K1243" s="2">
        <v>4</v>
      </c>
      <c r="L1243" s="2">
        <v>25</v>
      </c>
      <c r="M1243" s="2">
        <v>100</v>
      </c>
      <c r="N1243" s="27">
        <f t="shared" si="116"/>
        <v>3</v>
      </c>
      <c r="O1243" s="28" t="str">
        <f t="shared" si="117"/>
        <v>10</v>
      </c>
      <c r="P1243" s="28" t="str">
        <f t="shared" si="118"/>
        <v>0</v>
      </c>
      <c r="Q1243" s="29">
        <f t="shared" si="119"/>
        <v>600</v>
      </c>
      <c r="R1243" s="29">
        <f t="shared" si="120"/>
        <v>10</v>
      </c>
    </row>
    <row r="1244" spans="1:18">
      <c r="A1244" s="1">
        <v>45474</v>
      </c>
      <c r="B1244" s="1" t="str">
        <f t="shared" si="115"/>
        <v>julio</v>
      </c>
      <c r="C1244" t="s">
        <v>105</v>
      </c>
      <c r="D1244" t="s">
        <v>106</v>
      </c>
      <c r="E1244" t="str">
        <f>+VLOOKUP(F1244,'[2]DIVIPOLA MPIO'!$A$5:$B$1125,2,0)</f>
        <v>Tolima</v>
      </c>
      <c r="F1244" t="s">
        <v>454</v>
      </c>
      <c r="G1244" t="s">
        <v>137</v>
      </c>
      <c r="H1244" t="s">
        <v>110</v>
      </c>
      <c r="I1244" t="s">
        <v>92</v>
      </c>
      <c r="J1244" t="s">
        <v>16</v>
      </c>
      <c r="K1244" s="2">
        <v>32</v>
      </c>
      <c r="L1244" s="2">
        <v>200</v>
      </c>
      <c r="M1244" s="2">
        <v>800</v>
      </c>
      <c r="N1244" s="27">
        <f t="shared" si="116"/>
        <v>3</v>
      </c>
      <c r="O1244" s="28" t="str">
        <f t="shared" si="117"/>
        <v>80</v>
      </c>
      <c r="P1244" s="28" t="str">
        <f t="shared" si="118"/>
        <v>0</v>
      </c>
      <c r="Q1244" s="29">
        <f t="shared" si="119"/>
        <v>4800</v>
      </c>
      <c r="R1244" s="29">
        <f t="shared" si="120"/>
        <v>80</v>
      </c>
    </row>
    <row r="1245" spans="1:18">
      <c r="A1245" s="1">
        <v>45474</v>
      </c>
      <c r="B1245" s="1" t="str">
        <f t="shared" si="115"/>
        <v>julio</v>
      </c>
      <c r="C1245" t="s">
        <v>105</v>
      </c>
      <c r="D1245" t="s">
        <v>106</v>
      </c>
      <c r="E1245" t="str">
        <f>+VLOOKUP(F1245,'[2]DIVIPOLA MPIO'!$A$5:$B$1125,2,0)</f>
        <v>Tolima</v>
      </c>
      <c r="F1245" t="s">
        <v>454</v>
      </c>
      <c r="G1245" t="s">
        <v>137</v>
      </c>
      <c r="H1245" t="s">
        <v>503</v>
      </c>
      <c r="I1245" t="s">
        <v>92</v>
      </c>
      <c r="J1245" t="s">
        <v>16</v>
      </c>
      <c r="K1245" s="2">
        <v>2</v>
      </c>
      <c r="L1245" s="2">
        <v>12.5</v>
      </c>
      <c r="M1245" s="2">
        <v>30</v>
      </c>
      <c r="N1245" s="27">
        <f t="shared" si="116"/>
        <v>2</v>
      </c>
      <c r="O1245" s="28" t="str">
        <f t="shared" si="117"/>
        <v>30</v>
      </c>
      <c r="P1245" s="28">
        <f t="shared" si="118"/>
        <v>0</v>
      </c>
      <c r="Q1245" s="29">
        <f t="shared" si="119"/>
        <v>1800</v>
      </c>
      <c r="R1245" s="29">
        <f t="shared" si="120"/>
        <v>30</v>
      </c>
    </row>
    <row r="1246" spans="1:18">
      <c r="A1246" s="1">
        <v>45474</v>
      </c>
      <c r="B1246" s="1" t="str">
        <f t="shared" si="115"/>
        <v>julio</v>
      </c>
      <c r="C1246" t="s">
        <v>105</v>
      </c>
      <c r="D1246" t="s">
        <v>106</v>
      </c>
      <c r="E1246" t="str">
        <f>+VLOOKUP(F1246,'[2]DIVIPOLA MPIO'!$A$5:$B$1125,2,0)</f>
        <v>Tolima</v>
      </c>
      <c r="F1246" t="s">
        <v>454</v>
      </c>
      <c r="G1246" t="s">
        <v>137</v>
      </c>
      <c r="H1246" t="s">
        <v>111</v>
      </c>
      <c r="I1246" t="s">
        <v>92</v>
      </c>
      <c r="J1246" t="s">
        <v>16</v>
      </c>
      <c r="K1246" s="2">
        <v>6</v>
      </c>
      <c r="L1246" s="2">
        <v>37.5</v>
      </c>
      <c r="M1246" s="2">
        <v>130</v>
      </c>
      <c r="N1246" s="27">
        <f t="shared" si="116"/>
        <v>3</v>
      </c>
      <c r="O1246" s="28" t="str">
        <f t="shared" si="117"/>
        <v>13</v>
      </c>
      <c r="P1246" s="28" t="str">
        <f t="shared" si="118"/>
        <v>0</v>
      </c>
      <c r="Q1246" s="29">
        <f t="shared" si="119"/>
        <v>780</v>
      </c>
      <c r="R1246" s="29">
        <f t="shared" si="120"/>
        <v>13</v>
      </c>
    </row>
    <row r="1247" spans="1:18">
      <c r="A1247" s="1">
        <v>45474</v>
      </c>
      <c r="B1247" s="1" t="str">
        <f t="shared" si="115"/>
        <v>julio</v>
      </c>
      <c r="C1247" t="s">
        <v>105</v>
      </c>
      <c r="D1247" t="s">
        <v>106</v>
      </c>
      <c r="E1247" t="str">
        <f>+VLOOKUP(F1247,'[2]DIVIPOLA MPIO'!$A$5:$B$1125,2,0)</f>
        <v>Tolima</v>
      </c>
      <c r="F1247" t="s">
        <v>454</v>
      </c>
      <c r="G1247" t="s">
        <v>137</v>
      </c>
      <c r="H1247" t="s">
        <v>110</v>
      </c>
      <c r="I1247" t="s">
        <v>92</v>
      </c>
      <c r="J1247" t="s">
        <v>404</v>
      </c>
      <c r="K1247" s="2">
        <v>12</v>
      </c>
      <c r="L1247" s="2">
        <v>75</v>
      </c>
      <c r="M1247" s="2">
        <v>300</v>
      </c>
      <c r="N1247" s="27">
        <f t="shared" si="116"/>
        <v>3</v>
      </c>
      <c r="O1247" s="28" t="str">
        <f t="shared" si="117"/>
        <v>30</v>
      </c>
      <c r="P1247" s="28" t="str">
        <f t="shared" si="118"/>
        <v>0</v>
      </c>
      <c r="Q1247" s="29">
        <f t="shared" si="119"/>
        <v>1800</v>
      </c>
      <c r="R1247" s="29">
        <f t="shared" si="120"/>
        <v>30</v>
      </c>
    </row>
    <row r="1248" spans="1:18">
      <c r="A1248" s="1">
        <v>45474</v>
      </c>
      <c r="B1248" s="1" t="str">
        <f t="shared" si="115"/>
        <v>julio</v>
      </c>
      <c r="C1248" t="s">
        <v>105</v>
      </c>
      <c r="D1248" t="s">
        <v>106</v>
      </c>
      <c r="E1248" t="str">
        <f>+VLOOKUP(F1248,'[2]DIVIPOLA MPIO'!$A$5:$B$1125,2,0)</f>
        <v>Huila</v>
      </c>
      <c r="F1248" t="s">
        <v>138</v>
      </c>
      <c r="G1248" t="s">
        <v>139</v>
      </c>
      <c r="H1248" t="s">
        <v>117</v>
      </c>
      <c r="I1248" t="s">
        <v>92</v>
      </c>
      <c r="J1248" t="s">
        <v>16</v>
      </c>
      <c r="K1248" s="2">
        <v>18</v>
      </c>
      <c r="L1248" s="2">
        <v>112.5</v>
      </c>
      <c r="M1248" s="2">
        <v>430</v>
      </c>
      <c r="N1248" s="27">
        <f t="shared" si="116"/>
        <v>3</v>
      </c>
      <c r="O1248" s="28" t="str">
        <f t="shared" si="117"/>
        <v>43</v>
      </c>
      <c r="P1248" s="28" t="str">
        <f t="shared" si="118"/>
        <v>0</v>
      </c>
      <c r="Q1248" s="29">
        <f t="shared" si="119"/>
        <v>2580</v>
      </c>
      <c r="R1248" s="29">
        <f t="shared" si="120"/>
        <v>43</v>
      </c>
    </row>
    <row r="1249" spans="1:18">
      <c r="A1249" s="1">
        <v>45474</v>
      </c>
      <c r="B1249" s="1" t="str">
        <f t="shared" si="115"/>
        <v>julio</v>
      </c>
      <c r="C1249" t="s">
        <v>105</v>
      </c>
      <c r="D1249" t="s">
        <v>106</v>
      </c>
      <c r="E1249" t="str">
        <f>+VLOOKUP(F1249,'[2]DIVIPOLA MPIO'!$A$5:$B$1125,2,0)</f>
        <v>Huila</v>
      </c>
      <c r="F1249" t="s">
        <v>138</v>
      </c>
      <c r="G1249" t="s">
        <v>140</v>
      </c>
      <c r="H1249" t="s">
        <v>117</v>
      </c>
      <c r="I1249" t="s">
        <v>92</v>
      </c>
      <c r="J1249" t="s">
        <v>16</v>
      </c>
      <c r="K1249" s="2">
        <v>16</v>
      </c>
      <c r="L1249" s="2">
        <v>100</v>
      </c>
      <c r="M1249" s="2">
        <v>400</v>
      </c>
      <c r="N1249" s="27">
        <f t="shared" si="116"/>
        <v>3</v>
      </c>
      <c r="O1249" s="28" t="str">
        <f t="shared" si="117"/>
        <v>40</v>
      </c>
      <c r="P1249" s="28" t="str">
        <f t="shared" si="118"/>
        <v>0</v>
      </c>
      <c r="Q1249" s="29">
        <f t="shared" si="119"/>
        <v>2400</v>
      </c>
      <c r="R1249" s="29">
        <f t="shared" si="120"/>
        <v>40</v>
      </c>
    </row>
    <row r="1250" spans="1:18">
      <c r="A1250" s="1">
        <v>45474</v>
      </c>
      <c r="B1250" s="1" t="str">
        <f t="shared" si="115"/>
        <v>julio</v>
      </c>
      <c r="C1250" t="s">
        <v>105</v>
      </c>
      <c r="D1250" t="s">
        <v>106</v>
      </c>
      <c r="E1250" t="str">
        <f>+VLOOKUP(F1250,'[2]DIVIPOLA MPIO'!$A$5:$B$1125,2,0)</f>
        <v>Tolima</v>
      </c>
      <c r="F1250" t="s">
        <v>141</v>
      </c>
      <c r="G1250" t="s">
        <v>405</v>
      </c>
      <c r="H1250" t="s">
        <v>110</v>
      </c>
      <c r="I1250" t="s">
        <v>92</v>
      </c>
      <c r="J1250" t="s">
        <v>16</v>
      </c>
      <c r="K1250" s="2">
        <v>2</v>
      </c>
      <c r="L1250" s="2">
        <v>12.5</v>
      </c>
      <c r="M1250" s="2">
        <v>30</v>
      </c>
      <c r="N1250" s="27">
        <f t="shared" si="116"/>
        <v>2</v>
      </c>
      <c r="O1250" s="28" t="str">
        <f t="shared" si="117"/>
        <v>30</v>
      </c>
      <c r="P1250" s="28">
        <f t="shared" si="118"/>
        <v>0</v>
      </c>
      <c r="Q1250" s="29">
        <f t="shared" si="119"/>
        <v>1800</v>
      </c>
      <c r="R1250" s="29">
        <f t="shared" si="120"/>
        <v>30</v>
      </c>
    </row>
    <row r="1251" spans="1:18">
      <c r="A1251" s="1">
        <v>45474</v>
      </c>
      <c r="B1251" s="1" t="str">
        <f t="shared" si="115"/>
        <v>julio</v>
      </c>
      <c r="C1251" t="s">
        <v>105</v>
      </c>
      <c r="D1251" t="s">
        <v>106</v>
      </c>
      <c r="E1251" t="str">
        <f>+VLOOKUP(F1251,'[2]DIVIPOLA MPIO'!$A$5:$B$1125,2,0)</f>
        <v>Tolima</v>
      </c>
      <c r="F1251" t="s">
        <v>141</v>
      </c>
      <c r="G1251" t="s">
        <v>405</v>
      </c>
      <c r="H1251" t="s">
        <v>111</v>
      </c>
      <c r="I1251" t="s">
        <v>92</v>
      </c>
      <c r="J1251" t="s">
        <v>16</v>
      </c>
      <c r="K1251" s="2">
        <v>2</v>
      </c>
      <c r="L1251" s="2">
        <v>12.5</v>
      </c>
      <c r="M1251" s="2">
        <v>30</v>
      </c>
      <c r="N1251" s="27">
        <f t="shared" si="116"/>
        <v>2</v>
      </c>
      <c r="O1251" s="28" t="str">
        <f t="shared" si="117"/>
        <v>30</v>
      </c>
      <c r="P1251" s="28">
        <f t="shared" si="118"/>
        <v>0</v>
      </c>
      <c r="Q1251" s="29">
        <f t="shared" si="119"/>
        <v>1800</v>
      </c>
      <c r="R1251" s="29">
        <f t="shared" si="120"/>
        <v>30</v>
      </c>
    </row>
    <row r="1252" spans="1:18">
      <c r="A1252" s="1">
        <v>45474</v>
      </c>
      <c r="B1252" s="1" t="str">
        <f t="shared" si="115"/>
        <v>julio</v>
      </c>
      <c r="C1252" t="s">
        <v>105</v>
      </c>
      <c r="D1252" t="s">
        <v>106</v>
      </c>
      <c r="E1252" t="str">
        <f>+VLOOKUP(F1252,'[2]DIVIPOLA MPIO'!$A$5:$B$1125,2,0)</f>
        <v>Tolima</v>
      </c>
      <c r="F1252" t="s">
        <v>141</v>
      </c>
      <c r="G1252" t="s">
        <v>142</v>
      </c>
      <c r="H1252" t="s">
        <v>110</v>
      </c>
      <c r="I1252" t="s">
        <v>92</v>
      </c>
      <c r="J1252" t="s">
        <v>16</v>
      </c>
      <c r="K1252" s="2">
        <v>8</v>
      </c>
      <c r="L1252" s="2">
        <v>50</v>
      </c>
      <c r="M1252" s="2">
        <v>200</v>
      </c>
      <c r="N1252" s="27">
        <f t="shared" si="116"/>
        <v>3</v>
      </c>
      <c r="O1252" s="28" t="str">
        <f t="shared" si="117"/>
        <v>20</v>
      </c>
      <c r="P1252" s="28" t="str">
        <f t="shared" si="118"/>
        <v>0</v>
      </c>
      <c r="Q1252" s="29">
        <f t="shared" si="119"/>
        <v>1200</v>
      </c>
      <c r="R1252" s="29">
        <f t="shared" si="120"/>
        <v>20</v>
      </c>
    </row>
    <row r="1253" spans="1:18">
      <c r="A1253" s="1">
        <v>45474</v>
      </c>
      <c r="B1253" s="1" t="str">
        <f t="shared" si="115"/>
        <v>julio</v>
      </c>
      <c r="C1253" t="s">
        <v>105</v>
      </c>
      <c r="D1253" t="s">
        <v>106</v>
      </c>
      <c r="E1253" t="str">
        <f>+VLOOKUP(F1253,'[2]DIVIPOLA MPIO'!$A$5:$B$1125,2,0)</f>
        <v>Tolima</v>
      </c>
      <c r="F1253" t="s">
        <v>141</v>
      </c>
      <c r="G1253" t="s">
        <v>143</v>
      </c>
      <c r="H1253" t="s">
        <v>118</v>
      </c>
      <c r="I1253" t="s">
        <v>92</v>
      </c>
      <c r="J1253" t="s">
        <v>16</v>
      </c>
      <c r="K1253" s="2">
        <v>2</v>
      </c>
      <c r="L1253" s="2">
        <v>12.5</v>
      </c>
      <c r="M1253" s="2">
        <v>30</v>
      </c>
      <c r="N1253" s="27">
        <f t="shared" si="116"/>
        <v>2</v>
      </c>
      <c r="O1253" s="28" t="str">
        <f t="shared" si="117"/>
        <v>30</v>
      </c>
      <c r="P1253" s="28">
        <f t="shared" si="118"/>
        <v>0</v>
      </c>
      <c r="Q1253" s="29">
        <f t="shared" si="119"/>
        <v>1800</v>
      </c>
      <c r="R1253" s="29">
        <f t="shared" si="120"/>
        <v>30</v>
      </c>
    </row>
    <row r="1254" spans="1:18">
      <c r="A1254" s="1">
        <v>45474</v>
      </c>
      <c r="B1254" s="1" t="str">
        <f t="shared" si="115"/>
        <v>julio</v>
      </c>
      <c r="C1254" t="s">
        <v>105</v>
      </c>
      <c r="D1254" t="s">
        <v>106</v>
      </c>
      <c r="E1254" t="str">
        <f>+VLOOKUP(F1254,'[2]DIVIPOLA MPIO'!$A$5:$B$1125,2,0)</f>
        <v>Tolima</v>
      </c>
      <c r="F1254" t="s">
        <v>141</v>
      </c>
      <c r="G1254" t="s">
        <v>143</v>
      </c>
      <c r="H1254" t="s">
        <v>110</v>
      </c>
      <c r="I1254" t="s">
        <v>92</v>
      </c>
      <c r="J1254" t="s">
        <v>16</v>
      </c>
      <c r="K1254" s="2">
        <v>8</v>
      </c>
      <c r="L1254" s="2">
        <v>50</v>
      </c>
      <c r="M1254" s="2">
        <v>200</v>
      </c>
      <c r="N1254" s="27">
        <f t="shared" si="116"/>
        <v>3</v>
      </c>
      <c r="O1254" s="28" t="str">
        <f t="shared" si="117"/>
        <v>20</v>
      </c>
      <c r="P1254" s="28" t="str">
        <f t="shared" si="118"/>
        <v>0</v>
      </c>
      <c r="Q1254" s="29">
        <f t="shared" si="119"/>
        <v>1200</v>
      </c>
      <c r="R1254" s="29">
        <f t="shared" si="120"/>
        <v>20</v>
      </c>
    </row>
    <row r="1255" spans="1:18">
      <c r="A1255" s="1">
        <v>45474</v>
      </c>
      <c r="B1255" s="1" t="str">
        <f t="shared" si="115"/>
        <v>julio</v>
      </c>
      <c r="C1255" t="s">
        <v>105</v>
      </c>
      <c r="D1255" t="s">
        <v>106</v>
      </c>
      <c r="E1255" t="str">
        <f>+VLOOKUP(F1255,'[2]DIVIPOLA MPIO'!$A$5:$B$1125,2,0)</f>
        <v>Huila</v>
      </c>
      <c r="F1255" t="s">
        <v>145</v>
      </c>
      <c r="G1255" t="s">
        <v>146</v>
      </c>
      <c r="H1255" t="s">
        <v>117</v>
      </c>
      <c r="I1255" t="s">
        <v>92</v>
      </c>
      <c r="J1255" t="s">
        <v>16</v>
      </c>
      <c r="K1255" s="2">
        <v>24</v>
      </c>
      <c r="L1255" s="2">
        <v>150</v>
      </c>
      <c r="M1255" s="2">
        <v>600</v>
      </c>
      <c r="N1255" s="27">
        <f t="shared" si="116"/>
        <v>3</v>
      </c>
      <c r="O1255" s="28" t="str">
        <f t="shared" si="117"/>
        <v>60</v>
      </c>
      <c r="P1255" s="28" t="str">
        <f t="shared" si="118"/>
        <v>0</v>
      </c>
      <c r="Q1255" s="29">
        <f t="shared" si="119"/>
        <v>3600</v>
      </c>
      <c r="R1255" s="29">
        <f t="shared" si="120"/>
        <v>60</v>
      </c>
    </row>
    <row r="1256" spans="1:18">
      <c r="A1256" s="1">
        <v>45474</v>
      </c>
      <c r="B1256" s="1" t="str">
        <f t="shared" si="115"/>
        <v>julio</v>
      </c>
      <c r="C1256" t="s">
        <v>105</v>
      </c>
      <c r="D1256" t="s">
        <v>106</v>
      </c>
      <c r="E1256" t="str">
        <f>+VLOOKUP(F1256,'[2]DIVIPOLA MPIO'!$A$5:$B$1125,2,0)</f>
        <v>Tolima</v>
      </c>
      <c r="F1256" t="s">
        <v>149</v>
      </c>
      <c r="G1256" t="s">
        <v>150</v>
      </c>
      <c r="H1256" t="s">
        <v>111</v>
      </c>
      <c r="I1256" t="s">
        <v>92</v>
      </c>
      <c r="J1256" t="s">
        <v>16</v>
      </c>
      <c r="K1256" s="2">
        <v>2</v>
      </c>
      <c r="L1256" s="2">
        <v>12.5</v>
      </c>
      <c r="M1256" s="2">
        <v>30</v>
      </c>
      <c r="N1256" s="27">
        <f t="shared" si="116"/>
        <v>2</v>
      </c>
      <c r="O1256" s="28" t="str">
        <f t="shared" si="117"/>
        <v>30</v>
      </c>
      <c r="P1256" s="28">
        <f t="shared" si="118"/>
        <v>0</v>
      </c>
      <c r="Q1256" s="29">
        <f t="shared" si="119"/>
        <v>1800</v>
      </c>
      <c r="R1256" s="29">
        <f t="shared" si="120"/>
        <v>30</v>
      </c>
    </row>
    <row r="1257" spans="1:18">
      <c r="A1257" s="1">
        <v>45474</v>
      </c>
      <c r="B1257" s="1" t="str">
        <f t="shared" si="115"/>
        <v>julio</v>
      </c>
      <c r="C1257" t="s">
        <v>346</v>
      </c>
      <c r="D1257" t="s">
        <v>347</v>
      </c>
      <c r="E1257" t="str">
        <f>+VLOOKUP(F1257,'[2]DIVIPOLA MPIO'!$A$5:$B$1125,2,0)</f>
        <v>Casanare</v>
      </c>
      <c r="F1257" t="s">
        <v>463</v>
      </c>
      <c r="G1257" t="s">
        <v>348</v>
      </c>
      <c r="H1257" t="s">
        <v>374</v>
      </c>
      <c r="I1257" t="s">
        <v>15</v>
      </c>
      <c r="J1257" t="s">
        <v>16</v>
      </c>
      <c r="K1257" s="2">
        <v>7</v>
      </c>
      <c r="L1257" s="2">
        <v>1280</v>
      </c>
      <c r="M1257" s="2">
        <v>2120</v>
      </c>
      <c r="N1257" s="27">
        <f t="shared" si="116"/>
        <v>4</v>
      </c>
      <c r="O1257" s="28" t="str">
        <f t="shared" si="117"/>
        <v>21</v>
      </c>
      <c r="P1257" s="28" t="str">
        <f t="shared" si="118"/>
        <v>20</v>
      </c>
      <c r="Q1257" s="29">
        <f t="shared" si="119"/>
        <v>1280</v>
      </c>
      <c r="R1257" s="29">
        <f t="shared" si="120"/>
        <v>21.333333333333332</v>
      </c>
    </row>
    <row r="1258" spans="1:18">
      <c r="A1258" s="1">
        <v>45474</v>
      </c>
      <c r="B1258" s="1" t="str">
        <f t="shared" si="115"/>
        <v>julio</v>
      </c>
      <c r="C1258" t="s">
        <v>346</v>
      </c>
      <c r="D1258" t="s">
        <v>347</v>
      </c>
      <c r="E1258" t="str">
        <f>+VLOOKUP(F1258,'[2]DIVIPOLA MPIO'!$A$5:$B$1125,2,0)</f>
        <v>Casanare</v>
      </c>
      <c r="F1258" t="s">
        <v>463</v>
      </c>
      <c r="G1258" t="s">
        <v>348</v>
      </c>
      <c r="H1258" t="s">
        <v>375</v>
      </c>
      <c r="I1258" t="s">
        <v>15</v>
      </c>
      <c r="J1258" t="s">
        <v>16</v>
      </c>
      <c r="K1258" s="2">
        <v>7</v>
      </c>
      <c r="L1258" s="2">
        <v>1510</v>
      </c>
      <c r="M1258" s="2">
        <v>2510</v>
      </c>
      <c r="N1258" s="27">
        <f t="shared" si="116"/>
        <v>4</v>
      </c>
      <c r="O1258" s="28" t="str">
        <f t="shared" si="117"/>
        <v>25</v>
      </c>
      <c r="P1258" s="28" t="str">
        <f t="shared" si="118"/>
        <v>10</v>
      </c>
      <c r="Q1258" s="29">
        <f t="shared" si="119"/>
        <v>1510</v>
      </c>
      <c r="R1258" s="29">
        <f t="shared" si="120"/>
        <v>25.166666666666668</v>
      </c>
    </row>
    <row r="1259" spans="1:18">
      <c r="A1259" s="1">
        <v>45474</v>
      </c>
      <c r="B1259" s="1" t="str">
        <f t="shared" si="115"/>
        <v>julio</v>
      </c>
      <c r="C1259" t="s">
        <v>346</v>
      </c>
      <c r="D1259" t="s">
        <v>347</v>
      </c>
      <c r="E1259" t="str">
        <f>+VLOOKUP(F1259,'[2]DIVIPOLA MPIO'!$A$5:$B$1125,2,0)</f>
        <v>Casanare</v>
      </c>
      <c r="F1259" t="s">
        <v>463</v>
      </c>
      <c r="G1259" t="s">
        <v>348</v>
      </c>
      <c r="H1259" t="s">
        <v>349</v>
      </c>
      <c r="I1259" t="s">
        <v>15</v>
      </c>
      <c r="J1259" t="s">
        <v>16</v>
      </c>
      <c r="K1259" s="2">
        <v>7</v>
      </c>
      <c r="L1259" s="2">
        <v>1410</v>
      </c>
      <c r="M1259" s="2">
        <v>2330</v>
      </c>
      <c r="N1259" s="27">
        <f t="shared" si="116"/>
        <v>4</v>
      </c>
      <c r="O1259" s="28" t="str">
        <f t="shared" si="117"/>
        <v>23</v>
      </c>
      <c r="P1259" s="28" t="str">
        <f t="shared" si="118"/>
        <v>30</v>
      </c>
      <c r="Q1259" s="29">
        <f t="shared" si="119"/>
        <v>1410</v>
      </c>
      <c r="R1259" s="29">
        <f t="shared" si="120"/>
        <v>23.5</v>
      </c>
    </row>
    <row r="1260" spans="1:18">
      <c r="A1260" s="1">
        <v>45474</v>
      </c>
      <c r="B1260" s="1" t="str">
        <f t="shared" si="115"/>
        <v>julio</v>
      </c>
      <c r="C1260" t="s">
        <v>275</v>
      </c>
      <c r="D1260" t="s">
        <v>276</v>
      </c>
      <c r="E1260" t="str">
        <f>+VLOOKUP(F1260,'[2]DIVIPOLA MPIO'!$A$5:$B$1125,2,0)</f>
        <v>Casanare</v>
      </c>
      <c r="F1260" t="s">
        <v>201</v>
      </c>
      <c r="G1260" t="s">
        <v>277</v>
      </c>
      <c r="H1260" t="s">
        <v>279</v>
      </c>
      <c r="I1260" t="s">
        <v>15</v>
      </c>
      <c r="J1260" t="s">
        <v>16</v>
      </c>
      <c r="K1260" s="2">
        <v>336</v>
      </c>
      <c r="L1260" s="2">
        <v>5711</v>
      </c>
      <c r="M1260" s="2">
        <v>8430</v>
      </c>
      <c r="N1260" s="27">
        <f t="shared" si="116"/>
        <v>4</v>
      </c>
      <c r="O1260" s="28" t="str">
        <f t="shared" si="117"/>
        <v>84</v>
      </c>
      <c r="P1260" s="28" t="str">
        <f t="shared" si="118"/>
        <v>30</v>
      </c>
      <c r="Q1260" s="29">
        <f t="shared" si="119"/>
        <v>5070</v>
      </c>
      <c r="R1260" s="29">
        <f t="shared" si="120"/>
        <v>84.5</v>
      </c>
    </row>
    <row r="1261" spans="1:18">
      <c r="A1261" s="1">
        <v>45474</v>
      </c>
      <c r="B1261" s="1" t="str">
        <f t="shared" si="115"/>
        <v>julio</v>
      </c>
      <c r="C1261" t="s">
        <v>151</v>
      </c>
      <c r="D1261" t="s">
        <v>152</v>
      </c>
      <c r="E1261" t="str">
        <f>+VLOOKUP(F1261,'[2]DIVIPOLA MPIO'!$A$5:$B$1125,2,0)</f>
        <v>Casanare</v>
      </c>
      <c r="F1261" t="s">
        <v>458</v>
      </c>
      <c r="G1261" t="s">
        <v>154</v>
      </c>
      <c r="H1261" t="s">
        <v>406</v>
      </c>
      <c r="I1261" t="s">
        <v>264</v>
      </c>
      <c r="J1261" t="s">
        <v>16</v>
      </c>
      <c r="K1261" s="2">
        <v>10</v>
      </c>
      <c r="L1261" s="2">
        <v>2220</v>
      </c>
      <c r="M1261" s="2">
        <v>37</v>
      </c>
      <c r="N1261" s="27">
        <f t="shared" si="116"/>
        <v>2</v>
      </c>
      <c r="O1261" s="28" t="str">
        <f t="shared" si="117"/>
        <v>37</v>
      </c>
      <c r="P1261" s="28">
        <f t="shared" si="118"/>
        <v>0</v>
      </c>
      <c r="Q1261" s="29">
        <f t="shared" si="119"/>
        <v>2220</v>
      </c>
      <c r="R1261" s="29">
        <f t="shared" si="120"/>
        <v>37</v>
      </c>
    </row>
    <row r="1262" spans="1:18">
      <c r="A1262" s="1">
        <v>45474</v>
      </c>
      <c r="B1262" s="1" t="str">
        <f t="shared" si="115"/>
        <v>julio</v>
      </c>
      <c r="C1262" t="s">
        <v>151</v>
      </c>
      <c r="D1262" t="s">
        <v>152</v>
      </c>
      <c r="E1262" t="str">
        <f>+VLOOKUP(F1262,'[2]DIVIPOLA MPIO'!$A$5:$B$1125,2,0)</f>
        <v>Casanare</v>
      </c>
      <c r="F1262" t="s">
        <v>458</v>
      </c>
      <c r="G1262" t="s">
        <v>154</v>
      </c>
      <c r="H1262" t="s">
        <v>350</v>
      </c>
      <c r="I1262" t="s">
        <v>15</v>
      </c>
      <c r="J1262" t="s">
        <v>16</v>
      </c>
      <c r="K1262" s="2">
        <v>17</v>
      </c>
      <c r="L1262" s="2">
        <v>3900</v>
      </c>
      <c r="M1262" s="2">
        <v>65</v>
      </c>
      <c r="N1262" s="27">
        <f t="shared" si="116"/>
        <v>2</v>
      </c>
      <c r="O1262" s="28" t="str">
        <f t="shared" si="117"/>
        <v>65</v>
      </c>
      <c r="P1262" s="28">
        <f t="shared" si="118"/>
        <v>0</v>
      </c>
      <c r="Q1262" s="29">
        <f t="shared" si="119"/>
        <v>3900</v>
      </c>
      <c r="R1262" s="29">
        <f t="shared" si="120"/>
        <v>65</v>
      </c>
    </row>
    <row r="1263" spans="1:18">
      <c r="A1263" s="1">
        <v>45474</v>
      </c>
      <c r="B1263" s="1" t="str">
        <f t="shared" si="115"/>
        <v>julio</v>
      </c>
      <c r="C1263" t="s">
        <v>151</v>
      </c>
      <c r="D1263" t="s">
        <v>152</v>
      </c>
      <c r="E1263" t="str">
        <f>+VLOOKUP(F1263,'[2]DIVIPOLA MPIO'!$A$5:$B$1125,2,0)</f>
        <v>Casanare</v>
      </c>
      <c r="F1263" t="s">
        <v>458</v>
      </c>
      <c r="G1263" t="s">
        <v>154</v>
      </c>
      <c r="H1263" t="s">
        <v>155</v>
      </c>
      <c r="I1263" t="s">
        <v>15</v>
      </c>
      <c r="J1263" t="s">
        <v>16</v>
      </c>
      <c r="K1263" s="2">
        <v>12</v>
      </c>
      <c r="L1263" s="2">
        <v>1770</v>
      </c>
      <c r="M1263" s="2">
        <v>2930</v>
      </c>
      <c r="N1263" s="27">
        <f t="shared" si="116"/>
        <v>4</v>
      </c>
      <c r="O1263" s="28" t="str">
        <f t="shared" si="117"/>
        <v>29</v>
      </c>
      <c r="P1263" s="28" t="str">
        <f t="shared" si="118"/>
        <v>30</v>
      </c>
      <c r="Q1263" s="29">
        <f t="shared" si="119"/>
        <v>1770</v>
      </c>
      <c r="R1263" s="29">
        <f t="shared" si="120"/>
        <v>29.5</v>
      </c>
    </row>
    <row r="1264" spans="1:18">
      <c r="A1264" s="1">
        <v>45474</v>
      </c>
      <c r="B1264" s="1" t="str">
        <f t="shared" si="115"/>
        <v>julio</v>
      </c>
      <c r="C1264" t="s">
        <v>151</v>
      </c>
      <c r="D1264" t="s">
        <v>152</v>
      </c>
      <c r="E1264" t="str">
        <f>+VLOOKUP(F1264,'[2]DIVIPOLA MPIO'!$A$5:$B$1125,2,0)</f>
        <v>Casanare</v>
      </c>
      <c r="F1264" t="s">
        <v>458</v>
      </c>
      <c r="G1264" t="s">
        <v>154</v>
      </c>
      <c r="H1264" t="s">
        <v>351</v>
      </c>
      <c r="I1264" t="s">
        <v>157</v>
      </c>
      <c r="J1264" t="s">
        <v>16</v>
      </c>
      <c r="K1264" s="2">
        <v>11</v>
      </c>
      <c r="L1264" s="2">
        <v>1830</v>
      </c>
      <c r="M1264" s="2">
        <v>3030</v>
      </c>
      <c r="N1264" s="27">
        <f t="shared" si="116"/>
        <v>4</v>
      </c>
      <c r="O1264" s="28" t="str">
        <f t="shared" si="117"/>
        <v>30</v>
      </c>
      <c r="P1264" s="28" t="str">
        <f t="shared" si="118"/>
        <v>30</v>
      </c>
      <c r="Q1264" s="29">
        <f t="shared" si="119"/>
        <v>1830</v>
      </c>
      <c r="R1264" s="29">
        <f t="shared" si="120"/>
        <v>30.5</v>
      </c>
    </row>
    <row r="1265" spans="1:18">
      <c r="A1265" s="1">
        <v>45474</v>
      </c>
      <c r="B1265" s="1" t="str">
        <f t="shared" si="115"/>
        <v>julio</v>
      </c>
      <c r="C1265" t="s">
        <v>151</v>
      </c>
      <c r="D1265" t="s">
        <v>152</v>
      </c>
      <c r="E1265" t="str">
        <f>+VLOOKUP(F1265,'[2]DIVIPOLA MPIO'!$A$5:$B$1125,2,0)</f>
        <v>Casanare</v>
      </c>
      <c r="F1265" t="s">
        <v>458</v>
      </c>
      <c r="G1265" t="s">
        <v>154</v>
      </c>
      <c r="H1265" t="s">
        <v>156</v>
      </c>
      <c r="I1265" t="s">
        <v>157</v>
      </c>
      <c r="J1265" t="s">
        <v>16</v>
      </c>
      <c r="K1265" s="2">
        <v>6</v>
      </c>
      <c r="L1265" s="2">
        <v>1140</v>
      </c>
      <c r="M1265" s="2">
        <v>19</v>
      </c>
      <c r="N1265" s="27">
        <f t="shared" si="116"/>
        <v>2</v>
      </c>
      <c r="O1265" s="28" t="str">
        <f t="shared" si="117"/>
        <v>19</v>
      </c>
      <c r="P1265" s="28">
        <f t="shared" si="118"/>
        <v>0</v>
      </c>
      <c r="Q1265" s="29">
        <f t="shared" si="119"/>
        <v>1140</v>
      </c>
      <c r="R1265" s="29">
        <f t="shared" si="120"/>
        <v>19</v>
      </c>
    </row>
    <row r="1266" spans="1:18">
      <c r="A1266" s="1">
        <v>45474</v>
      </c>
      <c r="B1266" s="1" t="str">
        <f t="shared" si="115"/>
        <v>julio</v>
      </c>
      <c r="C1266" t="s">
        <v>151</v>
      </c>
      <c r="D1266" t="s">
        <v>152</v>
      </c>
      <c r="E1266" t="str">
        <f>+VLOOKUP(F1266,'[2]DIVIPOLA MPIO'!$A$5:$B$1125,2,0)</f>
        <v>Meta</v>
      </c>
      <c r="F1266" t="s">
        <v>456</v>
      </c>
      <c r="G1266" t="s">
        <v>154</v>
      </c>
      <c r="H1266" t="s">
        <v>352</v>
      </c>
      <c r="I1266" t="s">
        <v>15</v>
      </c>
      <c r="J1266" t="s">
        <v>16</v>
      </c>
      <c r="K1266" s="2">
        <v>18</v>
      </c>
      <c r="L1266" s="2">
        <v>4500</v>
      </c>
      <c r="M1266" s="2">
        <v>75</v>
      </c>
      <c r="N1266" s="27">
        <f t="shared" si="116"/>
        <v>2</v>
      </c>
      <c r="O1266" s="28" t="str">
        <f t="shared" si="117"/>
        <v>75</v>
      </c>
      <c r="P1266" s="28">
        <f t="shared" si="118"/>
        <v>0</v>
      </c>
      <c r="Q1266" s="29">
        <f t="shared" si="119"/>
        <v>4500</v>
      </c>
      <c r="R1266" s="29">
        <f t="shared" si="120"/>
        <v>75</v>
      </c>
    </row>
    <row r="1267" spans="1:18">
      <c r="A1267" s="1">
        <v>45474</v>
      </c>
      <c r="B1267" s="1" t="str">
        <f t="shared" si="115"/>
        <v>julio</v>
      </c>
      <c r="C1267" t="s">
        <v>151</v>
      </c>
      <c r="D1267" t="s">
        <v>152</v>
      </c>
      <c r="E1267" t="str">
        <f>+VLOOKUP(F1267,'[2]DIVIPOLA MPIO'!$A$5:$B$1125,2,0)</f>
        <v>Meta</v>
      </c>
      <c r="F1267" t="s">
        <v>456</v>
      </c>
      <c r="G1267" t="s">
        <v>159</v>
      </c>
      <c r="H1267" t="s">
        <v>160</v>
      </c>
      <c r="I1267" t="s">
        <v>15</v>
      </c>
      <c r="J1267" t="s">
        <v>16</v>
      </c>
      <c r="K1267" s="2">
        <v>13</v>
      </c>
      <c r="L1267" s="2">
        <v>3390</v>
      </c>
      <c r="M1267" s="2">
        <v>5630</v>
      </c>
      <c r="N1267" s="27">
        <f t="shared" si="116"/>
        <v>4</v>
      </c>
      <c r="O1267" s="28" t="str">
        <f t="shared" si="117"/>
        <v>56</v>
      </c>
      <c r="P1267" s="28" t="str">
        <f t="shared" si="118"/>
        <v>30</v>
      </c>
      <c r="Q1267" s="29">
        <f t="shared" si="119"/>
        <v>3390</v>
      </c>
      <c r="R1267" s="29">
        <f t="shared" si="120"/>
        <v>56.5</v>
      </c>
    </row>
    <row r="1268" spans="1:18">
      <c r="A1268" s="1">
        <v>45474</v>
      </c>
      <c r="B1268" s="1" t="str">
        <f t="shared" si="115"/>
        <v>julio</v>
      </c>
      <c r="C1268" t="s">
        <v>151</v>
      </c>
      <c r="D1268" t="s">
        <v>152</v>
      </c>
      <c r="E1268" t="str">
        <f>+VLOOKUP(F1268,'[2]DIVIPOLA MPIO'!$A$5:$B$1125,2,0)</f>
        <v>Meta</v>
      </c>
      <c r="F1268" t="s">
        <v>456</v>
      </c>
      <c r="G1268" t="s">
        <v>159</v>
      </c>
      <c r="H1268" t="s">
        <v>161</v>
      </c>
      <c r="I1268" t="s">
        <v>15</v>
      </c>
      <c r="J1268" t="s">
        <v>16</v>
      </c>
      <c r="K1268" s="2">
        <v>8</v>
      </c>
      <c r="L1268" s="2">
        <v>1960</v>
      </c>
      <c r="M1268" s="2">
        <v>3240</v>
      </c>
      <c r="N1268" s="27">
        <f t="shared" si="116"/>
        <v>4</v>
      </c>
      <c r="O1268" s="28" t="str">
        <f t="shared" si="117"/>
        <v>32</v>
      </c>
      <c r="P1268" s="28" t="str">
        <f t="shared" si="118"/>
        <v>40</v>
      </c>
      <c r="Q1268" s="29">
        <f t="shared" si="119"/>
        <v>1960</v>
      </c>
      <c r="R1268" s="29">
        <f t="shared" si="120"/>
        <v>32.666666666666664</v>
      </c>
    </row>
    <row r="1269" spans="1:18">
      <c r="A1269" s="1">
        <v>45474</v>
      </c>
      <c r="B1269" s="1" t="str">
        <f t="shared" si="115"/>
        <v>julio</v>
      </c>
      <c r="C1269" t="s">
        <v>162</v>
      </c>
      <c r="D1269" t="s">
        <v>163</v>
      </c>
      <c r="E1269" t="str">
        <f>+VLOOKUP(F1269,'[2]DIVIPOLA MPIO'!$A$5:$B$1125,2,0)</f>
        <v>Arauca</v>
      </c>
      <c r="F1269" t="s">
        <v>507</v>
      </c>
      <c r="G1269" t="s">
        <v>165</v>
      </c>
      <c r="H1269" t="s">
        <v>166</v>
      </c>
      <c r="I1269" t="s">
        <v>15</v>
      </c>
      <c r="J1269" t="s">
        <v>16</v>
      </c>
      <c r="K1269" s="2">
        <v>7</v>
      </c>
      <c r="L1269" s="2">
        <v>1410</v>
      </c>
      <c r="M1269" s="2">
        <v>2330</v>
      </c>
      <c r="N1269" s="27">
        <f t="shared" si="116"/>
        <v>4</v>
      </c>
      <c r="O1269" s="28" t="str">
        <f t="shared" si="117"/>
        <v>23</v>
      </c>
      <c r="P1269" s="28" t="str">
        <f t="shared" si="118"/>
        <v>30</v>
      </c>
      <c r="Q1269" s="29">
        <f t="shared" si="119"/>
        <v>1410</v>
      </c>
      <c r="R1269" s="29">
        <f t="shared" si="120"/>
        <v>23.5</v>
      </c>
    </row>
    <row r="1270" spans="1:18">
      <c r="A1270" s="1">
        <v>45474</v>
      </c>
      <c r="B1270" s="1" t="str">
        <f t="shared" si="115"/>
        <v>julio</v>
      </c>
      <c r="C1270" t="s">
        <v>167</v>
      </c>
      <c r="D1270" t="s">
        <v>168</v>
      </c>
      <c r="E1270" t="str">
        <f>+VLOOKUP(F1270,'[2]DIVIPOLA MPIO'!$A$5:$B$1125,2,0)</f>
        <v>Casanare</v>
      </c>
      <c r="F1270" t="s">
        <v>338</v>
      </c>
      <c r="G1270" t="s">
        <v>353</v>
      </c>
      <c r="H1270" t="s">
        <v>377</v>
      </c>
      <c r="I1270" t="s">
        <v>15</v>
      </c>
      <c r="J1270" t="s">
        <v>16</v>
      </c>
      <c r="K1270" s="2">
        <v>416</v>
      </c>
      <c r="L1270" s="2">
        <v>8320</v>
      </c>
      <c r="M1270" s="2">
        <v>75</v>
      </c>
      <c r="N1270" s="27">
        <f t="shared" si="116"/>
        <v>2</v>
      </c>
      <c r="O1270" s="28" t="str">
        <f t="shared" si="117"/>
        <v>75</v>
      </c>
      <c r="P1270" s="28">
        <f t="shared" si="118"/>
        <v>0</v>
      </c>
      <c r="Q1270" s="29">
        <f t="shared" si="119"/>
        <v>4500</v>
      </c>
      <c r="R1270" s="29">
        <f t="shared" si="120"/>
        <v>75</v>
      </c>
    </row>
    <row r="1271" spans="1:18">
      <c r="A1271" s="1">
        <v>45474</v>
      </c>
      <c r="B1271" s="1" t="str">
        <f t="shared" si="115"/>
        <v>julio</v>
      </c>
      <c r="C1271" t="s">
        <v>167</v>
      </c>
      <c r="D1271" t="s">
        <v>168</v>
      </c>
      <c r="E1271" t="str">
        <f>+VLOOKUP(F1271,'[2]DIVIPOLA MPIO'!$A$5:$B$1125,2,0)</f>
        <v>Casanare</v>
      </c>
      <c r="F1271" t="s">
        <v>338</v>
      </c>
      <c r="G1271" t="s">
        <v>353</v>
      </c>
      <c r="H1271" t="s">
        <v>376</v>
      </c>
      <c r="I1271" t="s">
        <v>92</v>
      </c>
      <c r="J1271" t="s">
        <v>16</v>
      </c>
      <c r="K1271" s="2">
        <v>425</v>
      </c>
      <c r="L1271" s="2">
        <v>8490</v>
      </c>
      <c r="M1271" s="2">
        <v>75</v>
      </c>
      <c r="N1271" s="27">
        <f t="shared" si="116"/>
        <v>2</v>
      </c>
      <c r="O1271" s="28" t="str">
        <f t="shared" si="117"/>
        <v>75</v>
      </c>
      <c r="P1271" s="28">
        <f t="shared" si="118"/>
        <v>0</v>
      </c>
      <c r="Q1271" s="29">
        <f t="shared" si="119"/>
        <v>4500</v>
      </c>
      <c r="R1271" s="29">
        <f t="shared" si="120"/>
        <v>75</v>
      </c>
    </row>
    <row r="1272" spans="1:18">
      <c r="A1272" s="1">
        <v>45474</v>
      </c>
      <c r="B1272" s="1" t="str">
        <f t="shared" si="115"/>
        <v>julio</v>
      </c>
      <c r="C1272" t="s">
        <v>167</v>
      </c>
      <c r="D1272" t="s">
        <v>168</v>
      </c>
      <c r="E1272" t="str">
        <f>+VLOOKUP(F1272,'[2]DIVIPOLA MPIO'!$A$5:$B$1125,2,0)</f>
        <v>Casanare</v>
      </c>
      <c r="F1272" t="s">
        <v>338</v>
      </c>
      <c r="G1272" t="s">
        <v>353</v>
      </c>
      <c r="H1272" t="s">
        <v>355</v>
      </c>
      <c r="I1272" t="s">
        <v>92</v>
      </c>
      <c r="J1272" t="s">
        <v>16</v>
      </c>
      <c r="K1272" s="2">
        <v>212</v>
      </c>
      <c r="L1272" s="2">
        <v>3420</v>
      </c>
      <c r="M1272" s="2">
        <v>27</v>
      </c>
      <c r="N1272" s="27">
        <f t="shared" si="116"/>
        <v>2</v>
      </c>
      <c r="O1272" s="28" t="str">
        <f t="shared" si="117"/>
        <v>27</v>
      </c>
      <c r="P1272" s="28">
        <f t="shared" si="118"/>
        <v>0</v>
      </c>
      <c r="Q1272" s="29">
        <f t="shared" si="119"/>
        <v>1620</v>
      </c>
      <c r="R1272" s="29">
        <f t="shared" si="120"/>
        <v>27</v>
      </c>
    </row>
    <row r="1273" spans="1:18">
      <c r="A1273" s="1">
        <v>45474</v>
      </c>
      <c r="B1273" s="1" t="str">
        <f t="shared" si="115"/>
        <v>julio</v>
      </c>
      <c r="C1273" t="s">
        <v>167</v>
      </c>
      <c r="D1273" t="s">
        <v>168</v>
      </c>
      <c r="E1273" t="str">
        <f>+VLOOKUP(F1273,'[2]DIVIPOLA MPIO'!$A$5:$B$1125,2,0)</f>
        <v>Casanare</v>
      </c>
      <c r="F1273" t="s">
        <v>338</v>
      </c>
      <c r="G1273" t="s">
        <v>353</v>
      </c>
      <c r="H1273" t="s">
        <v>171</v>
      </c>
      <c r="I1273" t="s">
        <v>92</v>
      </c>
      <c r="J1273" t="s">
        <v>16</v>
      </c>
      <c r="K1273" s="2">
        <v>428</v>
      </c>
      <c r="L1273" s="2">
        <v>8560</v>
      </c>
      <c r="M1273" s="2">
        <v>75</v>
      </c>
      <c r="N1273" s="27">
        <f t="shared" si="116"/>
        <v>2</v>
      </c>
      <c r="O1273" s="28" t="str">
        <f t="shared" si="117"/>
        <v>75</v>
      </c>
      <c r="P1273" s="28">
        <f t="shared" si="118"/>
        <v>0</v>
      </c>
      <c r="Q1273" s="29">
        <f t="shared" si="119"/>
        <v>4500</v>
      </c>
      <c r="R1273" s="29">
        <f t="shared" si="120"/>
        <v>75</v>
      </c>
    </row>
    <row r="1274" spans="1:18">
      <c r="A1274" s="1">
        <v>45474</v>
      </c>
      <c r="B1274" s="1" t="str">
        <f t="shared" si="115"/>
        <v>julio</v>
      </c>
      <c r="C1274" t="s">
        <v>167</v>
      </c>
      <c r="D1274" t="s">
        <v>168</v>
      </c>
      <c r="E1274" t="str">
        <f>+VLOOKUP(F1274,'[2]DIVIPOLA MPIO'!$A$5:$B$1125,2,0)</f>
        <v>Meta</v>
      </c>
      <c r="F1274" t="s">
        <v>169</v>
      </c>
      <c r="G1274" t="s">
        <v>170</v>
      </c>
      <c r="H1274" t="s">
        <v>355</v>
      </c>
      <c r="I1274" t="s">
        <v>92</v>
      </c>
      <c r="J1274" t="s">
        <v>16</v>
      </c>
      <c r="K1274" s="2">
        <v>244</v>
      </c>
      <c r="L1274" s="2">
        <v>3665</v>
      </c>
      <c r="M1274" s="2">
        <v>48</v>
      </c>
      <c r="N1274" s="27">
        <f t="shared" si="116"/>
        <v>2</v>
      </c>
      <c r="O1274" s="28" t="str">
        <f t="shared" si="117"/>
        <v>48</v>
      </c>
      <c r="P1274" s="28">
        <f t="shared" si="118"/>
        <v>0</v>
      </c>
      <c r="Q1274" s="29">
        <f t="shared" si="119"/>
        <v>2880</v>
      </c>
      <c r="R1274" s="29">
        <f t="shared" si="120"/>
        <v>48</v>
      </c>
    </row>
    <row r="1275" spans="1:18">
      <c r="A1275" s="1">
        <v>45474</v>
      </c>
      <c r="B1275" s="1" t="str">
        <f t="shared" si="115"/>
        <v>julio</v>
      </c>
      <c r="C1275" t="s">
        <v>356</v>
      </c>
      <c r="D1275" t="s">
        <v>357</v>
      </c>
      <c r="E1275" t="str">
        <f>+VLOOKUP(F1275,'[2]DIVIPOLA MPIO'!$A$5:$B$1125,2,0)</f>
        <v>Meta</v>
      </c>
      <c r="F1275" t="s">
        <v>358</v>
      </c>
      <c r="G1275" t="s">
        <v>359</v>
      </c>
      <c r="H1275" t="s">
        <v>360</v>
      </c>
      <c r="I1275" t="s">
        <v>15</v>
      </c>
      <c r="J1275" t="s">
        <v>16</v>
      </c>
      <c r="K1275" s="2">
        <v>48</v>
      </c>
      <c r="L1275" s="2">
        <v>1643</v>
      </c>
      <c r="M1275" s="2">
        <v>20</v>
      </c>
      <c r="N1275" s="27">
        <f t="shared" si="116"/>
        <v>2</v>
      </c>
      <c r="O1275" s="28" t="str">
        <f t="shared" si="117"/>
        <v>20</v>
      </c>
      <c r="P1275" s="28">
        <f t="shared" si="118"/>
        <v>0</v>
      </c>
      <c r="Q1275" s="29">
        <f t="shared" si="119"/>
        <v>1200</v>
      </c>
      <c r="R1275" s="29">
        <f t="shared" si="120"/>
        <v>20</v>
      </c>
    </row>
    <row r="1276" spans="1:18">
      <c r="A1276" s="1">
        <v>45474</v>
      </c>
      <c r="B1276" s="1" t="str">
        <f t="shared" si="115"/>
        <v>julio</v>
      </c>
      <c r="C1276" t="s">
        <v>356</v>
      </c>
      <c r="D1276" t="s">
        <v>357</v>
      </c>
      <c r="E1276" t="str">
        <f>+VLOOKUP(F1276,'[2]DIVIPOLA MPIO'!$A$5:$B$1125,2,0)</f>
        <v>Meta</v>
      </c>
      <c r="F1276" t="s">
        <v>456</v>
      </c>
      <c r="G1276" t="s">
        <v>361</v>
      </c>
      <c r="H1276" t="s">
        <v>360</v>
      </c>
      <c r="I1276" t="s">
        <v>15</v>
      </c>
      <c r="J1276" t="s">
        <v>16</v>
      </c>
      <c r="K1276" s="2">
        <v>112</v>
      </c>
      <c r="L1276" s="2">
        <v>4192</v>
      </c>
      <c r="M1276" s="2">
        <v>47</v>
      </c>
      <c r="N1276" s="27">
        <f t="shared" si="116"/>
        <v>2</v>
      </c>
      <c r="O1276" s="28" t="str">
        <f t="shared" si="117"/>
        <v>47</v>
      </c>
      <c r="P1276" s="28">
        <f t="shared" si="118"/>
        <v>0</v>
      </c>
      <c r="Q1276" s="29">
        <f t="shared" si="119"/>
        <v>2820</v>
      </c>
      <c r="R1276" s="29">
        <f t="shared" si="120"/>
        <v>47</v>
      </c>
    </row>
    <row r="1277" spans="1:18">
      <c r="A1277" s="1">
        <v>45474</v>
      </c>
      <c r="B1277" s="1" t="str">
        <f t="shared" si="115"/>
        <v>julio</v>
      </c>
      <c r="C1277" t="s">
        <v>281</v>
      </c>
      <c r="D1277" t="s">
        <v>282</v>
      </c>
      <c r="E1277" t="str">
        <f>+VLOOKUP(F1277,'[2]DIVIPOLA MPIO'!$A$5:$B$1125,2,0)</f>
        <v>Casanare</v>
      </c>
      <c r="F1277" t="s">
        <v>12</v>
      </c>
      <c r="G1277" t="s">
        <v>378</v>
      </c>
      <c r="H1277" t="s">
        <v>284</v>
      </c>
      <c r="I1277" t="s">
        <v>15</v>
      </c>
      <c r="J1277" t="s">
        <v>16</v>
      </c>
      <c r="K1277" s="2">
        <v>7</v>
      </c>
      <c r="L1277" s="2">
        <v>200</v>
      </c>
      <c r="M1277" s="2">
        <v>5</v>
      </c>
      <c r="N1277" s="27">
        <f t="shared" si="116"/>
        <v>1</v>
      </c>
      <c r="O1277" s="28" t="str">
        <f t="shared" si="117"/>
        <v>5</v>
      </c>
      <c r="P1277" s="28">
        <f t="shared" si="118"/>
        <v>0</v>
      </c>
      <c r="Q1277" s="29">
        <f t="shared" si="119"/>
        <v>300</v>
      </c>
      <c r="R1277" s="29">
        <f t="shared" si="120"/>
        <v>5</v>
      </c>
    </row>
    <row r="1278" spans="1:18">
      <c r="A1278" s="1">
        <v>45474</v>
      </c>
      <c r="B1278" s="1" t="str">
        <f t="shared" si="115"/>
        <v>julio</v>
      </c>
      <c r="C1278" t="s">
        <v>281</v>
      </c>
      <c r="D1278" t="s">
        <v>282</v>
      </c>
      <c r="E1278" t="str">
        <f>+VLOOKUP(F1278,'[2]DIVIPOLA MPIO'!$A$5:$B$1125,2,0)</f>
        <v>Casanare</v>
      </c>
      <c r="F1278" t="s">
        <v>463</v>
      </c>
      <c r="G1278" t="s">
        <v>332</v>
      </c>
      <c r="H1278" t="s">
        <v>381</v>
      </c>
      <c r="I1278" t="s">
        <v>15</v>
      </c>
      <c r="J1278" t="s">
        <v>16</v>
      </c>
      <c r="K1278" s="2">
        <v>41</v>
      </c>
      <c r="L1278" s="2">
        <v>1240</v>
      </c>
      <c r="M1278" s="2">
        <v>31</v>
      </c>
      <c r="N1278" s="27">
        <f t="shared" si="116"/>
        <v>2</v>
      </c>
      <c r="O1278" s="28" t="str">
        <f t="shared" si="117"/>
        <v>31</v>
      </c>
      <c r="P1278" s="28">
        <f t="shared" si="118"/>
        <v>0</v>
      </c>
      <c r="Q1278" s="29">
        <f t="shared" si="119"/>
        <v>1860</v>
      </c>
      <c r="R1278" s="29">
        <f t="shared" si="120"/>
        <v>31</v>
      </c>
    </row>
    <row r="1279" spans="1:18">
      <c r="A1279" s="1">
        <v>45474</v>
      </c>
      <c r="B1279" s="1" t="str">
        <f t="shared" si="115"/>
        <v>julio</v>
      </c>
      <c r="C1279" t="s">
        <v>281</v>
      </c>
      <c r="D1279" t="s">
        <v>282</v>
      </c>
      <c r="E1279" t="str">
        <f>+VLOOKUP(F1279,'[2]DIVIPOLA MPIO'!$A$5:$B$1125,2,0)</f>
        <v>Meta</v>
      </c>
      <c r="F1279" t="s">
        <v>459</v>
      </c>
      <c r="G1279" t="s">
        <v>407</v>
      </c>
      <c r="H1279" t="s">
        <v>284</v>
      </c>
      <c r="I1279" t="s">
        <v>15</v>
      </c>
      <c r="J1279" t="s">
        <v>16</v>
      </c>
      <c r="K1279" s="2">
        <v>4</v>
      </c>
      <c r="L1279" s="2">
        <v>120</v>
      </c>
      <c r="M1279" s="2">
        <v>3</v>
      </c>
      <c r="N1279" s="27">
        <f t="shared" si="116"/>
        <v>1</v>
      </c>
      <c r="O1279" s="28" t="str">
        <f t="shared" si="117"/>
        <v>3</v>
      </c>
      <c r="P1279" s="28">
        <f t="shared" si="118"/>
        <v>0</v>
      </c>
      <c r="Q1279" s="29">
        <f t="shared" si="119"/>
        <v>180</v>
      </c>
      <c r="R1279" s="29">
        <f t="shared" si="120"/>
        <v>3</v>
      </c>
    </row>
    <row r="1280" spans="1:18">
      <c r="A1280" s="1">
        <v>45474</v>
      </c>
      <c r="B1280" s="1" t="str">
        <f t="shared" si="115"/>
        <v>julio</v>
      </c>
      <c r="C1280" t="s">
        <v>172</v>
      </c>
      <c r="D1280" t="s">
        <v>173</v>
      </c>
      <c r="E1280" t="str">
        <f>+VLOOKUP(F1280,'[2]DIVIPOLA MPIO'!$A$5:$B$1125,2,0)</f>
        <v>Vichada</v>
      </c>
      <c r="F1280" t="s">
        <v>383</v>
      </c>
      <c r="G1280" t="s">
        <v>384</v>
      </c>
      <c r="H1280" t="s">
        <v>504</v>
      </c>
      <c r="I1280" t="s">
        <v>15</v>
      </c>
      <c r="J1280" t="s">
        <v>16</v>
      </c>
      <c r="K1280" s="2">
        <v>95</v>
      </c>
      <c r="L1280" s="2">
        <v>1120</v>
      </c>
      <c r="M1280" s="2">
        <v>32</v>
      </c>
      <c r="N1280" s="27">
        <f t="shared" si="116"/>
        <v>2</v>
      </c>
      <c r="O1280" s="28" t="str">
        <f t="shared" si="117"/>
        <v>32</v>
      </c>
      <c r="P1280" s="28">
        <f t="shared" si="118"/>
        <v>0</v>
      </c>
      <c r="Q1280" s="29">
        <f t="shared" si="119"/>
        <v>1920</v>
      </c>
      <c r="R1280" s="29">
        <f t="shared" si="120"/>
        <v>32</v>
      </c>
    </row>
    <row r="1281" spans="1:18">
      <c r="A1281" s="1">
        <v>45474</v>
      </c>
      <c r="B1281" s="1" t="str">
        <f t="shared" si="115"/>
        <v>julio</v>
      </c>
      <c r="C1281" t="s">
        <v>172</v>
      </c>
      <c r="D1281" t="s">
        <v>173</v>
      </c>
      <c r="E1281" t="str">
        <f>+VLOOKUP(F1281,'[2]DIVIPOLA MPIO'!$A$5:$B$1125,2,0)</f>
        <v>Vichada</v>
      </c>
      <c r="F1281" t="s">
        <v>383</v>
      </c>
      <c r="G1281" t="s">
        <v>384</v>
      </c>
      <c r="H1281" t="s">
        <v>387</v>
      </c>
      <c r="I1281" t="s">
        <v>15</v>
      </c>
      <c r="J1281" t="s">
        <v>16</v>
      </c>
      <c r="K1281" s="2">
        <v>109</v>
      </c>
      <c r="L1281" s="2">
        <v>1400</v>
      </c>
      <c r="M1281" s="2">
        <v>37</v>
      </c>
      <c r="N1281" s="27">
        <f t="shared" si="116"/>
        <v>2</v>
      </c>
      <c r="O1281" s="28" t="str">
        <f t="shared" si="117"/>
        <v>37</v>
      </c>
      <c r="P1281" s="28">
        <f t="shared" si="118"/>
        <v>0</v>
      </c>
      <c r="Q1281" s="29">
        <f t="shared" si="119"/>
        <v>2220</v>
      </c>
      <c r="R1281" s="29">
        <f t="shared" si="120"/>
        <v>37</v>
      </c>
    </row>
    <row r="1282" spans="1:18">
      <c r="A1282" s="1">
        <v>45474</v>
      </c>
      <c r="B1282" s="1" t="str">
        <f t="shared" si="115"/>
        <v>julio</v>
      </c>
      <c r="C1282" t="s">
        <v>172</v>
      </c>
      <c r="D1282" t="s">
        <v>173</v>
      </c>
      <c r="E1282" t="str">
        <f>+VLOOKUP(F1282,'[2]DIVIPOLA MPIO'!$A$5:$B$1125,2,0)</f>
        <v>Casanare</v>
      </c>
      <c r="F1282" t="s">
        <v>458</v>
      </c>
      <c r="G1282" t="s">
        <v>364</v>
      </c>
      <c r="H1282" t="s">
        <v>408</v>
      </c>
      <c r="I1282" t="s">
        <v>15</v>
      </c>
      <c r="J1282" t="s">
        <v>16</v>
      </c>
      <c r="K1282" s="2">
        <v>140</v>
      </c>
      <c r="L1282" s="2">
        <v>1884</v>
      </c>
      <c r="M1282" s="2">
        <v>4850</v>
      </c>
      <c r="N1282" s="27">
        <f t="shared" si="116"/>
        <v>4</v>
      </c>
      <c r="O1282" s="28" t="str">
        <f t="shared" si="117"/>
        <v>48</v>
      </c>
      <c r="P1282" s="28" t="str">
        <f t="shared" si="118"/>
        <v>50</v>
      </c>
      <c r="Q1282" s="29">
        <f t="shared" si="119"/>
        <v>2930</v>
      </c>
      <c r="R1282" s="29">
        <f t="shared" si="120"/>
        <v>48.833333333333336</v>
      </c>
    </row>
    <row r="1283" spans="1:18">
      <c r="A1283" s="1">
        <v>45474</v>
      </c>
      <c r="B1283" s="1" t="str">
        <f t="shared" ref="B1283:B1346" si="121">TEXT(A1283,"mmmm")</f>
        <v>julio</v>
      </c>
      <c r="C1283" t="s">
        <v>172</v>
      </c>
      <c r="D1283" t="s">
        <v>173</v>
      </c>
      <c r="E1283" t="str">
        <f>+VLOOKUP(F1283,'[2]DIVIPOLA MPIO'!$A$5:$B$1125,2,0)</f>
        <v>Meta</v>
      </c>
      <c r="F1283" t="s">
        <v>459</v>
      </c>
      <c r="G1283" t="s">
        <v>386</v>
      </c>
      <c r="H1283" t="s">
        <v>179</v>
      </c>
      <c r="I1283" t="s">
        <v>15</v>
      </c>
      <c r="J1283" t="s">
        <v>16</v>
      </c>
      <c r="K1283" s="2">
        <v>160</v>
      </c>
      <c r="L1283" s="2">
        <v>2301</v>
      </c>
      <c r="M1283" s="2">
        <v>56</v>
      </c>
      <c r="N1283" s="27">
        <f t="shared" ref="N1283:N1346" si="122">LEN($M1283)</f>
        <v>2</v>
      </c>
      <c r="O1283" s="28" t="str">
        <f t="shared" ref="O1283:O1346" si="123">IF(N1283="1",$M1283,IF(N1283=2,LEFT($M1283,2),LEFT($M1283,2)))</f>
        <v>56</v>
      </c>
      <c r="P1283" s="28">
        <f t="shared" ref="P1283:P1346" si="124">IF(N1283&lt;=2,0,MID($M1283,3,3))</f>
        <v>0</v>
      </c>
      <c r="Q1283" s="29">
        <f t="shared" ref="Q1283:Q1346" si="125">+(O1283*60)+P1283</f>
        <v>3360</v>
      </c>
      <c r="R1283" s="29">
        <f t="shared" ref="R1283:R1346" si="126">+Q1283/60</f>
        <v>56</v>
      </c>
    </row>
    <row r="1284" spans="1:18">
      <c r="A1284" s="1">
        <v>45474</v>
      </c>
      <c r="B1284" s="1" t="str">
        <f t="shared" si="121"/>
        <v>julio</v>
      </c>
      <c r="C1284" t="s">
        <v>172</v>
      </c>
      <c r="D1284" t="s">
        <v>173</v>
      </c>
      <c r="E1284" t="str">
        <f>+VLOOKUP(F1284,'[2]DIVIPOLA MPIO'!$A$5:$B$1125,2,0)</f>
        <v>Meta</v>
      </c>
      <c r="F1284" t="s">
        <v>169</v>
      </c>
      <c r="G1284" t="s">
        <v>174</v>
      </c>
      <c r="H1284" t="s">
        <v>175</v>
      </c>
      <c r="I1284" t="s">
        <v>15</v>
      </c>
      <c r="J1284" t="s">
        <v>16</v>
      </c>
      <c r="K1284" s="2">
        <v>64</v>
      </c>
      <c r="L1284" s="2">
        <v>1151</v>
      </c>
      <c r="M1284" s="2">
        <v>22</v>
      </c>
      <c r="N1284" s="27">
        <f t="shared" si="122"/>
        <v>2</v>
      </c>
      <c r="O1284" s="28" t="str">
        <f t="shared" si="123"/>
        <v>22</v>
      </c>
      <c r="P1284" s="28">
        <f t="shared" si="124"/>
        <v>0</v>
      </c>
      <c r="Q1284" s="29">
        <f t="shared" si="125"/>
        <v>1320</v>
      </c>
      <c r="R1284" s="29">
        <f t="shared" si="126"/>
        <v>22</v>
      </c>
    </row>
    <row r="1285" spans="1:18">
      <c r="A1285" s="1">
        <v>45474</v>
      </c>
      <c r="B1285" s="1" t="str">
        <f t="shared" si="121"/>
        <v>julio</v>
      </c>
      <c r="C1285" t="s">
        <v>172</v>
      </c>
      <c r="D1285" t="s">
        <v>173</v>
      </c>
      <c r="E1285" t="str">
        <f>+VLOOKUP(F1285,'[2]DIVIPOLA MPIO'!$A$5:$B$1125,2,0)</f>
        <v>Meta</v>
      </c>
      <c r="F1285" t="s">
        <v>169</v>
      </c>
      <c r="G1285" t="s">
        <v>174</v>
      </c>
      <c r="H1285" t="s">
        <v>177</v>
      </c>
      <c r="I1285" t="s">
        <v>15</v>
      </c>
      <c r="J1285" t="s">
        <v>16</v>
      </c>
      <c r="K1285" s="2">
        <v>151</v>
      </c>
      <c r="L1285" s="2">
        <v>2091</v>
      </c>
      <c r="M1285" s="2">
        <v>51</v>
      </c>
      <c r="N1285" s="27">
        <f t="shared" si="122"/>
        <v>2</v>
      </c>
      <c r="O1285" s="28" t="str">
        <f t="shared" si="123"/>
        <v>51</v>
      </c>
      <c r="P1285" s="28">
        <f t="shared" si="124"/>
        <v>0</v>
      </c>
      <c r="Q1285" s="29">
        <f t="shared" si="125"/>
        <v>3060</v>
      </c>
      <c r="R1285" s="29">
        <f t="shared" si="126"/>
        <v>51</v>
      </c>
    </row>
    <row r="1286" spans="1:18">
      <c r="A1286" s="1">
        <v>45474</v>
      </c>
      <c r="B1286" s="1" t="str">
        <f t="shared" si="121"/>
        <v>julio</v>
      </c>
      <c r="C1286" t="s">
        <v>180</v>
      </c>
      <c r="D1286" t="s">
        <v>181</v>
      </c>
      <c r="E1286" t="str">
        <f>+VLOOKUP(F1286,'[2]DIVIPOLA MPIO'!$A$5:$B$1125,2,0)</f>
        <v>Casanare</v>
      </c>
      <c r="F1286" t="s">
        <v>463</v>
      </c>
      <c r="G1286" t="s">
        <v>182</v>
      </c>
      <c r="H1286" t="s">
        <v>365</v>
      </c>
      <c r="I1286" t="s">
        <v>92</v>
      </c>
      <c r="J1286" t="s">
        <v>16</v>
      </c>
      <c r="K1286" s="2">
        <v>181</v>
      </c>
      <c r="L1286" s="2">
        <v>2720</v>
      </c>
      <c r="M1286" s="2">
        <v>68</v>
      </c>
      <c r="N1286" s="27">
        <f t="shared" si="122"/>
        <v>2</v>
      </c>
      <c r="O1286" s="28" t="str">
        <f t="shared" si="123"/>
        <v>68</v>
      </c>
      <c r="P1286" s="28">
        <f t="shared" si="124"/>
        <v>0</v>
      </c>
      <c r="Q1286" s="29">
        <f t="shared" si="125"/>
        <v>4080</v>
      </c>
      <c r="R1286" s="29">
        <f t="shared" si="126"/>
        <v>68</v>
      </c>
    </row>
    <row r="1287" spans="1:18">
      <c r="A1287" s="1">
        <v>45474</v>
      </c>
      <c r="B1287" s="1" t="str">
        <f t="shared" si="121"/>
        <v>julio</v>
      </c>
      <c r="C1287" t="s">
        <v>180</v>
      </c>
      <c r="D1287" t="s">
        <v>181</v>
      </c>
      <c r="E1287" t="str">
        <f>+VLOOKUP(F1287,'[2]DIVIPOLA MPIO'!$A$5:$B$1125,2,0)</f>
        <v>Casanare</v>
      </c>
      <c r="F1287" t="s">
        <v>463</v>
      </c>
      <c r="G1287" t="s">
        <v>182</v>
      </c>
      <c r="H1287" t="s">
        <v>183</v>
      </c>
      <c r="I1287" t="s">
        <v>92</v>
      </c>
      <c r="J1287" t="s">
        <v>16</v>
      </c>
      <c r="K1287" s="2">
        <v>178</v>
      </c>
      <c r="L1287" s="2">
        <v>2680</v>
      </c>
      <c r="M1287" s="2">
        <v>67</v>
      </c>
      <c r="N1287" s="27">
        <f t="shared" si="122"/>
        <v>2</v>
      </c>
      <c r="O1287" s="28" t="str">
        <f t="shared" si="123"/>
        <v>67</v>
      </c>
      <c r="P1287" s="28">
        <f t="shared" si="124"/>
        <v>0</v>
      </c>
      <c r="Q1287" s="29">
        <f t="shared" si="125"/>
        <v>4020</v>
      </c>
      <c r="R1287" s="29">
        <f t="shared" si="126"/>
        <v>67</v>
      </c>
    </row>
    <row r="1288" spans="1:18">
      <c r="A1288" s="1">
        <v>45474</v>
      </c>
      <c r="B1288" s="1" t="str">
        <f t="shared" si="121"/>
        <v>julio</v>
      </c>
      <c r="C1288" t="s">
        <v>180</v>
      </c>
      <c r="D1288" t="s">
        <v>181</v>
      </c>
      <c r="E1288" t="str">
        <f>+VLOOKUP(F1288,'[2]DIVIPOLA MPIO'!$A$5:$B$1125,2,0)</f>
        <v>Casanare</v>
      </c>
      <c r="F1288" t="s">
        <v>463</v>
      </c>
      <c r="G1288" t="s">
        <v>182</v>
      </c>
      <c r="H1288" t="s">
        <v>184</v>
      </c>
      <c r="I1288" t="s">
        <v>92</v>
      </c>
      <c r="J1288" t="s">
        <v>16</v>
      </c>
      <c r="K1288" s="2">
        <v>93</v>
      </c>
      <c r="L1288" s="2">
        <v>1400</v>
      </c>
      <c r="M1288" s="2">
        <v>35</v>
      </c>
      <c r="N1288" s="27">
        <f t="shared" si="122"/>
        <v>2</v>
      </c>
      <c r="O1288" s="28" t="str">
        <f t="shared" si="123"/>
        <v>35</v>
      </c>
      <c r="P1288" s="28">
        <f t="shared" si="124"/>
        <v>0</v>
      </c>
      <c r="Q1288" s="29">
        <f t="shared" si="125"/>
        <v>2100</v>
      </c>
      <c r="R1288" s="29">
        <f t="shared" si="126"/>
        <v>35</v>
      </c>
    </row>
    <row r="1289" spans="1:18">
      <c r="A1289" s="1">
        <v>45474</v>
      </c>
      <c r="B1289" s="1" t="str">
        <f t="shared" si="121"/>
        <v>julio</v>
      </c>
      <c r="C1289" t="s">
        <v>180</v>
      </c>
      <c r="D1289" t="s">
        <v>181</v>
      </c>
      <c r="E1289" t="s">
        <v>528</v>
      </c>
      <c r="F1289" t="s">
        <v>536</v>
      </c>
      <c r="G1289" t="s">
        <v>186</v>
      </c>
      <c r="H1289" t="s">
        <v>187</v>
      </c>
      <c r="I1289" t="s">
        <v>92</v>
      </c>
      <c r="J1289" t="s">
        <v>16</v>
      </c>
      <c r="K1289" s="2">
        <v>80</v>
      </c>
      <c r="L1289" s="2">
        <v>1200</v>
      </c>
      <c r="M1289" s="2">
        <v>30</v>
      </c>
      <c r="N1289" s="27">
        <f t="shared" si="122"/>
        <v>2</v>
      </c>
      <c r="O1289" s="28" t="str">
        <f t="shared" si="123"/>
        <v>30</v>
      </c>
      <c r="P1289" s="28">
        <f t="shared" si="124"/>
        <v>0</v>
      </c>
      <c r="Q1289" s="29">
        <f t="shared" si="125"/>
        <v>1800</v>
      </c>
      <c r="R1289" s="29">
        <f t="shared" si="126"/>
        <v>30</v>
      </c>
    </row>
    <row r="1290" spans="1:18">
      <c r="A1290" s="1">
        <v>45474</v>
      </c>
      <c r="B1290" s="1" t="str">
        <f t="shared" si="121"/>
        <v>julio</v>
      </c>
      <c r="C1290" t="s">
        <v>180</v>
      </c>
      <c r="D1290" t="s">
        <v>181</v>
      </c>
      <c r="E1290" t="s">
        <v>528</v>
      </c>
      <c r="F1290" t="s">
        <v>536</v>
      </c>
      <c r="G1290" t="s">
        <v>186</v>
      </c>
      <c r="H1290" t="s">
        <v>388</v>
      </c>
      <c r="I1290" t="s">
        <v>92</v>
      </c>
      <c r="J1290" t="s">
        <v>16</v>
      </c>
      <c r="K1290" s="2">
        <v>64</v>
      </c>
      <c r="L1290" s="2">
        <v>960</v>
      </c>
      <c r="M1290" s="2">
        <v>24</v>
      </c>
      <c r="N1290" s="27">
        <f t="shared" si="122"/>
        <v>2</v>
      </c>
      <c r="O1290" s="28" t="str">
        <f t="shared" si="123"/>
        <v>24</v>
      </c>
      <c r="P1290" s="28">
        <f t="shared" si="124"/>
        <v>0</v>
      </c>
      <c r="Q1290" s="29">
        <f t="shared" si="125"/>
        <v>1440</v>
      </c>
      <c r="R1290" s="29">
        <f t="shared" si="126"/>
        <v>24</v>
      </c>
    </row>
    <row r="1291" spans="1:18">
      <c r="A1291" s="1">
        <v>45474</v>
      </c>
      <c r="B1291" s="1" t="str">
        <f t="shared" si="121"/>
        <v>julio</v>
      </c>
      <c r="C1291" t="s">
        <v>180</v>
      </c>
      <c r="D1291" t="s">
        <v>181</v>
      </c>
      <c r="E1291" t="s">
        <v>528</v>
      </c>
      <c r="F1291" t="s">
        <v>536</v>
      </c>
      <c r="G1291" t="s">
        <v>186</v>
      </c>
      <c r="H1291" t="s">
        <v>188</v>
      </c>
      <c r="I1291" t="s">
        <v>92</v>
      </c>
      <c r="J1291" t="s">
        <v>16</v>
      </c>
      <c r="K1291" s="2">
        <v>110</v>
      </c>
      <c r="L1291" s="2">
        <v>1652</v>
      </c>
      <c r="M1291" s="2">
        <v>4130</v>
      </c>
      <c r="N1291" s="27">
        <f t="shared" si="122"/>
        <v>4</v>
      </c>
      <c r="O1291" s="28" t="str">
        <f t="shared" si="123"/>
        <v>41</v>
      </c>
      <c r="P1291" s="28" t="str">
        <f t="shared" si="124"/>
        <v>30</v>
      </c>
      <c r="Q1291" s="29">
        <f t="shared" si="125"/>
        <v>2490</v>
      </c>
      <c r="R1291" s="29">
        <f t="shared" si="126"/>
        <v>41.5</v>
      </c>
    </row>
    <row r="1292" spans="1:18">
      <c r="A1292" s="1">
        <v>45474</v>
      </c>
      <c r="B1292" s="1" t="str">
        <f t="shared" si="121"/>
        <v>julio</v>
      </c>
      <c r="C1292" t="s">
        <v>180</v>
      </c>
      <c r="D1292" t="s">
        <v>181</v>
      </c>
      <c r="E1292" t="s">
        <v>528</v>
      </c>
      <c r="F1292" t="s">
        <v>536</v>
      </c>
      <c r="G1292" t="s">
        <v>186</v>
      </c>
      <c r="H1292" t="s">
        <v>189</v>
      </c>
      <c r="I1292" t="s">
        <v>92</v>
      </c>
      <c r="J1292" t="s">
        <v>16</v>
      </c>
      <c r="K1292" s="2">
        <v>120</v>
      </c>
      <c r="L1292" s="2">
        <v>1800</v>
      </c>
      <c r="M1292" s="2">
        <v>45</v>
      </c>
      <c r="N1292" s="27">
        <f t="shared" si="122"/>
        <v>2</v>
      </c>
      <c r="O1292" s="28" t="str">
        <f t="shared" si="123"/>
        <v>45</v>
      </c>
      <c r="P1292" s="28">
        <f t="shared" si="124"/>
        <v>0</v>
      </c>
      <c r="Q1292" s="29">
        <f t="shared" si="125"/>
        <v>2700</v>
      </c>
      <c r="R1292" s="29">
        <f t="shared" si="126"/>
        <v>45</v>
      </c>
    </row>
    <row r="1293" spans="1:18">
      <c r="A1293" s="1">
        <v>45474</v>
      </c>
      <c r="B1293" s="1" t="str">
        <f t="shared" si="121"/>
        <v>julio</v>
      </c>
      <c r="C1293" t="s">
        <v>180</v>
      </c>
      <c r="D1293" t="s">
        <v>181</v>
      </c>
      <c r="E1293" t="str">
        <f>+VLOOKUP(F1293,'[2]DIVIPOLA MPIO'!$A$5:$B$1125,2,0)</f>
        <v>Casanare</v>
      </c>
      <c r="F1293" t="s">
        <v>201</v>
      </c>
      <c r="G1293" t="s">
        <v>285</v>
      </c>
      <c r="H1293" t="s">
        <v>325</v>
      </c>
      <c r="I1293" t="s">
        <v>92</v>
      </c>
      <c r="J1293" t="s">
        <v>16</v>
      </c>
      <c r="K1293" s="2">
        <v>109</v>
      </c>
      <c r="L1293" s="2">
        <v>1640</v>
      </c>
      <c r="M1293" s="2">
        <v>41</v>
      </c>
      <c r="N1293" s="27">
        <f t="shared" si="122"/>
        <v>2</v>
      </c>
      <c r="O1293" s="28" t="str">
        <f t="shared" si="123"/>
        <v>41</v>
      </c>
      <c r="P1293" s="28">
        <f t="shared" si="124"/>
        <v>0</v>
      </c>
      <c r="Q1293" s="29">
        <f t="shared" si="125"/>
        <v>2460</v>
      </c>
      <c r="R1293" s="29">
        <f t="shared" si="126"/>
        <v>41</v>
      </c>
    </row>
    <row r="1294" spans="1:18">
      <c r="A1294" s="1">
        <v>45474</v>
      </c>
      <c r="B1294" s="1" t="str">
        <f t="shared" si="121"/>
        <v>julio</v>
      </c>
      <c r="C1294" t="s">
        <v>190</v>
      </c>
      <c r="D1294" t="s">
        <v>498</v>
      </c>
      <c r="E1294" t="str">
        <f>+VLOOKUP(F1294,'[2]DIVIPOLA MPIO'!$A$5:$B$1125,2,0)</f>
        <v>Tolima</v>
      </c>
      <c r="F1294" t="s">
        <v>465</v>
      </c>
      <c r="G1294" t="s">
        <v>193</v>
      </c>
      <c r="H1294" t="s">
        <v>194</v>
      </c>
      <c r="I1294" t="s">
        <v>92</v>
      </c>
      <c r="J1294" t="s">
        <v>16</v>
      </c>
      <c r="K1294" s="2">
        <v>78</v>
      </c>
      <c r="L1294" s="2">
        <v>775</v>
      </c>
      <c r="M1294" s="2">
        <v>31</v>
      </c>
      <c r="N1294" s="27">
        <f t="shared" si="122"/>
        <v>2</v>
      </c>
      <c r="O1294" s="28" t="str">
        <f t="shared" si="123"/>
        <v>31</v>
      </c>
      <c r="P1294" s="28">
        <f t="shared" si="124"/>
        <v>0</v>
      </c>
      <c r="Q1294" s="29">
        <f t="shared" si="125"/>
        <v>1860</v>
      </c>
      <c r="R1294" s="29">
        <f t="shared" si="126"/>
        <v>31</v>
      </c>
    </row>
    <row r="1295" spans="1:18">
      <c r="A1295" s="1">
        <v>45474</v>
      </c>
      <c r="B1295" s="1" t="str">
        <f t="shared" si="121"/>
        <v>julio</v>
      </c>
      <c r="C1295" t="s">
        <v>195</v>
      </c>
      <c r="D1295" t="s">
        <v>499</v>
      </c>
      <c r="E1295" t="str">
        <f>+VLOOKUP(F1295,'[2]DIVIPOLA MPIO'!$A$5:$B$1125,2,0)</f>
        <v>Casanare</v>
      </c>
      <c r="F1295" t="s">
        <v>196</v>
      </c>
      <c r="G1295" t="s">
        <v>197</v>
      </c>
      <c r="H1295" t="s">
        <v>198</v>
      </c>
      <c r="I1295" t="s">
        <v>15</v>
      </c>
      <c r="J1295" t="s">
        <v>16</v>
      </c>
      <c r="K1295" s="2">
        <v>100</v>
      </c>
      <c r="L1295" s="2">
        <v>3000</v>
      </c>
      <c r="M1295" s="2">
        <v>50</v>
      </c>
      <c r="N1295" s="27">
        <f t="shared" si="122"/>
        <v>2</v>
      </c>
      <c r="O1295" s="28" t="str">
        <f t="shared" si="123"/>
        <v>50</v>
      </c>
      <c r="P1295" s="28">
        <f t="shared" si="124"/>
        <v>0</v>
      </c>
      <c r="Q1295" s="29">
        <f t="shared" si="125"/>
        <v>3000</v>
      </c>
      <c r="R1295" s="29">
        <f t="shared" si="126"/>
        <v>50</v>
      </c>
    </row>
    <row r="1296" spans="1:18">
      <c r="A1296" s="1">
        <v>45474</v>
      </c>
      <c r="B1296" s="1" t="str">
        <f t="shared" si="121"/>
        <v>julio</v>
      </c>
      <c r="C1296" t="s">
        <v>199</v>
      </c>
      <c r="D1296" t="s">
        <v>200</v>
      </c>
      <c r="E1296" t="str">
        <f>+VLOOKUP(F1296,'[2]DIVIPOLA MPIO'!$A$5:$B$1125,2,0)</f>
        <v>Casanare</v>
      </c>
      <c r="F1296" t="s">
        <v>201</v>
      </c>
      <c r="G1296" t="s">
        <v>202</v>
      </c>
      <c r="H1296" t="s">
        <v>203</v>
      </c>
      <c r="I1296" t="s">
        <v>15</v>
      </c>
      <c r="J1296" t="s">
        <v>16</v>
      </c>
      <c r="K1296" s="2">
        <v>12</v>
      </c>
      <c r="L1296" s="2">
        <v>2030</v>
      </c>
      <c r="M1296" s="2">
        <v>3350</v>
      </c>
      <c r="N1296" s="27">
        <f t="shared" si="122"/>
        <v>4</v>
      </c>
      <c r="O1296" s="28" t="str">
        <f t="shared" si="123"/>
        <v>33</v>
      </c>
      <c r="P1296" s="28" t="str">
        <f t="shared" si="124"/>
        <v>50</v>
      </c>
      <c r="Q1296" s="29">
        <f t="shared" si="125"/>
        <v>2030</v>
      </c>
      <c r="R1296" s="29">
        <f t="shared" si="126"/>
        <v>33.833333333333336</v>
      </c>
    </row>
    <row r="1297" spans="1:18">
      <c r="A1297" s="1">
        <v>45474</v>
      </c>
      <c r="B1297" s="1" t="str">
        <f t="shared" si="121"/>
        <v>julio</v>
      </c>
      <c r="C1297" t="s">
        <v>199</v>
      </c>
      <c r="D1297" t="s">
        <v>200</v>
      </c>
      <c r="E1297" t="str">
        <f>+VLOOKUP(F1297,'[2]DIVIPOLA MPIO'!$A$5:$B$1125,2,0)</f>
        <v>Casanare</v>
      </c>
      <c r="F1297" t="s">
        <v>201</v>
      </c>
      <c r="G1297" t="s">
        <v>202</v>
      </c>
      <c r="H1297" t="s">
        <v>505</v>
      </c>
      <c r="I1297" t="s">
        <v>15</v>
      </c>
      <c r="J1297" t="s">
        <v>16</v>
      </c>
      <c r="K1297" s="2">
        <v>8</v>
      </c>
      <c r="L1297" s="2">
        <v>1080</v>
      </c>
      <c r="M1297" s="2">
        <v>1803</v>
      </c>
      <c r="N1297" s="27">
        <f t="shared" si="122"/>
        <v>4</v>
      </c>
      <c r="O1297" s="28" t="str">
        <f t="shared" si="123"/>
        <v>18</v>
      </c>
      <c r="P1297" s="28" t="str">
        <f t="shared" si="124"/>
        <v>03</v>
      </c>
      <c r="Q1297" s="29">
        <f t="shared" si="125"/>
        <v>1083</v>
      </c>
      <c r="R1297" s="29">
        <f t="shared" si="126"/>
        <v>18.05</v>
      </c>
    </row>
    <row r="1298" spans="1:18">
      <c r="A1298" s="1">
        <v>45474</v>
      </c>
      <c r="B1298" s="1" t="str">
        <f t="shared" si="121"/>
        <v>julio</v>
      </c>
      <c r="C1298" t="s">
        <v>199</v>
      </c>
      <c r="D1298" t="s">
        <v>200</v>
      </c>
      <c r="E1298" t="str">
        <f>+VLOOKUP(F1298,'[2]DIVIPOLA MPIO'!$A$5:$B$1125,2,0)</f>
        <v>Casanare</v>
      </c>
      <c r="F1298" t="s">
        <v>201</v>
      </c>
      <c r="G1298" t="s">
        <v>202</v>
      </c>
      <c r="H1298" t="s">
        <v>204</v>
      </c>
      <c r="I1298" t="s">
        <v>15</v>
      </c>
      <c r="J1298" t="s">
        <v>16</v>
      </c>
      <c r="K1298" s="2">
        <v>6</v>
      </c>
      <c r="L1298" s="2">
        <v>1050</v>
      </c>
      <c r="M1298" s="2">
        <v>1730</v>
      </c>
      <c r="N1298" s="27">
        <f t="shared" si="122"/>
        <v>4</v>
      </c>
      <c r="O1298" s="28" t="str">
        <f t="shared" si="123"/>
        <v>17</v>
      </c>
      <c r="P1298" s="28" t="str">
        <f t="shared" si="124"/>
        <v>30</v>
      </c>
      <c r="Q1298" s="29">
        <f t="shared" si="125"/>
        <v>1050</v>
      </c>
      <c r="R1298" s="29">
        <f t="shared" si="126"/>
        <v>17.5</v>
      </c>
    </row>
    <row r="1299" spans="1:18">
      <c r="A1299" s="1">
        <v>45474</v>
      </c>
      <c r="B1299" s="1" t="str">
        <f t="shared" si="121"/>
        <v>julio</v>
      </c>
      <c r="C1299" t="s">
        <v>206</v>
      </c>
      <c r="D1299" t="s">
        <v>207</v>
      </c>
      <c r="E1299" t="str">
        <f>+VLOOKUP(F1299,'[2]DIVIPOLA MPIO'!$A$5:$B$1125,2,0)</f>
        <v>Atlántico</v>
      </c>
      <c r="F1299" t="s">
        <v>208</v>
      </c>
      <c r="G1299" t="s">
        <v>209</v>
      </c>
      <c r="H1299" t="s">
        <v>210</v>
      </c>
      <c r="I1299" t="s">
        <v>211</v>
      </c>
      <c r="J1299" t="s">
        <v>411</v>
      </c>
      <c r="K1299" s="2">
        <v>16</v>
      </c>
      <c r="L1299" s="2">
        <v>565</v>
      </c>
      <c r="M1299" s="2">
        <v>22</v>
      </c>
      <c r="N1299" s="27">
        <f t="shared" si="122"/>
        <v>2</v>
      </c>
      <c r="O1299" s="28" t="str">
        <f t="shared" si="123"/>
        <v>22</v>
      </c>
      <c r="P1299" s="28">
        <f t="shared" si="124"/>
        <v>0</v>
      </c>
      <c r="Q1299" s="29">
        <f t="shared" si="125"/>
        <v>1320</v>
      </c>
      <c r="R1299" s="29">
        <f t="shared" si="126"/>
        <v>22</v>
      </c>
    </row>
    <row r="1300" spans="1:18">
      <c r="A1300" s="1">
        <v>45474</v>
      </c>
      <c r="B1300" s="1" t="str">
        <f t="shared" si="121"/>
        <v>julio</v>
      </c>
      <c r="C1300" t="s">
        <v>206</v>
      </c>
      <c r="D1300" t="s">
        <v>207</v>
      </c>
      <c r="E1300" t="str">
        <f>+VLOOKUP(F1300,'[2]DIVIPOLA MPIO'!$A$5:$B$1125,2,0)</f>
        <v>Atlántico</v>
      </c>
      <c r="F1300" t="s">
        <v>208</v>
      </c>
      <c r="G1300" t="s">
        <v>209</v>
      </c>
      <c r="H1300" t="s">
        <v>212</v>
      </c>
      <c r="I1300" t="s">
        <v>211</v>
      </c>
      <c r="J1300" t="s">
        <v>411</v>
      </c>
      <c r="K1300" s="2">
        <v>43</v>
      </c>
      <c r="L1300" s="2">
        <v>2107</v>
      </c>
      <c r="M1300" s="2">
        <v>6124</v>
      </c>
      <c r="N1300" s="27">
        <f t="shared" si="122"/>
        <v>4</v>
      </c>
      <c r="O1300" s="28" t="str">
        <f t="shared" si="123"/>
        <v>61</v>
      </c>
      <c r="P1300" s="28" t="str">
        <f t="shared" si="124"/>
        <v>24</v>
      </c>
      <c r="Q1300" s="29">
        <f t="shared" si="125"/>
        <v>3684</v>
      </c>
      <c r="R1300" s="29">
        <f t="shared" si="126"/>
        <v>61.4</v>
      </c>
    </row>
    <row r="1301" spans="1:18">
      <c r="A1301" s="1">
        <v>45474</v>
      </c>
      <c r="B1301" s="1" t="str">
        <f t="shared" si="121"/>
        <v>julio</v>
      </c>
      <c r="C1301" t="s">
        <v>206</v>
      </c>
      <c r="D1301" t="s">
        <v>207</v>
      </c>
      <c r="E1301" t="str">
        <f>+VLOOKUP(F1301,'[2]DIVIPOLA MPIO'!$A$5:$B$1125,2,0)</f>
        <v>Atlántico</v>
      </c>
      <c r="F1301" t="s">
        <v>208</v>
      </c>
      <c r="G1301" t="s">
        <v>209</v>
      </c>
      <c r="H1301" t="s">
        <v>506</v>
      </c>
      <c r="I1301" t="s">
        <v>211</v>
      </c>
      <c r="J1301" t="s">
        <v>411</v>
      </c>
      <c r="K1301" s="2">
        <v>22</v>
      </c>
      <c r="L1301" s="2">
        <v>373</v>
      </c>
      <c r="M1301" s="2">
        <v>1130</v>
      </c>
      <c r="N1301" s="27">
        <f t="shared" si="122"/>
        <v>4</v>
      </c>
      <c r="O1301" s="28" t="str">
        <f t="shared" si="123"/>
        <v>11</v>
      </c>
      <c r="P1301" s="28" t="str">
        <f t="shared" si="124"/>
        <v>30</v>
      </c>
      <c r="Q1301" s="29">
        <f t="shared" si="125"/>
        <v>690</v>
      </c>
      <c r="R1301" s="29">
        <f t="shared" si="126"/>
        <v>11.5</v>
      </c>
    </row>
    <row r="1302" spans="1:18">
      <c r="A1302" s="1">
        <v>45474</v>
      </c>
      <c r="B1302" s="1" t="str">
        <f t="shared" si="121"/>
        <v>julio</v>
      </c>
      <c r="C1302" t="s">
        <v>213</v>
      </c>
      <c r="D1302" t="s">
        <v>214</v>
      </c>
      <c r="E1302" t="str">
        <f>+VLOOKUP(F1302,'[2]DIVIPOLA MPIO'!$A$5:$B$1125,2,0)</f>
        <v>Antioquia</v>
      </c>
      <c r="F1302" t="s">
        <v>453</v>
      </c>
      <c r="G1302" t="s">
        <v>215</v>
      </c>
      <c r="H1302" t="s">
        <v>288</v>
      </c>
      <c r="I1302" t="s">
        <v>217</v>
      </c>
      <c r="J1302" t="s">
        <v>27</v>
      </c>
      <c r="K1302" s="2">
        <v>107</v>
      </c>
      <c r="L1302" s="2">
        <v>7326</v>
      </c>
      <c r="M1302" s="2">
        <v>50.8</v>
      </c>
      <c r="N1302" s="27">
        <f t="shared" si="122"/>
        <v>4</v>
      </c>
      <c r="O1302" s="28" t="str">
        <f t="shared" si="123"/>
        <v>50</v>
      </c>
      <c r="P1302" s="28" t="str">
        <f t="shared" si="124"/>
        <v>,8</v>
      </c>
      <c r="Q1302" s="29">
        <f t="shared" si="125"/>
        <v>3000.8</v>
      </c>
      <c r="R1302" s="29">
        <f t="shared" si="126"/>
        <v>50.013333333333335</v>
      </c>
    </row>
    <row r="1303" spans="1:18">
      <c r="A1303" s="1">
        <v>45474</v>
      </c>
      <c r="B1303" s="1" t="str">
        <f t="shared" si="121"/>
        <v>julio</v>
      </c>
      <c r="C1303" t="s">
        <v>213</v>
      </c>
      <c r="D1303" t="s">
        <v>214</v>
      </c>
      <c r="E1303" t="str">
        <f>+VLOOKUP(F1303,'[2]DIVIPOLA MPIO'!$A$5:$B$1125,2,0)</f>
        <v>Antioquia</v>
      </c>
      <c r="F1303" t="s">
        <v>453</v>
      </c>
      <c r="G1303" t="s">
        <v>215</v>
      </c>
      <c r="H1303" t="s">
        <v>216</v>
      </c>
      <c r="I1303" t="s">
        <v>217</v>
      </c>
      <c r="J1303" t="s">
        <v>27</v>
      </c>
      <c r="K1303" s="2">
        <v>142</v>
      </c>
      <c r="L1303" s="2">
        <v>10523</v>
      </c>
      <c r="M1303" s="2">
        <v>75.5</v>
      </c>
      <c r="N1303" s="27">
        <f t="shared" si="122"/>
        <v>4</v>
      </c>
      <c r="O1303" s="28" t="str">
        <f t="shared" si="123"/>
        <v>75</v>
      </c>
      <c r="P1303" s="28" t="str">
        <f t="shared" si="124"/>
        <v>,5</v>
      </c>
      <c r="Q1303" s="29">
        <f t="shared" si="125"/>
        <v>4500.5</v>
      </c>
      <c r="R1303" s="29">
        <f t="shared" si="126"/>
        <v>75.00833333333334</v>
      </c>
    </row>
    <row r="1304" spans="1:18">
      <c r="A1304" s="1">
        <v>45474</v>
      </c>
      <c r="B1304" s="1" t="str">
        <f t="shared" si="121"/>
        <v>julio</v>
      </c>
      <c r="C1304" t="s">
        <v>213</v>
      </c>
      <c r="D1304" t="s">
        <v>214</v>
      </c>
      <c r="E1304" t="str">
        <f>+VLOOKUP(F1304,'[2]DIVIPOLA MPIO'!$A$5:$B$1125,2,0)</f>
        <v>Antioquia</v>
      </c>
      <c r="F1304" t="s">
        <v>453</v>
      </c>
      <c r="G1304" t="s">
        <v>215</v>
      </c>
      <c r="H1304" t="s">
        <v>218</v>
      </c>
      <c r="I1304" t="s">
        <v>217</v>
      </c>
      <c r="J1304" t="s">
        <v>27</v>
      </c>
      <c r="K1304" s="2">
        <v>126</v>
      </c>
      <c r="L1304" s="2">
        <v>9476</v>
      </c>
      <c r="M1304" s="2">
        <v>59.8</v>
      </c>
      <c r="N1304" s="27">
        <f t="shared" si="122"/>
        <v>4</v>
      </c>
      <c r="O1304" s="28" t="str">
        <f t="shared" si="123"/>
        <v>59</v>
      </c>
      <c r="P1304" s="28" t="str">
        <f t="shared" si="124"/>
        <v>,8</v>
      </c>
      <c r="Q1304" s="29">
        <f t="shared" si="125"/>
        <v>3540.8</v>
      </c>
      <c r="R1304" s="29">
        <f t="shared" si="126"/>
        <v>59.013333333333335</v>
      </c>
    </row>
    <row r="1305" spans="1:18">
      <c r="A1305" s="1">
        <v>45474</v>
      </c>
      <c r="B1305" s="1" t="str">
        <f t="shared" si="121"/>
        <v>julio</v>
      </c>
      <c r="C1305" t="s">
        <v>213</v>
      </c>
      <c r="D1305" t="s">
        <v>214</v>
      </c>
      <c r="E1305" t="str">
        <f>+VLOOKUP(F1305,'[2]DIVIPOLA MPIO'!$A$5:$B$1125,2,0)</f>
        <v>Antioquia</v>
      </c>
      <c r="F1305" t="s">
        <v>453</v>
      </c>
      <c r="G1305" t="s">
        <v>215</v>
      </c>
      <c r="H1305" t="s">
        <v>219</v>
      </c>
      <c r="I1305" t="s">
        <v>217</v>
      </c>
      <c r="J1305" t="s">
        <v>27</v>
      </c>
      <c r="K1305" s="2">
        <v>116</v>
      </c>
      <c r="L1305" s="2">
        <v>8516</v>
      </c>
      <c r="M1305" s="2">
        <v>55.9</v>
      </c>
      <c r="N1305" s="27">
        <f t="shared" si="122"/>
        <v>4</v>
      </c>
      <c r="O1305" s="28" t="str">
        <f t="shared" si="123"/>
        <v>55</v>
      </c>
      <c r="P1305" s="28" t="str">
        <f t="shared" si="124"/>
        <v>,9</v>
      </c>
      <c r="Q1305" s="29">
        <f t="shared" si="125"/>
        <v>3300.9</v>
      </c>
      <c r="R1305" s="29">
        <f t="shared" si="126"/>
        <v>55.015000000000001</v>
      </c>
    </row>
    <row r="1306" spans="1:18">
      <c r="A1306" s="1">
        <v>45474</v>
      </c>
      <c r="B1306" s="1" t="str">
        <f t="shared" si="121"/>
        <v>julio</v>
      </c>
      <c r="C1306" t="s">
        <v>290</v>
      </c>
      <c r="D1306" t="s">
        <v>291</v>
      </c>
      <c r="E1306" t="str">
        <f>+VLOOKUP(F1306,'[2]DIVIPOLA MPIO'!$A$5:$B$1125,2,0)</f>
        <v>Valle del Cauca</v>
      </c>
      <c r="F1306" t="s">
        <v>292</v>
      </c>
      <c r="G1306" t="s">
        <v>293</v>
      </c>
      <c r="H1306" t="s">
        <v>296</v>
      </c>
      <c r="I1306" t="s">
        <v>295</v>
      </c>
      <c r="J1306" t="s">
        <v>411</v>
      </c>
      <c r="K1306" s="2">
        <v>2</v>
      </c>
      <c r="L1306" s="2">
        <v>40.46</v>
      </c>
      <c r="M1306" s="2">
        <v>0.92</v>
      </c>
      <c r="N1306" s="27">
        <f t="shared" si="122"/>
        <v>4</v>
      </c>
      <c r="O1306" s="28" t="str">
        <f t="shared" si="123"/>
        <v>0,</v>
      </c>
      <c r="P1306" s="28" t="str">
        <f t="shared" si="124"/>
        <v>92</v>
      </c>
      <c r="Q1306" s="29">
        <f t="shared" si="125"/>
        <v>92</v>
      </c>
      <c r="R1306" s="29">
        <f t="shared" si="126"/>
        <v>1.5333333333333334</v>
      </c>
    </row>
    <row r="1307" spans="1:18">
      <c r="A1307" s="1">
        <v>45474</v>
      </c>
      <c r="B1307" s="1" t="str">
        <f t="shared" si="121"/>
        <v>julio</v>
      </c>
      <c r="C1307" t="s">
        <v>290</v>
      </c>
      <c r="D1307" t="s">
        <v>291</v>
      </c>
      <c r="E1307" t="str">
        <f>+VLOOKUP(F1307,'[2]DIVIPOLA MPIO'!$A$5:$B$1125,2,0)</f>
        <v>Valle del Cauca</v>
      </c>
      <c r="F1307" t="s">
        <v>292</v>
      </c>
      <c r="G1307" t="s">
        <v>297</v>
      </c>
      <c r="H1307" t="s">
        <v>294</v>
      </c>
      <c r="I1307" t="s">
        <v>295</v>
      </c>
      <c r="J1307" t="s">
        <v>411</v>
      </c>
      <c r="K1307" s="2">
        <v>2</v>
      </c>
      <c r="L1307" s="2">
        <v>75.099999999999994</v>
      </c>
      <c r="M1307" s="2">
        <v>2.2000000000000002</v>
      </c>
      <c r="N1307" s="27">
        <f t="shared" si="122"/>
        <v>3</v>
      </c>
      <c r="O1307" s="28" t="str">
        <f t="shared" si="123"/>
        <v>2,</v>
      </c>
      <c r="P1307" s="28" t="str">
        <f t="shared" si="124"/>
        <v>2</v>
      </c>
      <c r="Q1307" s="29">
        <f t="shared" si="125"/>
        <v>122</v>
      </c>
      <c r="R1307" s="29">
        <f t="shared" si="126"/>
        <v>2.0333333333333332</v>
      </c>
    </row>
    <row r="1308" spans="1:18">
      <c r="A1308" s="1">
        <v>45474</v>
      </c>
      <c r="B1308" s="1" t="str">
        <f t="shared" si="121"/>
        <v>julio</v>
      </c>
      <c r="C1308" t="s">
        <v>290</v>
      </c>
      <c r="D1308" t="s">
        <v>291</v>
      </c>
      <c r="E1308" t="str">
        <f>+VLOOKUP(F1308,'[2]DIVIPOLA MPIO'!$A$5:$B$1125,2,0)</f>
        <v>Valle del Cauca</v>
      </c>
      <c r="F1308" t="s">
        <v>292</v>
      </c>
      <c r="G1308" t="s">
        <v>297</v>
      </c>
      <c r="H1308" t="s">
        <v>296</v>
      </c>
      <c r="I1308" t="s">
        <v>295</v>
      </c>
      <c r="J1308" t="s">
        <v>411</v>
      </c>
      <c r="K1308" s="2">
        <v>6</v>
      </c>
      <c r="L1308" s="2">
        <v>102</v>
      </c>
      <c r="M1308" s="2">
        <v>4</v>
      </c>
      <c r="N1308" s="27">
        <f t="shared" si="122"/>
        <v>1</v>
      </c>
      <c r="O1308" s="28" t="str">
        <f t="shared" si="123"/>
        <v>4</v>
      </c>
      <c r="P1308" s="28">
        <f t="shared" si="124"/>
        <v>0</v>
      </c>
      <c r="Q1308" s="29">
        <f t="shared" si="125"/>
        <v>240</v>
      </c>
      <c r="R1308" s="29">
        <f t="shared" si="126"/>
        <v>4</v>
      </c>
    </row>
    <row r="1309" spans="1:18">
      <c r="A1309" s="1">
        <v>45474</v>
      </c>
      <c r="B1309" s="1" t="str">
        <f t="shared" si="121"/>
        <v>julio</v>
      </c>
      <c r="C1309" t="s">
        <v>290</v>
      </c>
      <c r="D1309" t="s">
        <v>291</v>
      </c>
      <c r="E1309" t="str">
        <f>+VLOOKUP(F1309,'[2]DIVIPOLA MPIO'!$A$5:$B$1125,2,0)</f>
        <v>Cauca</v>
      </c>
      <c r="F1309" t="s">
        <v>298</v>
      </c>
      <c r="G1309" t="s">
        <v>293</v>
      </c>
      <c r="H1309" t="s">
        <v>294</v>
      </c>
      <c r="I1309" t="s">
        <v>295</v>
      </c>
      <c r="J1309" t="s">
        <v>411</v>
      </c>
      <c r="K1309" s="2">
        <v>6</v>
      </c>
      <c r="L1309" s="2">
        <v>262.06</v>
      </c>
      <c r="M1309" s="2">
        <v>5.08</v>
      </c>
      <c r="N1309" s="27">
        <f t="shared" si="122"/>
        <v>4</v>
      </c>
      <c r="O1309" s="28" t="str">
        <f t="shared" si="123"/>
        <v>5,</v>
      </c>
      <c r="P1309" s="28" t="str">
        <f t="shared" si="124"/>
        <v>08</v>
      </c>
      <c r="Q1309" s="29">
        <f t="shared" si="125"/>
        <v>308</v>
      </c>
      <c r="R1309" s="29">
        <f t="shared" si="126"/>
        <v>5.1333333333333337</v>
      </c>
    </row>
    <row r="1310" spans="1:18">
      <c r="A1310" s="1">
        <v>45474</v>
      </c>
      <c r="B1310" s="1" t="str">
        <f t="shared" si="121"/>
        <v>julio</v>
      </c>
      <c r="C1310" t="s">
        <v>290</v>
      </c>
      <c r="D1310" t="s">
        <v>291</v>
      </c>
      <c r="E1310" t="str">
        <f>+VLOOKUP(F1310,'[2]DIVIPOLA MPIO'!$A$5:$B$1125,2,0)</f>
        <v>Cauca</v>
      </c>
      <c r="F1310" t="s">
        <v>298</v>
      </c>
      <c r="G1310" t="s">
        <v>293</v>
      </c>
      <c r="H1310" t="s">
        <v>296</v>
      </c>
      <c r="I1310" t="s">
        <v>295</v>
      </c>
      <c r="J1310" t="s">
        <v>411</v>
      </c>
      <c r="K1310" s="2">
        <v>4</v>
      </c>
      <c r="L1310" s="2">
        <v>79.34</v>
      </c>
      <c r="M1310" s="2">
        <v>1.34</v>
      </c>
      <c r="N1310" s="27">
        <f t="shared" si="122"/>
        <v>4</v>
      </c>
      <c r="O1310" s="28" t="str">
        <f t="shared" si="123"/>
        <v>1,</v>
      </c>
      <c r="P1310" s="28" t="str">
        <f t="shared" si="124"/>
        <v>34</v>
      </c>
      <c r="Q1310" s="29">
        <f t="shared" si="125"/>
        <v>94</v>
      </c>
      <c r="R1310" s="29">
        <f t="shared" si="126"/>
        <v>1.5666666666666667</v>
      </c>
    </row>
    <row r="1311" spans="1:18">
      <c r="A1311" s="1">
        <v>45474</v>
      </c>
      <c r="B1311" s="1" t="str">
        <f t="shared" si="121"/>
        <v>julio</v>
      </c>
      <c r="C1311" t="s">
        <v>290</v>
      </c>
      <c r="D1311" t="s">
        <v>291</v>
      </c>
      <c r="E1311" t="str">
        <f>+VLOOKUP(F1311,'[2]DIVIPOLA MPIO'!$A$5:$B$1125,2,0)</f>
        <v>Cauca</v>
      </c>
      <c r="F1311" t="s">
        <v>298</v>
      </c>
      <c r="G1311" t="s">
        <v>297</v>
      </c>
      <c r="H1311" t="s">
        <v>294</v>
      </c>
      <c r="I1311" t="s">
        <v>295</v>
      </c>
      <c r="J1311" t="s">
        <v>411</v>
      </c>
      <c r="K1311" s="2">
        <v>2</v>
      </c>
      <c r="L1311" s="2">
        <v>55.8</v>
      </c>
      <c r="M1311" s="2">
        <v>1.1000000000000001</v>
      </c>
      <c r="N1311" s="27">
        <f t="shared" si="122"/>
        <v>3</v>
      </c>
      <c r="O1311" s="28" t="str">
        <f t="shared" si="123"/>
        <v>1,</v>
      </c>
      <c r="P1311" s="28" t="str">
        <f t="shared" si="124"/>
        <v>1</v>
      </c>
      <c r="Q1311" s="29">
        <f t="shared" si="125"/>
        <v>61</v>
      </c>
      <c r="R1311" s="29">
        <f t="shared" si="126"/>
        <v>1.0166666666666666</v>
      </c>
    </row>
    <row r="1312" spans="1:18">
      <c r="A1312" s="1">
        <v>45474</v>
      </c>
      <c r="B1312" s="1" t="str">
        <f t="shared" si="121"/>
        <v>julio</v>
      </c>
      <c r="C1312" t="s">
        <v>290</v>
      </c>
      <c r="D1312" t="s">
        <v>291</v>
      </c>
      <c r="E1312" t="str">
        <f>+VLOOKUP(F1312,'[2]DIVIPOLA MPIO'!$A$5:$B$1125,2,0)</f>
        <v>Cauca</v>
      </c>
      <c r="F1312" t="s">
        <v>508</v>
      </c>
      <c r="G1312" t="s">
        <v>297</v>
      </c>
      <c r="H1312" t="s">
        <v>299</v>
      </c>
      <c r="I1312" t="s">
        <v>295</v>
      </c>
      <c r="J1312" t="s">
        <v>411</v>
      </c>
      <c r="K1312" s="2">
        <v>6</v>
      </c>
      <c r="L1312" s="2">
        <v>108</v>
      </c>
      <c r="M1312" s="2">
        <v>5.18</v>
      </c>
      <c r="N1312" s="27">
        <f t="shared" si="122"/>
        <v>4</v>
      </c>
      <c r="O1312" s="28" t="str">
        <f t="shared" si="123"/>
        <v>5,</v>
      </c>
      <c r="P1312" s="28" t="str">
        <f t="shared" si="124"/>
        <v>18</v>
      </c>
      <c r="Q1312" s="29">
        <f t="shared" si="125"/>
        <v>318</v>
      </c>
      <c r="R1312" s="29">
        <f t="shared" si="126"/>
        <v>5.3</v>
      </c>
    </row>
    <row r="1313" spans="1:18">
      <c r="A1313" s="1">
        <v>45474</v>
      </c>
      <c r="B1313" s="1" t="str">
        <f t="shared" si="121"/>
        <v>julio</v>
      </c>
      <c r="C1313" t="s">
        <v>290</v>
      </c>
      <c r="D1313" t="s">
        <v>291</v>
      </c>
      <c r="E1313" t="str">
        <f>+VLOOKUP(F1313,'[2]DIVIPOLA MPIO'!$A$5:$B$1125,2,0)</f>
        <v>Valle del Cauca</v>
      </c>
      <c r="F1313" t="s">
        <v>95</v>
      </c>
      <c r="G1313" t="s">
        <v>293</v>
      </c>
      <c r="H1313" t="s">
        <v>296</v>
      </c>
      <c r="I1313" t="s">
        <v>295</v>
      </c>
      <c r="J1313" t="s">
        <v>411</v>
      </c>
      <c r="K1313" s="2">
        <v>4</v>
      </c>
      <c r="L1313" s="2">
        <v>193.92</v>
      </c>
      <c r="M1313" s="2">
        <v>2.2999999999999998</v>
      </c>
      <c r="N1313" s="27">
        <f t="shared" si="122"/>
        <v>3</v>
      </c>
      <c r="O1313" s="28" t="str">
        <f t="shared" si="123"/>
        <v>2,</v>
      </c>
      <c r="P1313" s="28" t="str">
        <f t="shared" si="124"/>
        <v>3</v>
      </c>
      <c r="Q1313" s="29">
        <f t="shared" si="125"/>
        <v>123</v>
      </c>
      <c r="R1313" s="29">
        <f t="shared" si="126"/>
        <v>2.0499999999999998</v>
      </c>
    </row>
    <row r="1314" spans="1:18">
      <c r="A1314" s="1">
        <v>45474</v>
      </c>
      <c r="B1314" s="1" t="str">
        <f t="shared" si="121"/>
        <v>julio</v>
      </c>
      <c r="C1314" t="s">
        <v>290</v>
      </c>
      <c r="D1314" t="s">
        <v>291</v>
      </c>
      <c r="E1314" t="str">
        <f>+VLOOKUP(F1314,'[2]DIVIPOLA MPIO'!$A$5:$B$1125,2,0)</f>
        <v>Valle del Cauca</v>
      </c>
      <c r="F1314" t="s">
        <v>95</v>
      </c>
      <c r="G1314" t="s">
        <v>297</v>
      </c>
      <c r="H1314" t="s">
        <v>299</v>
      </c>
      <c r="I1314" t="s">
        <v>295</v>
      </c>
      <c r="J1314" t="s">
        <v>411</v>
      </c>
      <c r="K1314" s="2">
        <v>2</v>
      </c>
      <c r="L1314" s="2">
        <v>34</v>
      </c>
      <c r="M1314" s="2">
        <v>0.4</v>
      </c>
      <c r="N1314" s="27">
        <f t="shared" si="122"/>
        <v>3</v>
      </c>
      <c r="O1314" s="28" t="str">
        <f t="shared" si="123"/>
        <v>0,</v>
      </c>
      <c r="P1314" s="28" t="str">
        <f t="shared" si="124"/>
        <v>4</v>
      </c>
      <c r="Q1314" s="29">
        <f t="shared" si="125"/>
        <v>4</v>
      </c>
      <c r="R1314" s="29">
        <f t="shared" si="126"/>
        <v>6.6666666666666666E-2</v>
      </c>
    </row>
    <row r="1315" spans="1:18">
      <c r="A1315" s="1">
        <v>45474</v>
      </c>
      <c r="B1315" s="1" t="str">
        <f t="shared" si="121"/>
        <v>julio</v>
      </c>
      <c r="C1315" t="s">
        <v>290</v>
      </c>
      <c r="D1315" t="s">
        <v>291</v>
      </c>
      <c r="E1315" t="str">
        <f>+VLOOKUP(F1315,'[2]DIVIPOLA MPIO'!$A$5:$B$1125,2,0)</f>
        <v>Valle del Cauca</v>
      </c>
      <c r="F1315" t="s">
        <v>95</v>
      </c>
      <c r="G1315" t="s">
        <v>297</v>
      </c>
      <c r="H1315" t="s">
        <v>294</v>
      </c>
      <c r="I1315" t="s">
        <v>295</v>
      </c>
      <c r="J1315" t="s">
        <v>411</v>
      </c>
      <c r="K1315" s="2">
        <v>10</v>
      </c>
      <c r="L1315" s="2">
        <v>255.92</v>
      </c>
      <c r="M1315" s="2">
        <v>6.14</v>
      </c>
      <c r="N1315" s="27">
        <f t="shared" si="122"/>
        <v>4</v>
      </c>
      <c r="O1315" s="28" t="str">
        <f t="shared" si="123"/>
        <v>6,</v>
      </c>
      <c r="P1315" s="28" t="str">
        <f t="shared" si="124"/>
        <v>14</v>
      </c>
      <c r="Q1315" s="29">
        <f t="shared" si="125"/>
        <v>374</v>
      </c>
      <c r="R1315" s="29">
        <f t="shared" si="126"/>
        <v>6.2333333333333334</v>
      </c>
    </row>
    <row r="1316" spans="1:18">
      <c r="A1316" s="1">
        <v>45474</v>
      </c>
      <c r="B1316" s="1" t="str">
        <f t="shared" si="121"/>
        <v>julio</v>
      </c>
      <c r="C1316" t="s">
        <v>290</v>
      </c>
      <c r="D1316" t="s">
        <v>291</v>
      </c>
      <c r="E1316" t="str">
        <f>+VLOOKUP(F1316,'[2]DIVIPOLA MPIO'!$A$5:$B$1125,2,0)</f>
        <v>Valle del Cauca</v>
      </c>
      <c r="F1316" t="s">
        <v>95</v>
      </c>
      <c r="G1316" t="s">
        <v>297</v>
      </c>
      <c r="H1316" t="s">
        <v>296</v>
      </c>
      <c r="I1316" t="s">
        <v>295</v>
      </c>
      <c r="J1316" t="s">
        <v>411</v>
      </c>
      <c r="K1316" s="2">
        <v>18</v>
      </c>
      <c r="L1316" s="2">
        <v>355.2</v>
      </c>
      <c r="M1316" s="2">
        <v>11.14</v>
      </c>
      <c r="N1316" s="27">
        <f t="shared" si="122"/>
        <v>5</v>
      </c>
      <c r="O1316" s="28" t="str">
        <f t="shared" si="123"/>
        <v>11</v>
      </c>
      <c r="P1316" s="28" t="str">
        <f t="shared" si="124"/>
        <v>,14</v>
      </c>
      <c r="Q1316" s="29">
        <f t="shared" si="125"/>
        <v>660.14</v>
      </c>
      <c r="R1316" s="29">
        <f t="shared" si="126"/>
        <v>11.002333333333333</v>
      </c>
    </row>
    <row r="1317" spans="1:18">
      <c r="A1317" s="1">
        <v>45474</v>
      </c>
      <c r="B1317" s="1" t="str">
        <f t="shared" si="121"/>
        <v>julio</v>
      </c>
      <c r="C1317" t="s">
        <v>290</v>
      </c>
      <c r="D1317" t="s">
        <v>291</v>
      </c>
      <c r="E1317" t="str">
        <f>+VLOOKUP(F1317,'[2]DIVIPOLA MPIO'!$A$5:$B$1125,2,0)</f>
        <v>Valle del Cauca</v>
      </c>
      <c r="F1317" t="s">
        <v>95</v>
      </c>
      <c r="G1317" t="s">
        <v>297</v>
      </c>
      <c r="H1317" t="s">
        <v>299</v>
      </c>
      <c r="I1317" t="s">
        <v>295</v>
      </c>
      <c r="J1317" t="s">
        <v>98</v>
      </c>
      <c r="K1317" s="2">
        <v>2</v>
      </c>
      <c r="L1317" s="2">
        <v>25</v>
      </c>
      <c r="M1317" s="2">
        <v>0.78</v>
      </c>
      <c r="N1317" s="27">
        <f t="shared" si="122"/>
        <v>4</v>
      </c>
      <c r="O1317" s="28" t="str">
        <f t="shared" si="123"/>
        <v>0,</v>
      </c>
      <c r="P1317" s="28" t="str">
        <f t="shared" si="124"/>
        <v>78</v>
      </c>
      <c r="Q1317" s="29">
        <f t="shared" si="125"/>
        <v>78</v>
      </c>
      <c r="R1317" s="29">
        <f t="shared" si="126"/>
        <v>1.3</v>
      </c>
    </row>
    <row r="1318" spans="1:18">
      <c r="A1318" s="1">
        <v>45474</v>
      </c>
      <c r="B1318" s="1" t="str">
        <f t="shared" si="121"/>
        <v>julio</v>
      </c>
      <c r="C1318" t="s">
        <v>290</v>
      </c>
      <c r="D1318" t="s">
        <v>291</v>
      </c>
      <c r="E1318" t="str">
        <f>+VLOOKUP(F1318,'[2]DIVIPOLA MPIO'!$A$5:$B$1125,2,0)</f>
        <v>Valle del Cauca</v>
      </c>
      <c r="F1318" t="s">
        <v>95</v>
      </c>
      <c r="G1318" t="s">
        <v>297</v>
      </c>
      <c r="H1318" t="s">
        <v>296</v>
      </c>
      <c r="I1318" t="s">
        <v>295</v>
      </c>
      <c r="J1318" t="s">
        <v>98</v>
      </c>
      <c r="K1318" s="2">
        <v>12</v>
      </c>
      <c r="L1318" s="2">
        <v>224</v>
      </c>
      <c r="M1318" s="2">
        <v>6.08</v>
      </c>
      <c r="N1318" s="27">
        <f t="shared" si="122"/>
        <v>4</v>
      </c>
      <c r="O1318" s="28" t="str">
        <f t="shared" si="123"/>
        <v>6,</v>
      </c>
      <c r="P1318" s="28" t="str">
        <f t="shared" si="124"/>
        <v>08</v>
      </c>
      <c r="Q1318" s="29">
        <f t="shared" si="125"/>
        <v>368</v>
      </c>
      <c r="R1318" s="29">
        <f t="shared" si="126"/>
        <v>6.1333333333333337</v>
      </c>
    </row>
    <row r="1319" spans="1:18">
      <c r="A1319" s="1">
        <v>45474</v>
      </c>
      <c r="B1319" s="1" t="str">
        <f t="shared" si="121"/>
        <v>julio</v>
      </c>
      <c r="C1319" t="s">
        <v>290</v>
      </c>
      <c r="D1319" t="s">
        <v>291</v>
      </c>
      <c r="E1319" t="str">
        <f>+VLOOKUP(F1319,'[2]DIVIPOLA MPIO'!$A$5:$B$1125,2,0)</f>
        <v>Antioquia</v>
      </c>
      <c r="F1319" t="s">
        <v>461</v>
      </c>
      <c r="G1319" t="s">
        <v>297</v>
      </c>
      <c r="H1319" t="s">
        <v>299</v>
      </c>
      <c r="I1319" t="s">
        <v>295</v>
      </c>
      <c r="J1319" t="s">
        <v>411</v>
      </c>
      <c r="K1319" s="2">
        <v>4</v>
      </c>
      <c r="L1319" s="2">
        <v>79.5</v>
      </c>
      <c r="M1319" s="2">
        <v>2.06</v>
      </c>
      <c r="N1319" s="27">
        <f t="shared" si="122"/>
        <v>4</v>
      </c>
      <c r="O1319" s="28" t="str">
        <f t="shared" si="123"/>
        <v>2,</v>
      </c>
      <c r="P1319" s="28" t="str">
        <f t="shared" si="124"/>
        <v>06</v>
      </c>
      <c r="Q1319" s="29">
        <f t="shared" si="125"/>
        <v>126</v>
      </c>
      <c r="R1319" s="29">
        <f t="shared" si="126"/>
        <v>2.1</v>
      </c>
    </row>
    <row r="1320" spans="1:18">
      <c r="A1320" s="1">
        <v>45474</v>
      </c>
      <c r="B1320" s="1" t="str">
        <f t="shared" si="121"/>
        <v>julio</v>
      </c>
      <c r="C1320" t="s">
        <v>290</v>
      </c>
      <c r="D1320" t="s">
        <v>291</v>
      </c>
      <c r="E1320" t="str">
        <f>+VLOOKUP(F1320,'[2]DIVIPOLA MPIO'!$A$5:$B$1125,2,0)</f>
        <v>Boyacá</v>
      </c>
      <c r="F1320" t="s">
        <v>327</v>
      </c>
      <c r="G1320" t="s">
        <v>297</v>
      </c>
      <c r="H1320" t="s">
        <v>299</v>
      </c>
      <c r="I1320" t="s">
        <v>295</v>
      </c>
      <c r="J1320" t="s">
        <v>411</v>
      </c>
      <c r="K1320" s="2">
        <v>32</v>
      </c>
      <c r="L1320" s="2">
        <v>562.08000000000004</v>
      </c>
      <c r="M1320" s="2">
        <v>17</v>
      </c>
      <c r="N1320" s="27">
        <f t="shared" si="122"/>
        <v>2</v>
      </c>
      <c r="O1320" s="28" t="str">
        <f t="shared" si="123"/>
        <v>17</v>
      </c>
      <c r="P1320" s="28">
        <f t="shared" si="124"/>
        <v>0</v>
      </c>
      <c r="Q1320" s="29">
        <f t="shared" si="125"/>
        <v>1020</v>
      </c>
      <c r="R1320" s="29">
        <f t="shared" si="126"/>
        <v>17</v>
      </c>
    </row>
    <row r="1321" spans="1:18">
      <c r="A1321" s="1">
        <v>45474</v>
      </c>
      <c r="B1321" s="1" t="str">
        <f t="shared" si="121"/>
        <v>julio</v>
      </c>
      <c r="C1321" t="s">
        <v>290</v>
      </c>
      <c r="D1321" t="s">
        <v>291</v>
      </c>
      <c r="E1321" t="str">
        <f>+VLOOKUP(F1321,'[2]DIVIPOLA MPIO'!$A$5:$B$1125,2,0)</f>
        <v>Boyacá</v>
      </c>
      <c r="F1321" t="s">
        <v>327</v>
      </c>
      <c r="G1321" t="s">
        <v>297</v>
      </c>
      <c r="H1321" t="s">
        <v>296</v>
      </c>
      <c r="I1321" t="s">
        <v>295</v>
      </c>
      <c r="J1321" t="s">
        <v>411</v>
      </c>
      <c r="K1321" s="2">
        <v>4</v>
      </c>
      <c r="L1321" s="2">
        <v>76.34</v>
      </c>
      <c r="M1321" s="2">
        <v>1.76</v>
      </c>
      <c r="N1321" s="27">
        <f t="shared" si="122"/>
        <v>4</v>
      </c>
      <c r="O1321" s="28" t="str">
        <f t="shared" si="123"/>
        <v>1,</v>
      </c>
      <c r="P1321" s="28" t="str">
        <f t="shared" si="124"/>
        <v>76</v>
      </c>
      <c r="Q1321" s="29">
        <f t="shared" si="125"/>
        <v>136</v>
      </c>
      <c r="R1321" s="29">
        <f t="shared" si="126"/>
        <v>2.2666666666666666</v>
      </c>
    </row>
    <row r="1322" spans="1:18">
      <c r="A1322" s="1">
        <v>45474</v>
      </c>
      <c r="B1322" s="1" t="str">
        <f t="shared" si="121"/>
        <v>julio</v>
      </c>
      <c r="C1322" t="s">
        <v>290</v>
      </c>
      <c r="D1322" t="s">
        <v>291</v>
      </c>
      <c r="E1322" t="str">
        <f>+VLOOKUP(F1322,'[2]DIVIPOLA MPIO'!$A$5:$B$1125,2,0)</f>
        <v>Risaralda</v>
      </c>
      <c r="F1322" t="s">
        <v>301</v>
      </c>
      <c r="G1322" t="s">
        <v>297</v>
      </c>
      <c r="H1322" t="s">
        <v>294</v>
      </c>
      <c r="I1322" t="s">
        <v>295</v>
      </c>
      <c r="J1322" t="s">
        <v>411</v>
      </c>
      <c r="K1322" s="2">
        <v>2</v>
      </c>
      <c r="L1322" s="2">
        <v>79.8</v>
      </c>
      <c r="M1322" s="2">
        <v>2.2599999999999998</v>
      </c>
      <c r="N1322" s="27">
        <f t="shared" si="122"/>
        <v>4</v>
      </c>
      <c r="O1322" s="28" t="str">
        <f t="shared" si="123"/>
        <v>2,</v>
      </c>
      <c r="P1322" s="28" t="str">
        <f t="shared" si="124"/>
        <v>26</v>
      </c>
      <c r="Q1322" s="29">
        <f t="shared" si="125"/>
        <v>146</v>
      </c>
      <c r="R1322" s="29">
        <f t="shared" si="126"/>
        <v>2.4333333333333331</v>
      </c>
    </row>
    <row r="1323" spans="1:18">
      <c r="A1323" s="1">
        <v>45474</v>
      </c>
      <c r="B1323" s="1" t="str">
        <f t="shared" si="121"/>
        <v>julio</v>
      </c>
      <c r="C1323" t="s">
        <v>290</v>
      </c>
      <c r="D1323" t="s">
        <v>291</v>
      </c>
      <c r="E1323" t="str">
        <f>+VLOOKUP(F1323,'[2]DIVIPOLA MPIO'!$A$5:$B$1125,2,0)</f>
        <v>Valle del Cauca</v>
      </c>
      <c r="F1323" t="s">
        <v>467</v>
      </c>
      <c r="G1323" t="s">
        <v>297</v>
      </c>
      <c r="H1323" t="s">
        <v>299</v>
      </c>
      <c r="I1323" t="s">
        <v>295</v>
      </c>
      <c r="J1323" t="s">
        <v>411</v>
      </c>
      <c r="K1323" s="2">
        <v>36</v>
      </c>
      <c r="L1323" s="2">
        <v>621.41999999999996</v>
      </c>
      <c r="M1323" s="2">
        <v>14.5</v>
      </c>
      <c r="N1323" s="27">
        <f t="shared" si="122"/>
        <v>4</v>
      </c>
      <c r="O1323" s="28" t="str">
        <f t="shared" si="123"/>
        <v>14</v>
      </c>
      <c r="P1323" s="28" t="str">
        <f t="shared" si="124"/>
        <v>,5</v>
      </c>
      <c r="Q1323" s="29">
        <f t="shared" si="125"/>
        <v>840.5</v>
      </c>
      <c r="R1323" s="29">
        <f t="shared" si="126"/>
        <v>14.008333333333333</v>
      </c>
    </row>
    <row r="1324" spans="1:18">
      <c r="A1324" s="1">
        <v>45474</v>
      </c>
      <c r="B1324" s="1" t="str">
        <f t="shared" si="121"/>
        <v>julio</v>
      </c>
      <c r="C1324" t="s">
        <v>290</v>
      </c>
      <c r="D1324" t="s">
        <v>291</v>
      </c>
      <c r="E1324" t="str">
        <f>+VLOOKUP(F1324,'[2]DIVIPOLA MPIO'!$A$5:$B$1125,2,0)</f>
        <v>Valle del Cauca</v>
      </c>
      <c r="F1324" t="s">
        <v>467</v>
      </c>
      <c r="G1324" t="s">
        <v>297</v>
      </c>
      <c r="H1324" t="s">
        <v>294</v>
      </c>
      <c r="I1324" t="s">
        <v>295</v>
      </c>
      <c r="J1324" t="s">
        <v>411</v>
      </c>
      <c r="K1324" s="2">
        <v>24</v>
      </c>
      <c r="L1324" s="2">
        <v>651.44000000000005</v>
      </c>
      <c r="M1324" s="2">
        <v>12.68</v>
      </c>
      <c r="N1324" s="27">
        <f t="shared" si="122"/>
        <v>5</v>
      </c>
      <c r="O1324" s="28" t="str">
        <f t="shared" si="123"/>
        <v>12</v>
      </c>
      <c r="P1324" s="28" t="str">
        <f t="shared" si="124"/>
        <v>,68</v>
      </c>
      <c r="Q1324" s="29">
        <f t="shared" si="125"/>
        <v>720.68</v>
      </c>
      <c r="R1324" s="29">
        <f t="shared" si="126"/>
        <v>12.011333333333333</v>
      </c>
    </row>
    <row r="1325" spans="1:18">
      <c r="A1325" s="1">
        <v>45474</v>
      </c>
      <c r="B1325" s="1" t="str">
        <f t="shared" si="121"/>
        <v>julio</v>
      </c>
      <c r="C1325" t="s">
        <v>290</v>
      </c>
      <c r="D1325" t="s">
        <v>291</v>
      </c>
      <c r="E1325" t="str">
        <f>+VLOOKUP(F1325,'[2]DIVIPOLA MPIO'!$A$5:$B$1125,2,0)</f>
        <v>Valle del Cauca</v>
      </c>
      <c r="F1325" t="s">
        <v>467</v>
      </c>
      <c r="G1325" t="s">
        <v>297</v>
      </c>
      <c r="H1325" t="s">
        <v>296</v>
      </c>
      <c r="I1325" t="s">
        <v>295</v>
      </c>
      <c r="J1325" t="s">
        <v>411</v>
      </c>
      <c r="K1325" s="2">
        <v>56</v>
      </c>
      <c r="L1325" s="2">
        <v>1046.22</v>
      </c>
      <c r="M1325" s="2">
        <v>23.7</v>
      </c>
      <c r="N1325" s="27">
        <f t="shared" si="122"/>
        <v>4</v>
      </c>
      <c r="O1325" s="28" t="str">
        <f t="shared" si="123"/>
        <v>23</v>
      </c>
      <c r="P1325" s="28" t="str">
        <f t="shared" si="124"/>
        <v>,7</v>
      </c>
      <c r="Q1325" s="29">
        <f t="shared" si="125"/>
        <v>1380.7</v>
      </c>
      <c r="R1325" s="29">
        <f t="shared" si="126"/>
        <v>23.011666666666667</v>
      </c>
    </row>
    <row r="1326" spans="1:18">
      <c r="A1326" s="1">
        <v>45474</v>
      </c>
      <c r="B1326" s="1" t="str">
        <f t="shared" si="121"/>
        <v>julio</v>
      </c>
      <c r="C1326" t="s">
        <v>290</v>
      </c>
      <c r="D1326" t="s">
        <v>291</v>
      </c>
      <c r="E1326" t="str">
        <f>+VLOOKUP(F1326,'[2]DIVIPOLA MPIO'!$A$5:$B$1125,2,0)</f>
        <v>Risaralda</v>
      </c>
      <c r="F1326" t="s">
        <v>303</v>
      </c>
      <c r="G1326" t="s">
        <v>297</v>
      </c>
      <c r="H1326" t="s">
        <v>299</v>
      </c>
      <c r="I1326" t="s">
        <v>295</v>
      </c>
      <c r="J1326" t="s">
        <v>98</v>
      </c>
      <c r="K1326" s="2">
        <v>4</v>
      </c>
      <c r="L1326" s="2">
        <v>60</v>
      </c>
      <c r="M1326" s="2">
        <v>1.62</v>
      </c>
      <c r="N1326" s="27">
        <f t="shared" si="122"/>
        <v>4</v>
      </c>
      <c r="O1326" s="28" t="str">
        <f t="shared" si="123"/>
        <v>1,</v>
      </c>
      <c r="P1326" s="28" t="str">
        <f t="shared" si="124"/>
        <v>62</v>
      </c>
      <c r="Q1326" s="29">
        <f t="shared" si="125"/>
        <v>122</v>
      </c>
      <c r="R1326" s="29">
        <f t="shared" si="126"/>
        <v>2.0333333333333332</v>
      </c>
    </row>
    <row r="1327" spans="1:18">
      <c r="A1327" s="1">
        <v>45474</v>
      </c>
      <c r="B1327" s="1" t="str">
        <f t="shared" si="121"/>
        <v>julio</v>
      </c>
      <c r="C1327" t="s">
        <v>290</v>
      </c>
      <c r="D1327" t="s">
        <v>291</v>
      </c>
      <c r="E1327" t="str">
        <f>+VLOOKUP(F1327,'[2]DIVIPOLA MPIO'!$A$5:$B$1125,2,0)</f>
        <v>Valle del Cauca</v>
      </c>
      <c r="F1327" t="s">
        <v>304</v>
      </c>
      <c r="G1327" t="s">
        <v>297</v>
      </c>
      <c r="H1327" t="s">
        <v>299</v>
      </c>
      <c r="I1327" t="s">
        <v>295</v>
      </c>
      <c r="J1327" t="s">
        <v>411</v>
      </c>
      <c r="K1327" s="2">
        <v>4</v>
      </c>
      <c r="L1327" s="2">
        <v>49.68</v>
      </c>
      <c r="M1327" s="2">
        <v>2.62</v>
      </c>
      <c r="N1327" s="27">
        <f t="shared" si="122"/>
        <v>4</v>
      </c>
      <c r="O1327" s="28" t="str">
        <f t="shared" si="123"/>
        <v>2,</v>
      </c>
      <c r="P1327" s="28" t="str">
        <f t="shared" si="124"/>
        <v>62</v>
      </c>
      <c r="Q1327" s="29">
        <f t="shared" si="125"/>
        <v>182</v>
      </c>
      <c r="R1327" s="29">
        <f t="shared" si="126"/>
        <v>3.0333333333333332</v>
      </c>
    </row>
    <row r="1328" spans="1:18">
      <c r="A1328" s="1">
        <v>45474</v>
      </c>
      <c r="B1328" s="1" t="str">
        <f t="shared" si="121"/>
        <v>julio</v>
      </c>
      <c r="C1328" t="s">
        <v>290</v>
      </c>
      <c r="D1328" t="s">
        <v>291</v>
      </c>
      <c r="E1328" t="str">
        <f>+VLOOKUP(F1328,'[2]DIVIPOLA MPIO'!$A$5:$B$1125,2,0)</f>
        <v>Risaralda</v>
      </c>
      <c r="F1328" t="s">
        <v>305</v>
      </c>
      <c r="G1328" t="s">
        <v>293</v>
      </c>
      <c r="H1328" t="s">
        <v>296</v>
      </c>
      <c r="I1328" t="s">
        <v>295</v>
      </c>
      <c r="J1328" t="s">
        <v>411</v>
      </c>
      <c r="K1328" s="2">
        <v>2</v>
      </c>
      <c r="L1328" s="2">
        <v>52.54</v>
      </c>
      <c r="M1328" s="2">
        <v>0.86</v>
      </c>
      <c r="N1328" s="27">
        <f t="shared" si="122"/>
        <v>4</v>
      </c>
      <c r="O1328" s="28" t="str">
        <f t="shared" si="123"/>
        <v>0,</v>
      </c>
      <c r="P1328" s="28" t="str">
        <f t="shared" si="124"/>
        <v>86</v>
      </c>
      <c r="Q1328" s="29">
        <f t="shared" si="125"/>
        <v>86</v>
      </c>
      <c r="R1328" s="29">
        <f t="shared" si="126"/>
        <v>1.4333333333333333</v>
      </c>
    </row>
    <row r="1329" spans="1:18">
      <c r="A1329" s="1">
        <v>45474</v>
      </c>
      <c r="B1329" s="1" t="str">
        <f t="shared" si="121"/>
        <v>julio</v>
      </c>
      <c r="C1329" t="s">
        <v>290</v>
      </c>
      <c r="D1329" t="s">
        <v>291</v>
      </c>
      <c r="E1329" t="str">
        <f>+VLOOKUP(F1329,'[2]DIVIPOLA MPIO'!$A$5:$B$1125,2,0)</f>
        <v>Valle del Cauca</v>
      </c>
      <c r="F1329" t="s">
        <v>306</v>
      </c>
      <c r="G1329" t="s">
        <v>297</v>
      </c>
      <c r="H1329" t="s">
        <v>299</v>
      </c>
      <c r="I1329" t="s">
        <v>295</v>
      </c>
      <c r="J1329" t="s">
        <v>411</v>
      </c>
      <c r="K1329" s="2">
        <v>10</v>
      </c>
      <c r="L1329" s="2">
        <v>121.3</v>
      </c>
      <c r="M1329" s="2">
        <v>41.96</v>
      </c>
      <c r="N1329" s="27">
        <f t="shared" si="122"/>
        <v>5</v>
      </c>
      <c r="O1329" s="28" t="str">
        <f t="shared" si="123"/>
        <v>41</v>
      </c>
      <c r="P1329" s="28" t="str">
        <f t="shared" si="124"/>
        <v>,96</v>
      </c>
      <c r="Q1329" s="29">
        <f t="shared" si="125"/>
        <v>2460.96</v>
      </c>
      <c r="R1329" s="29">
        <f t="shared" si="126"/>
        <v>41.015999999999998</v>
      </c>
    </row>
    <row r="1330" spans="1:18">
      <c r="A1330" s="1">
        <v>45474</v>
      </c>
      <c r="B1330" s="1" t="str">
        <f t="shared" si="121"/>
        <v>julio</v>
      </c>
      <c r="C1330" t="s">
        <v>290</v>
      </c>
      <c r="D1330" t="s">
        <v>291</v>
      </c>
      <c r="E1330" t="str">
        <f>+VLOOKUP(F1330,'[2]DIVIPOLA MPIO'!$A$5:$B$1125,2,0)</f>
        <v>Valle del Cauca</v>
      </c>
      <c r="F1330" t="s">
        <v>306</v>
      </c>
      <c r="G1330" t="s">
        <v>297</v>
      </c>
      <c r="H1330" t="s">
        <v>294</v>
      </c>
      <c r="I1330" t="s">
        <v>295</v>
      </c>
      <c r="J1330" t="s">
        <v>411</v>
      </c>
      <c r="K1330" s="2">
        <v>4</v>
      </c>
      <c r="L1330" s="2">
        <v>83.2</v>
      </c>
      <c r="M1330" s="2">
        <v>2.2599999999999998</v>
      </c>
      <c r="N1330" s="27">
        <f t="shared" si="122"/>
        <v>4</v>
      </c>
      <c r="O1330" s="28" t="str">
        <f t="shared" si="123"/>
        <v>2,</v>
      </c>
      <c r="P1330" s="28" t="str">
        <f t="shared" si="124"/>
        <v>26</v>
      </c>
      <c r="Q1330" s="29">
        <f t="shared" si="125"/>
        <v>146</v>
      </c>
      <c r="R1330" s="29">
        <f t="shared" si="126"/>
        <v>2.4333333333333331</v>
      </c>
    </row>
    <row r="1331" spans="1:18">
      <c r="A1331" s="1">
        <v>45474</v>
      </c>
      <c r="B1331" s="1" t="str">
        <f t="shared" si="121"/>
        <v>julio</v>
      </c>
      <c r="C1331" t="s">
        <v>290</v>
      </c>
      <c r="D1331" t="s">
        <v>291</v>
      </c>
      <c r="E1331" t="str">
        <f>+VLOOKUP(F1331,'[2]DIVIPOLA MPIO'!$A$5:$B$1125,2,0)</f>
        <v>Valle del Cauca</v>
      </c>
      <c r="F1331" t="s">
        <v>306</v>
      </c>
      <c r="G1331" t="s">
        <v>297</v>
      </c>
      <c r="H1331" t="s">
        <v>296</v>
      </c>
      <c r="I1331" t="s">
        <v>295</v>
      </c>
      <c r="J1331" t="s">
        <v>411</v>
      </c>
      <c r="K1331" s="2">
        <v>6</v>
      </c>
      <c r="L1331" s="2">
        <v>125.2</v>
      </c>
      <c r="M1331" s="2">
        <v>3.84</v>
      </c>
      <c r="N1331" s="27">
        <f t="shared" si="122"/>
        <v>4</v>
      </c>
      <c r="O1331" s="28" t="str">
        <f t="shared" si="123"/>
        <v>3,</v>
      </c>
      <c r="P1331" s="28" t="str">
        <f t="shared" si="124"/>
        <v>84</v>
      </c>
      <c r="Q1331" s="29">
        <f t="shared" si="125"/>
        <v>264</v>
      </c>
      <c r="R1331" s="29">
        <f t="shared" si="126"/>
        <v>4.4000000000000004</v>
      </c>
    </row>
    <row r="1332" spans="1:18">
      <c r="A1332" s="1">
        <v>45474</v>
      </c>
      <c r="B1332" s="1" t="str">
        <f t="shared" si="121"/>
        <v>julio</v>
      </c>
      <c r="C1332" t="s">
        <v>290</v>
      </c>
      <c r="D1332" t="s">
        <v>291</v>
      </c>
      <c r="E1332" t="str">
        <f>+VLOOKUP(F1332,'[2]DIVIPOLA MPIO'!$A$5:$B$1125,2,0)</f>
        <v>Caldas</v>
      </c>
      <c r="F1332" t="s">
        <v>307</v>
      </c>
      <c r="G1332" t="s">
        <v>293</v>
      </c>
      <c r="H1332" t="s">
        <v>296</v>
      </c>
      <c r="I1332" t="s">
        <v>295</v>
      </c>
      <c r="J1332" t="s">
        <v>411</v>
      </c>
      <c r="K1332" s="2">
        <v>8</v>
      </c>
      <c r="L1332" s="2">
        <v>275.44</v>
      </c>
      <c r="M1332" s="2">
        <v>6.5</v>
      </c>
      <c r="N1332" s="27">
        <f t="shared" si="122"/>
        <v>3</v>
      </c>
      <c r="O1332" s="28" t="str">
        <f t="shared" si="123"/>
        <v>6,</v>
      </c>
      <c r="P1332" s="28" t="str">
        <f t="shared" si="124"/>
        <v>5</v>
      </c>
      <c r="Q1332" s="29">
        <f t="shared" si="125"/>
        <v>365</v>
      </c>
      <c r="R1332" s="29">
        <f t="shared" si="126"/>
        <v>6.083333333333333</v>
      </c>
    </row>
    <row r="1333" spans="1:18">
      <c r="A1333" s="1">
        <v>45474</v>
      </c>
      <c r="B1333" s="1" t="str">
        <f t="shared" si="121"/>
        <v>julio</v>
      </c>
      <c r="C1333" t="s">
        <v>290</v>
      </c>
      <c r="D1333" t="s">
        <v>291</v>
      </c>
      <c r="E1333" t="str">
        <f>+VLOOKUP(F1333,'[2]DIVIPOLA MPIO'!$A$5:$B$1125,2,0)</f>
        <v>Caldas</v>
      </c>
      <c r="F1333" t="s">
        <v>307</v>
      </c>
      <c r="G1333" t="s">
        <v>297</v>
      </c>
      <c r="H1333" t="s">
        <v>294</v>
      </c>
      <c r="I1333" t="s">
        <v>295</v>
      </c>
      <c r="J1333" t="s">
        <v>411</v>
      </c>
      <c r="K1333" s="2">
        <v>2</v>
      </c>
      <c r="L1333" s="2">
        <v>71.099999999999994</v>
      </c>
      <c r="M1333" s="2">
        <v>2.7</v>
      </c>
      <c r="N1333" s="27">
        <f t="shared" si="122"/>
        <v>3</v>
      </c>
      <c r="O1333" s="28" t="str">
        <f t="shared" si="123"/>
        <v>2,</v>
      </c>
      <c r="P1333" s="28" t="str">
        <f t="shared" si="124"/>
        <v>7</v>
      </c>
      <c r="Q1333" s="29">
        <f t="shared" si="125"/>
        <v>127</v>
      </c>
      <c r="R1333" s="29">
        <f t="shared" si="126"/>
        <v>2.1166666666666667</v>
      </c>
    </row>
    <row r="1334" spans="1:18">
      <c r="A1334" s="1">
        <v>45474</v>
      </c>
      <c r="B1334" s="1" t="str">
        <f t="shared" si="121"/>
        <v>julio</v>
      </c>
      <c r="C1334" t="s">
        <v>220</v>
      </c>
      <c r="D1334" t="s">
        <v>221</v>
      </c>
      <c r="E1334" t="str">
        <f>+VLOOKUP(F1334,'[2]DIVIPOLA MPIO'!$A$5:$B$1125,2,0)</f>
        <v>Valle del Cauca</v>
      </c>
      <c r="F1334" t="s">
        <v>464</v>
      </c>
      <c r="G1334" t="s">
        <v>223</v>
      </c>
      <c r="H1334" t="s">
        <v>226</v>
      </c>
      <c r="I1334" t="s">
        <v>225</v>
      </c>
      <c r="J1334" t="s">
        <v>411</v>
      </c>
      <c r="K1334" s="2">
        <v>10</v>
      </c>
      <c r="L1334" s="2">
        <v>118</v>
      </c>
      <c r="M1334" s="2">
        <v>536</v>
      </c>
      <c r="N1334" s="27">
        <f t="shared" si="122"/>
        <v>3</v>
      </c>
      <c r="O1334" s="28" t="str">
        <f t="shared" si="123"/>
        <v>53</v>
      </c>
      <c r="P1334" s="28" t="str">
        <f t="shared" si="124"/>
        <v>6</v>
      </c>
      <c r="Q1334" s="29">
        <f t="shared" si="125"/>
        <v>3186</v>
      </c>
      <c r="R1334" s="29">
        <f t="shared" si="126"/>
        <v>53.1</v>
      </c>
    </row>
    <row r="1335" spans="1:18">
      <c r="A1335" s="1">
        <v>45474</v>
      </c>
      <c r="B1335" s="1" t="str">
        <f t="shared" si="121"/>
        <v>julio</v>
      </c>
      <c r="C1335" t="s">
        <v>220</v>
      </c>
      <c r="D1335" t="s">
        <v>221</v>
      </c>
      <c r="E1335" t="str">
        <f>+VLOOKUP(F1335,'[2]DIVIPOLA MPIO'!$A$5:$B$1125,2,0)</f>
        <v>Valle del Cauca</v>
      </c>
      <c r="F1335" t="s">
        <v>227</v>
      </c>
      <c r="G1335" t="s">
        <v>228</v>
      </c>
      <c r="H1335" t="s">
        <v>226</v>
      </c>
      <c r="I1335" t="s">
        <v>225</v>
      </c>
      <c r="J1335" t="s">
        <v>411</v>
      </c>
      <c r="K1335" s="2">
        <v>122</v>
      </c>
      <c r="L1335" s="2">
        <v>2088</v>
      </c>
      <c r="M1335" s="2">
        <v>6542</v>
      </c>
      <c r="N1335" s="27">
        <f t="shared" si="122"/>
        <v>4</v>
      </c>
      <c r="O1335" s="28" t="str">
        <f t="shared" si="123"/>
        <v>65</v>
      </c>
      <c r="P1335" s="28" t="str">
        <f t="shared" si="124"/>
        <v>42</v>
      </c>
      <c r="Q1335" s="29">
        <f t="shared" si="125"/>
        <v>3942</v>
      </c>
      <c r="R1335" s="29">
        <f t="shared" si="126"/>
        <v>65.7</v>
      </c>
    </row>
    <row r="1336" spans="1:18">
      <c r="A1336" s="1">
        <v>45474</v>
      </c>
      <c r="B1336" s="1" t="str">
        <f t="shared" si="121"/>
        <v>julio</v>
      </c>
      <c r="C1336" t="s">
        <v>229</v>
      </c>
      <c r="D1336" t="s">
        <v>230</v>
      </c>
      <c r="E1336" t="str">
        <f>+VLOOKUP(F1336,'[2]DIVIPOLA MPIO'!$A$5:$B$1125,2,0)</f>
        <v>Meta</v>
      </c>
      <c r="F1336" t="s">
        <v>78</v>
      </c>
      <c r="G1336" t="s">
        <v>231</v>
      </c>
      <c r="H1336" t="s">
        <v>232</v>
      </c>
      <c r="I1336" t="s">
        <v>15</v>
      </c>
      <c r="J1336" t="s">
        <v>16</v>
      </c>
      <c r="K1336" s="2">
        <v>197</v>
      </c>
      <c r="L1336" s="2">
        <v>3026</v>
      </c>
      <c r="M1336" s="2">
        <v>7120</v>
      </c>
      <c r="N1336" s="27">
        <f t="shared" si="122"/>
        <v>4</v>
      </c>
      <c r="O1336" s="28" t="str">
        <f t="shared" si="123"/>
        <v>71</v>
      </c>
      <c r="P1336" s="28" t="str">
        <f t="shared" si="124"/>
        <v>20</v>
      </c>
      <c r="Q1336" s="29">
        <f t="shared" si="125"/>
        <v>4280</v>
      </c>
      <c r="R1336" s="29">
        <f t="shared" si="126"/>
        <v>71.333333333333329</v>
      </c>
    </row>
    <row r="1337" spans="1:18">
      <c r="A1337" s="1">
        <v>45474</v>
      </c>
      <c r="B1337" s="1" t="str">
        <f t="shared" si="121"/>
        <v>julio</v>
      </c>
      <c r="C1337" t="s">
        <v>229</v>
      </c>
      <c r="D1337" t="s">
        <v>230</v>
      </c>
      <c r="E1337" t="str">
        <f>+VLOOKUP(F1337,'[2]DIVIPOLA MPIO'!$A$5:$B$1125,2,0)</f>
        <v>Meta</v>
      </c>
      <c r="F1337" t="s">
        <v>78</v>
      </c>
      <c r="G1337" t="s">
        <v>231</v>
      </c>
      <c r="H1337" t="s">
        <v>232</v>
      </c>
      <c r="I1337" t="s">
        <v>15</v>
      </c>
      <c r="J1337" t="s">
        <v>123</v>
      </c>
      <c r="K1337" s="2">
        <v>2</v>
      </c>
      <c r="L1337" s="2">
        <v>32</v>
      </c>
      <c r="M1337" s="2">
        <v>6</v>
      </c>
      <c r="N1337" s="27">
        <f t="shared" si="122"/>
        <v>1</v>
      </c>
      <c r="O1337" s="28" t="str">
        <f t="shared" si="123"/>
        <v>6</v>
      </c>
      <c r="P1337" s="28">
        <f t="shared" si="124"/>
        <v>0</v>
      </c>
      <c r="Q1337" s="29">
        <f t="shared" si="125"/>
        <v>360</v>
      </c>
      <c r="R1337" s="29">
        <f t="shared" si="126"/>
        <v>6</v>
      </c>
    </row>
    <row r="1338" spans="1:18">
      <c r="A1338" s="1">
        <v>45474</v>
      </c>
      <c r="B1338" s="1" t="str">
        <f t="shared" si="121"/>
        <v>julio</v>
      </c>
      <c r="C1338" t="s">
        <v>229</v>
      </c>
      <c r="D1338" t="s">
        <v>230</v>
      </c>
      <c r="E1338" t="str">
        <f>+VLOOKUP(F1338,'[2]DIVIPOLA MPIO'!$A$5:$B$1125,2,0)</f>
        <v>Meta</v>
      </c>
      <c r="F1338" t="s">
        <v>78</v>
      </c>
      <c r="G1338" t="s">
        <v>231</v>
      </c>
      <c r="H1338" t="s">
        <v>232</v>
      </c>
      <c r="I1338" t="s">
        <v>15</v>
      </c>
      <c r="J1338" t="s">
        <v>412</v>
      </c>
      <c r="K1338" s="2">
        <v>39</v>
      </c>
      <c r="L1338" s="2">
        <v>454</v>
      </c>
      <c r="M1338" s="2">
        <v>1330</v>
      </c>
      <c r="N1338" s="27">
        <f t="shared" si="122"/>
        <v>4</v>
      </c>
      <c r="O1338" s="28" t="str">
        <f t="shared" si="123"/>
        <v>13</v>
      </c>
      <c r="P1338" s="28" t="str">
        <f t="shared" si="124"/>
        <v>30</v>
      </c>
      <c r="Q1338" s="29">
        <f t="shared" si="125"/>
        <v>810</v>
      </c>
      <c r="R1338" s="29">
        <f t="shared" si="126"/>
        <v>13.5</v>
      </c>
    </row>
    <row r="1339" spans="1:18">
      <c r="A1339" s="1">
        <v>45474</v>
      </c>
      <c r="B1339" s="1" t="str">
        <f t="shared" si="121"/>
        <v>julio</v>
      </c>
      <c r="C1339" t="s">
        <v>229</v>
      </c>
      <c r="D1339" t="s">
        <v>230</v>
      </c>
      <c r="E1339" t="str">
        <f>+VLOOKUP(F1339,'[2]DIVIPOLA MPIO'!$A$5:$B$1125,2,0)</f>
        <v>Meta</v>
      </c>
      <c r="F1339" t="s">
        <v>78</v>
      </c>
      <c r="G1339" t="s">
        <v>231</v>
      </c>
      <c r="H1339" t="s">
        <v>232</v>
      </c>
      <c r="I1339" t="s">
        <v>15</v>
      </c>
      <c r="J1339" t="s">
        <v>81</v>
      </c>
      <c r="K1339" s="2">
        <v>14</v>
      </c>
      <c r="L1339" s="2">
        <v>198</v>
      </c>
      <c r="M1339" s="2">
        <v>6</v>
      </c>
      <c r="N1339" s="27">
        <f t="shared" si="122"/>
        <v>1</v>
      </c>
      <c r="O1339" s="28" t="str">
        <f t="shared" si="123"/>
        <v>6</v>
      </c>
      <c r="P1339" s="28">
        <f t="shared" si="124"/>
        <v>0</v>
      </c>
      <c r="Q1339" s="29">
        <f t="shared" si="125"/>
        <v>360</v>
      </c>
      <c r="R1339" s="29">
        <f t="shared" si="126"/>
        <v>6</v>
      </c>
    </row>
    <row r="1340" spans="1:18">
      <c r="A1340" s="1">
        <v>45474</v>
      </c>
      <c r="B1340" s="1" t="str">
        <f t="shared" si="121"/>
        <v>julio</v>
      </c>
      <c r="C1340" t="s">
        <v>235</v>
      </c>
      <c r="D1340" t="s">
        <v>236</v>
      </c>
      <c r="E1340" t="str">
        <f>+VLOOKUP(F1340,'[2]DIVIPOLA MPIO'!$A$5:$B$1125,2,0)</f>
        <v>Valle del Cauca</v>
      </c>
      <c r="F1340" t="s">
        <v>462</v>
      </c>
      <c r="G1340" t="s">
        <v>238</v>
      </c>
      <c r="H1340" t="s">
        <v>239</v>
      </c>
      <c r="I1340" t="s">
        <v>211</v>
      </c>
      <c r="J1340" t="s">
        <v>411</v>
      </c>
      <c r="K1340" s="2">
        <v>87</v>
      </c>
      <c r="L1340" s="2">
        <v>1078</v>
      </c>
      <c r="M1340" s="2">
        <v>47.9</v>
      </c>
      <c r="N1340" s="27">
        <f t="shared" si="122"/>
        <v>4</v>
      </c>
      <c r="O1340" s="28" t="str">
        <f t="shared" si="123"/>
        <v>47</v>
      </c>
      <c r="P1340" s="28" t="str">
        <f t="shared" si="124"/>
        <v>,9</v>
      </c>
      <c r="Q1340" s="29">
        <f t="shared" si="125"/>
        <v>2820.9</v>
      </c>
      <c r="R1340" s="29">
        <f t="shared" si="126"/>
        <v>47.015000000000001</v>
      </c>
    </row>
    <row r="1341" spans="1:18">
      <c r="A1341" s="1">
        <v>45474</v>
      </c>
      <c r="B1341" s="1" t="str">
        <f t="shared" si="121"/>
        <v>julio</v>
      </c>
      <c r="C1341" t="s">
        <v>235</v>
      </c>
      <c r="D1341" t="s">
        <v>236</v>
      </c>
      <c r="E1341" t="str">
        <f>+VLOOKUP(F1341,'[2]DIVIPOLA MPIO'!$A$5:$B$1125,2,0)</f>
        <v>Valle del Cauca</v>
      </c>
      <c r="F1341" t="s">
        <v>240</v>
      </c>
      <c r="G1341" t="s">
        <v>241</v>
      </c>
      <c r="H1341" t="s">
        <v>239</v>
      </c>
      <c r="I1341" t="s">
        <v>211</v>
      </c>
      <c r="J1341" t="s">
        <v>411</v>
      </c>
      <c r="K1341" s="2">
        <v>47</v>
      </c>
      <c r="L1341" s="2">
        <v>1023</v>
      </c>
      <c r="M1341" s="2">
        <v>31.7</v>
      </c>
      <c r="N1341" s="27">
        <f t="shared" si="122"/>
        <v>4</v>
      </c>
      <c r="O1341" s="28" t="str">
        <f t="shared" si="123"/>
        <v>31</v>
      </c>
      <c r="P1341" s="28" t="str">
        <f t="shared" si="124"/>
        <v>,7</v>
      </c>
      <c r="Q1341" s="29">
        <f t="shared" si="125"/>
        <v>1860.7</v>
      </c>
      <c r="R1341" s="29">
        <f t="shared" si="126"/>
        <v>31.011666666666667</v>
      </c>
    </row>
    <row r="1342" spans="1:18">
      <c r="A1342" s="1">
        <v>45474</v>
      </c>
      <c r="B1342" s="1" t="str">
        <f t="shared" si="121"/>
        <v>julio</v>
      </c>
      <c r="C1342" t="s">
        <v>235</v>
      </c>
      <c r="D1342" t="s">
        <v>236</v>
      </c>
      <c r="E1342" t="str">
        <f>+VLOOKUP(F1342,'[2]DIVIPOLA MPIO'!$A$5:$B$1125,2,0)</f>
        <v>Valle del Cauca</v>
      </c>
      <c r="F1342" t="s">
        <v>242</v>
      </c>
      <c r="G1342" t="s">
        <v>243</v>
      </c>
      <c r="H1342" t="s">
        <v>239</v>
      </c>
      <c r="I1342" t="s">
        <v>225</v>
      </c>
      <c r="J1342" t="s">
        <v>411</v>
      </c>
      <c r="K1342" s="2">
        <v>135</v>
      </c>
      <c r="L1342" s="2">
        <v>1662</v>
      </c>
      <c r="M1342" s="2">
        <v>82.1</v>
      </c>
      <c r="N1342" s="27">
        <f t="shared" si="122"/>
        <v>4</v>
      </c>
      <c r="O1342" s="28" t="str">
        <f t="shared" si="123"/>
        <v>82</v>
      </c>
      <c r="P1342" s="28" t="str">
        <f t="shared" si="124"/>
        <v>,1</v>
      </c>
      <c r="Q1342" s="29">
        <f t="shared" si="125"/>
        <v>4920.1000000000004</v>
      </c>
      <c r="R1342" s="29">
        <f t="shared" si="126"/>
        <v>82.001666666666679</v>
      </c>
    </row>
    <row r="1343" spans="1:18">
      <c r="A1343" s="1">
        <v>45505</v>
      </c>
      <c r="B1343" s="1" t="str">
        <f t="shared" si="121"/>
        <v>agosto</v>
      </c>
      <c r="C1343" t="s">
        <v>310</v>
      </c>
      <c r="D1343" t="s">
        <v>311</v>
      </c>
      <c r="E1343" t="str">
        <f>+VLOOKUP(F1343,'[2]DIVIPOLA MPIO'!$A$5:$B$1125,2,0)</f>
        <v>Santander</v>
      </c>
      <c r="F1343" t="s">
        <v>395</v>
      </c>
      <c r="G1343" t="s">
        <v>396</v>
      </c>
      <c r="H1343" t="s">
        <v>397</v>
      </c>
      <c r="I1343" t="s">
        <v>15</v>
      </c>
      <c r="J1343" t="s">
        <v>27</v>
      </c>
      <c r="K1343" s="2">
        <v>31</v>
      </c>
      <c r="L1343" s="2">
        <v>826</v>
      </c>
      <c r="M1343" s="2">
        <v>20.059999999999999</v>
      </c>
      <c r="N1343" s="27">
        <f t="shared" si="122"/>
        <v>5</v>
      </c>
      <c r="O1343" s="28" t="str">
        <f t="shared" si="123"/>
        <v>20</v>
      </c>
      <c r="P1343" s="28" t="str">
        <f t="shared" si="124"/>
        <v>,06</v>
      </c>
      <c r="Q1343" s="29">
        <f t="shared" si="125"/>
        <v>1200.06</v>
      </c>
      <c r="R1343" s="29">
        <f t="shared" si="126"/>
        <v>20.000999999999998</v>
      </c>
    </row>
    <row r="1344" spans="1:18">
      <c r="A1344" s="1">
        <v>45505</v>
      </c>
      <c r="B1344" s="1" t="str">
        <f t="shared" si="121"/>
        <v>agosto</v>
      </c>
      <c r="C1344" t="s">
        <v>310</v>
      </c>
      <c r="D1344" t="s">
        <v>311</v>
      </c>
      <c r="E1344" t="str">
        <f>+VLOOKUP(F1344,'[2]DIVIPOLA MPIO'!$A$5:$B$1125,2,0)</f>
        <v>Casanare</v>
      </c>
      <c r="F1344" t="s">
        <v>398</v>
      </c>
      <c r="G1344" t="s">
        <v>399</v>
      </c>
      <c r="H1344" t="s">
        <v>401</v>
      </c>
      <c r="I1344" t="s">
        <v>15</v>
      </c>
      <c r="J1344" t="s">
        <v>16</v>
      </c>
      <c r="K1344" s="2">
        <v>67</v>
      </c>
      <c r="L1344" s="2">
        <v>1</v>
      </c>
      <c r="M1344" s="2">
        <v>27.42</v>
      </c>
      <c r="N1344" s="27">
        <f t="shared" si="122"/>
        <v>5</v>
      </c>
      <c r="O1344" s="28" t="str">
        <f t="shared" si="123"/>
        <v>27</v>
      </c>
      <c r="P1344" s="28" t="str">
        <f t="shared" si="124"/>
        <v>,42</v>
      </c>
      <c r="Q1344" s="29">
        <f t="shared" si="125"/>
        <v>1620.42</v>
      </c>
      <c r="R1344" s="29">
        <f t="shared" si="126"/>
        <v>27.007000000000001</v>
      </c>
    </row>
    <row r="1345" spans="1:18">
      <c r="A1345" s="1">
        <v>45505</v>
      </c>
      <c r="B1345" s="1" t="str">
        <f t="shared" si="121"/>
        <v>agosto</v>
      </c>
      <c r="C1345" t="s">
        <v>310</v>
      </c>
      <c r="D1345" t="s">
        <v>311</v>
      </c>
      <c r="E1345" t="str">
        <f>+VLOOKUP(F1345,'[2]DIVIPOLA MPIO'!$A$5:$B$1125,2,0)</f>
        <v>Casanare</v>
      </c>
      <c r="F1345" t="s">
        <v>398</v>
      </c>
      <c r="G1345" t="s">
        <v>399</v>
      </c>
      <c r="H1345" t="s">
        <v>400</v>
      </c>
      <c r="I1345" t="s">
        <v>92</v>
      </c>
      <c r="J1345" t="s">
        <v>16</v>
      </c>
      <c r="K1345" s="2">
        <v>34</v>
      </c>
      <c r="L1345" s="2">
        <v>511</v>
      </c>
      <c r="M1345" s="2">
        <v>14</v>
      </c>
      <c r="N1345" s="27">
        <f t="shared" si="122"/>
        <v>2</v>
      </c>
      <c r="O1345" s="28" t="str">
        <f t="shared" si="123"/>
        <v>14</v>
      </c>
      <c r="P1345" s="28">
        <f t="shared" si="124"/>
        <v>0</v>
      </c>
      <c r="Q1345" s="29">
        <f t="shared" si="125"/>
        <v>840</v>
      </c>
      <c r="R1345" s="29">
        <f t="shared" si="126"/>
        <v>14</v>
      </c>
    </row>
    <row r="1346" spans="1:18">
      <c r="A1346" s="1">
        <v>45505</v>
      </c>
      <c r="B1346" s="1" t="str">
        <f t="shared" si="121"/>
        <v>agosto</v>
      </c>
      <c r="C1346" t="s">
        <v>310</v>
      </c>
      <c r="D1346" t="s">
        <v>311</v>
      </c>
      <c r="E1346" t="str">
        <f>+VLOOKUP(F1346,'[2]DIVIPOLA MPIO'!$A$5:$B$1125,2,0)</f>
        <v>Casanare</v>
      </c>
      <c r="F1346" t="s">
        <v>398</v>
      </c>
      <c r="G1346" t="s">
        <v>399</v>
      </c>
      <c r="H1346" t="s">
        <v>402</v>
      </c>
      <c r="I1346" t="s">
        <v>92</v>
      </c>
      <c r="J1346" t="s">
        <v>16</v>
      </c>
      <c r="K1346" s="2">
        <v>122</v>
      </c>
      <c r="L1346" s="2">
        <v>2</v>
      </c>
      <c r="M1346" s="2">
        <v>37</v>
      </c>
      <c r="N1346" s="27">
        <f t="shared" si="122"/>
        <v>2</v>
      </c>
      <c r="O1346" s="28" t="str">
        <f t="shared" si="123"/>
        <v>37</v>
      </c>
      <c r="P1346" s="28">
        <f t="shared" si="124"/>
        <v>0</v>
      </c>
      <c r="Q1346" s="29">
        <f t="shared" si="125"/>
        <v>2220</v>
      </c>
      <c r="R1346" s="29">
        <f t="shared" si="126"/>
        <v>37</v>
      </c>
    </row>
    <row r="1347" spans="1:18">
      <c r="A1347" s="1">
        <v>45505</v>
      </c>
      <c r="B1347" s="1" t="str">
        <f t="shared" ref="B1347:B1410" si="127">TEXT(A1347,"mmmm")</f>
        <v>agosto</v>
      </c>
      <c r="C1347" t="s">
        <v>310</v>
      </c>
      <c r="D1347" t="s">
        <v>311</v>
      </c>
      <c r="E1347" t="str">
        <f>+VLOOKUP(F1347,'[2]DIVIPOLA MPIO'!$A$5:$B$1125,2,0)</f>
        <v>Magdalena</v>
      </c>
      <c r="F1347" t="s">
        <v>34</v>
      </c>
      <c r="G1347" t="s">
        <v>312</v>
      </c>
      <c r="H1347" t="s">
        <v>516</v>
      </c>
      <c r="I1347" t="s">
        <v>517</v>
      </c>
      <c r="J1347" t="s">
        <v>27</v>
      </c>
      <c r="K1347" s="2">
        <v>102</v>
      </c>
      <c r="L1347" s="2">
        <v>3241</v>
      </c>
      <c r="M1347" s="2">
        <v>38.36</v>
      </c>
      <c r="N1347" s="27">
        <f t="shared" ref="N1347:N1410" si="128">LEN($M1347)</f>
        <v>5</v>
      </c>
      <c r="O1347" s="28" t="str">
        <f t="shared" ref="O1347:O1410" si="129">IF(N1347="1",$M1347,IF(N1347=2,LEFT($M1347,2),LEFT($M1347,2)))</f>
        <v>38</v>
      </c>
      <c r="P1347" s="28" t="str">
        <f t="shared" ref="P1347:P1410" si="130">IF(N1347&lt;=2,0,MID($M1347,3,3))</f>
        <v>,36</v>
      </c>
      <c r="Q1347" s="29">
        <f t="shared" ref="Q1347:Q1410" si="131">+(O1347*60)+P1347</f>
        <v>2280.36</v>
      </c>
      <c r="R1347" s="29">
        <f t="shared" ref="R1347:R1410" si="132">+Q1347/60</f>
        <v>38.006</v>
      </c>
    </row>
    <row r="1348" spans="1:18">
      <c r="A1348" s="1">
        <v>45505</v>
      </c>
      <c r="B1348" s="1" t="str">
        <f t="shared" si="127"/>
        <v>agosto</v>
      </c>
      <c r="C1348" t="s">
        <v>310</v>
      </c>
      <c r="D1348" t="s">
        <v>311</v>
      </c>
      <c r="E1348" t="str">
        <f>+VLOOKUP(F1348,'[2]DIVIPOLA MPIO'!$A$5:$B$1125,2,0)</f>
        <v>Magdalena</v>
      </c>
      <c r="F1348" t="s">
        <v>34</v>
      </c>
      <c r="G1348" t="s">
        <v>312</v>
      </c>
      <c r="H1348" t="s">
        <v>313</v>
      </c>
      <c r="I1348" t="s">
        <v>370</v>
      </c>
      <c r="J1348" t="s">
        <v>27</v>
      </c>
      <c r="K1348" s="2">
        <v>30</v>
      </c>
      <c r="L1348" s="2">
        <v>3530</v>
      </c>
      <c r="M1348" s="2">
        <v>99.54</v>
      </c>
      <c r="N1348" s="27">
        <f t="shared" si="128"/>
        <v>5</v>
      </c>
      <c r="O1348" s="28" t="str">
        <f t="shared" si="129"/>
        <v>99</v>
      </c>
      <c r="P1348" s="28" t="str">
        <f t="shared" si="130"/>
        <v>,54</v>
      </c>
      <c r="Q1348" s="29">
        <f t="shared" si="131"/>
        <v>5940.54</v>
      </c>
      <c r="R1348" s="29">
        <f t="shared" si="132"/>
        <v>99.009</v>
      </c>
    </row>
    <row r="1349" spans="1:18">
      <c r="A1349" s="1">
        <v>45505</v>
      </c>
      <c r="B1349" s="1" t="str">
        <f t="shared" si="127"/>
        <v>agosto</v>
      </c>
      <c r="C1349" t="s">
        <v>310</v>
      </c>
      <c r="D1349" t="s">
        <v>311</v>
      </c>
      <c r="E1349" t="str">
        <f>+VLOOKUP(F1349,'[2]DIVIPOLA MPIO'!$A$5:$B$1125,2,0)</f>
        <v>Magdalena</v>
      </c>
      <c r="F1349" t="s">
        <v>34</v>
      </c>
      <c r="G1349" t="s">
        <v>312</v>
      </c>
      <c r="H1349" t="s">
        <v>315</v>
      </c>
      <c r="I1349" t="s">
        <v>370</v>
      </c>
      <c r="J1349" t="s">
        <v>27</v>
      </c>
      <c r="K1349" s="2">
        <v>105</v>
      </c>
      <c r="L1349" s="2">
        <v>1115</v>
      </c>
      <c r="M1349" s="2">
        <v>23</v>
      </c>
      <c r="N1349" s="27">
        <f t="shared" si="128"/>
        <v>2</v>
      </c>
      <c r="O1349" s="28" t="str">
        <f t="shared" si="129"/>
        <v>23</v>
      </c>
      <c r="P1349" s="28">
        <f t="shared" si="130"/>
        <v>0</v>
      </c>
      <c r="Q1349" s="29">
        <f t="shared" si="131"/>
        <v>1380</v>
      </c>
      <c r="R1349" s="29">
        <f t="shared" si="132"/>
        <v>23</v>
      </c>
    </row>
    <row r="1350" spans="1:18">
      <c r="A1350" s="1">
        <v>45505</v>
      </c>
      <c r="B1350" s="1" t="str">
        <f t="shared" si="127"/>
        <v>agosto</v>
      </c>
      <c r="C1350" t="s">
        <v>310</v>
      </c>
      <c r="D1350" t="s">
        <v>311</v>
      </c>
      <c r="E1350" t="str">
        <f>+VLOOKUP(F1350,'[2]DIVIPOLA MPIO'!$A$5:$B$1125,2,0)</f>
        <v>Magdalena</v>
      </c>
      <c r="F1350" t="s">
        <v>34</v>
      </c>
      <c r="G1350" t="s">
        <v>312</v>
      </c>
      <c r="H1350" t="s">
        <v>316</v>
      </c>
      <c r="I1350" t="s">
        <v>370</v>
      </c>
      <c r="J1350" t="s">
        <v>27</v>
      </c>
      <c r="K1350" s="2">
        <v>48</v>
      </c>
      <c r="L1350" s="2">
        <v>6285</v>
      </c>
      <c r="M1350" s="2">
        <v>82</v>
      </c>
      <c r="N1350" s="27">
        <f t="shared" si="128"/>
        <v>2</v>
      </c>
      <c r="O1350" s="28" t="str">
        <f t="shared" si="129"/>
        <v>82</v>
      </c>
      <c r="P1350" s="28">
        <f t="shared" si="130"/>
        <v>0</v>
      </c>
      <c r="Q1350" s="29">
        <f t="shared" si="131"/>
        <v>4920</v>
      </c>
      <c r="R1350" s="29">
        <f t="shared" si="132"/>
        <v>82</v>
      </c>
    </row>
    <row r="1351" spans="1:18">
      <c r="A1351" s="1">
        <v>45505</v>
      </c>
      <c r="B1351" s="1" t="str">
        <f t="shared" si="127"/>
        <v>agosto</v>
      </c>
      <c r="C1351" t="s">
        <v>10</v>
      </c>
      <c r="D1351" t="s">
        <v>11</v>
      </c>
      <c r="E1351" t="str">
        <f>+VLOOKUP(F1351,'[2]DIVIPOLA MPIO'!$A$5:$B$1125,2,0)</f>
        <v>Casanare</v>
      </c>
      <c r="F1351" t="s">
        <v>458</v>
      </c>
      <c r="G1351" t="s">
        <v>403</v>
      </c>
      <c r="H1351" t="s">
        <v>21</v>
      </c>
      <c r="I1351" t="s">
        <v>15</v>
      </c>
      <c r="J1351" t="s">
        <v>16</v>
      </c>
      <c r="K1351" s="2">
        <v>2</v>
      </c>
      <c r="L1351" s="2">
        <v>420</v>
      </c>
      <c r="M1351" s="2">
        <v>6</v>
      </c>
      <c r="N1351" s="27">
        <f t="shared" si="128"/>
        <v>1</v>
      </c>
      <c r="O1351" s="28" t="str">
        <f t="shared" si="129"/>
        <v>6</v>
      </c>
      <c r="P1351" s="28">
        <f t="shared" si="130"/>
        <v>0</v>
      </c>
      <c r="Q1351" s="29">
        <f t="shared" si="131"/>
        <v>360</v>
      </c>
      <c r="R1351" s="29">
        <f t="shared" si="132"/>
        <v>6</v>
      </c>
    </row>
    <row r="1352" spans="1:18">
      <c r="A1352" s="1">
        <v>45505</v>
      </c>
      <c r="B1352" s="1" t="str">
        <f t="shared" si="127"/>
        <v>agosto</v>
      </c>
      <c r="C1352" t="s">
        <v>10</v>
      </c>
      <c r="D1352" t="s">
        <v>11</v>
      </c>
      <c r="E1352" t="str">
        <f>+VLOOKUP(F1352,'[2]DIVIPOLA MPIO'!$A$5:$B$1125,2,0)</f>
        <v>Casanare</v>
      </c>
      <c r="F1352" t="s">
        <v>458</v>
      </c>
      <c r="G1352" t="s">
        <v>245</v>
      </c>
      <c r="H1352" t="s">
        <v>21</v>
      </c>
      <c r="I1352" t="s">
        <v>15</v>
      </c>
      <c r="J1352" t="s">
        <v>16</v>
      </c>
      <c r="K1352" s="2">
        <v>6</v>
      </c>
      <c r="L1352" s="2">
        <v>770</v>
      </c>
      <c r="M1352" s="2">
        <v>11</v>
      </c>
      <c r="N1352" s="27">
        <f t="shared" si="128"/>
        <v>2</v>
      </c>
      <c r="O1352" s="28" t="str">
        <f t="shared" si="129"/>
        <v>11</v>
      </c>
      <c r="P1352" s="28">
        <f t="shared" si="130"/>
        <v>0</v>
      </c>
      <c r="Q1352" s="29">
        <f t="shared" si="131"/>
        <v>660</v>
      </c>
      <c r="R1352" s="29">
        <f t="shared" si="132"/>
        <v>11</v>
      </c>
    </row>
    <row r="1353" spans="1:18">
      <c r="A1353" s="1">
        <v>45505</v>
      </c>
      <c r="B1353" s="1" t="str">
        <f t="shared" si="127"/>
        <v>agosto</v>
      </c>
      <c r="C1353" t="s">
        <v>10</v>
      </c>
      <c r="D1353" t="s">
        <v>11</v>
      </c>
      <c r="E1353" t="str">
        <f>+VLOOKUP(F1353,'[2]DIVIPOLA MPIO'!$A$5:$B$1125,2,0)</f>
        <v>Casanare</v>
      </c>
      <c r="F1353" t="s">
        <v>458</v>
      </c>
      <c r="G1353" t="s">
        <v>245</v>
      </c>
      <c r="H1353" t="s">
        <v>14</v>
      </c>
      <c r="I1353" t="s">
        <v>15</v>
      </c>
      <c r="J1353" t="s">
        <v>16</v>
      </c>
      <c r="K1353" s="2">
        <v>1</v>
      </c>
      <c r="L1353" s="2">
        <v>280</v>
      </c>
      <c r="M1353" s="2">
        <v>4</v>
      </c>
      <c r="N1353" s="27">
        <f t="shared" si="128"/>
        <v>1</v>
      </c>
      <c r="O1353" s="28" t="str">
        <f t="shared" si="129"/>
        <v>4</v>
      </c>
      <c r="P1353" s="28">
        <f t="shared" si="130"/>
        <v>0</v>
      </c>
      <c r="Q1353" s="29">
        <f t="shared" si="131"/>
        <v>240</v>
      </c>
      <c r="R1353" s="29">
        <f t="shared" si="132"/>
        <v>4</v>
      </c>
    </row>
    <row r="1354" spans="1:18">
      <c r="A1354" s="1">
        <v>45505</v>
      </c>
      <c r="B1354" s="1" t="str">
        <f t="shared" si="127"/>
        <v>agosto</v>
      </c>
      <c r="C1354" t="s">
        <v>10</v>
      </c>
      <c r="D1354" t="s">
        <v>11</v>
      </c>
      <c r="E1354" t="str">
        <f>+VLOOKUP(F1354,'[2]DIVIPOLA MPIO'!$A$5:$B$1125,2,0)</f>
        <v>Casanare</v>
      </c>
      <c r="F1354" t="s">
        <v>458</v>
      </c>
      <c r="G1354" t="s">
        <v>330</v>
      </c>
      <c r="H1354" t="s">
        <v>21</v>
      </c>
      <c r="I1354" t="s">
        <v>15</v>
      </c>
      <c r="J1354" t="s">
        <v>16</v>
      </c>
      <c r="K1354" s="2">
        <v>1</v>
      </c>
      <c r="L1354" s="2">
        <v>90</v>
      </c>
      <c r="M1354" s="2">
        <v>1.3</v>
      </c>
      <c r="N1354" s="27">
        <f t="shared" si="128"/>
        <v>3</v>
      </c>
      <c r="O1354" s="28" t="str">
        <f t="shared" si="129"/>
        <v>1,</v>
      </c>
      <c r="P1354" s="28" t="str">
        <f t="shared" si="130"/>
        <v>3</v>
      </c>
      <c r="Q1354" s="29">
        <f t="shared" si="131"/>
        <v>63</v>
      </c>
      <c r="R1354" s="29">
        <f t="shared" si="132"/>
        <v>1.05</v>
      </c>
    </row>
    <row r="1355" spans="1:18">
      <c r="A1355" s="1">
        <v>45505</v>
      </c>
      <c r="B1355" s="1" t="str">
        <f t="shared" si="127"/>
        <v>agosto</v>
      </c>
      <c r="C1355" t="s">
        <v>10</v>
      </c>
      <c r="D1355" t="s">
        <v>11</v>
      </c>
      <c r="E1355" t="str">
        <f>+VLOOKUP(F1355,'[2]DIVIPOLA MPIO'!$A$5:$B$1125,2,0)</f>
        <v>Casanare</v>
      </c>
      <c r="F1355" t="s">
        <v>458</v>
      </c>
      <c r="G1355" t="s">
        <v>330</v>
      </c>
      <c r="H1355" t="s">
        <v>14</v>
      </c>
      <c r="I1355" t="s">
        <v>15</v>
      </c>
      <c r="J1355" t="s">
        <v>16</v>
      </c>
      <c r="K1355" s="2">
        <v>1</v>
      </c>
      <c r="L1355" s="2">
        <v>210</v>
      </c>
      <c r="M1355" s="2">
        <v>3</v>
      </c>
      <c r="N1355" s="27">
        <f t="shared" si="128"/>
        <v>1</v>
      </c>
      <c r="O1355" s="28" t="str">
        <f t="shared" si="129"/>
        <v>3</v>
      </c>
      <c r="P1355" s="28">
        <f t="shared" si="130"/>
        <v>0</v>
      </c>
      <c r="Q1355" s="29">
        <f t="shared" si="131"/>
        <v>180</v>
      </c>
      <c r="R1355" s="29">
        <f t="shared" si="132"/>
        <v>3</v>
      </c>
    </row>
    <row r="1356" spans="1:18">
      <c r="A1356" s="1">
        <v>45505</v>
      </c>
      <c r="B1356" s="1" t="str">
        <f t="shared" si="127"/>
        <v>agosto</v>
      </c>
      <c r="C1356" t="s">
        <v>10</v>
      </c>
      <c r="D1356" t="s">
        <v>11</v>
      </c>
      <c r="E1356" t="str">
        <f>+VLOOKUP(F1356,'[2]DIVIPOLA MPIO'!$A$5:$B$1125,2,0)</f>
        <v>Casanare</v>
      </c>
      <c r="F1356" t="s">
        <v>17</v>
      </c>
      <c r="G1356" t="s">
        <v>18</v>
      </c>
      <c r="H1356" t="s">
        <v>14</v>
      </c>
      <c r="I1356" t="s">
        <v>15</v>
      </c>
      <c r="J1356" t="s">
        <v>16</v>
      </c>
      <c r="K1356" s="2">
        <v>4</v>
      </c>
      <c r="L1356" s="2">
        <v>910</v>
      </c>
      <c r="M1356" s="2">
        <v>1.3</v>
      </c>
      <c r="N1356" s="27">
        <f t="shared" si="128"/>
        <v>3</v>
      </c>
      <c r="O1356" s="28" t="str">
        <f t="shared" si="129"/>
        <v>1,</v>
      </c>
      <c r="P1356" s="28" t="str">
        <f t="shared" si="130"/>
        <v>3</v>
      </c>
      <c r="Q1356" s="29">
        <f t="shared" si="131"/>
        <v>63</v>
      </c>
      <c r="R1356" s="29">
        <f t="shared" si="132"/>
        <v>1.05</v>
      </c>
    </row>
    <row r="1357" spans="1:18">
      <c r="A1357" s="1">
        <v>45505</v>
      </c>
      <c r="B1357" s="1" t="str">
        <f t="shared" si="127"/>
        <v>agosto</v>
      </c>
      <c r="C1357" t="s">
        <v>10</v>
      </c>
      <c r="D1357" t="s">
        <v>11</v>
      </c>
      <c r="E1357" t="str">
        <f>+VLOOKUP(F1357,'[2]DIVIPOLA MPIO'!$A$5:$B$1125,2,0)</f>
        <v>Casanare</v>
      </c>
      <c r="F1357" t="s">
        <v>463</v>
      </c>
      <c r="G1357" t="s">
        <v>20</v>
      </c>
      <c r="H1357" t="s">
        <v>317</v>
      </c>
      <c r="I1357" t="s">
        <v>15</v>
      </c>
      <c r="J1357" t="s">
        <v>16</v>
      </c>
      <c r="K1357" s="2">
        <v>15</v>
      </c>
      <c r="L1357" s="2">
        <v>3460</v>
      </c>
      <c r="M1357" s="2">
        <v>49.3</v>
      </c>
      <c r="N1357" s="27">
        <f t="shared" si="128"/>
        <v>4</v>
      </c>
      <c r="O1357" s="28" t="str">
        <f t="shared" si="129"/>
        <v>49</v>
      </c>
      <c r="P1357" s="28" t="str">
        <f t="shared" si="130"/>
        <v>,3</v>
      </c>
      <c r="Q1357" s="29">
        <f t="shared" si="131"/>
        <v>2940.3</v>
      </c>
      <c r="R1357" s="29">
        <f t="shared" si="132"/>
        <v>49.005000000000003</v>
      </c>
    </row>
    <row r="1358" spans="1:18">
      <c r="A1358" s="1">
        <v>45505</v>
      </c>
      <c r="B1358" s="1" t="str">
        <f t="shared" si="127"/>
        <v>agosto</v>
      </c>
      <c r="C1358" t="s">
        <v>10</v>
      </c>
      <c r="D1358" t="s">
        <v>11</v>
      </c>
      <c r="E1358" t="str">
        <f>+VLOOKUP(F1358,'[2]DIVIPOLA MPIO'!$A$5:$B$1125,2,0)</f>
        <v>Casanare</v>
      </c>
      <c r="F1358" t="s">
        <v>463</v>
      </c>
      <c r="G1358" t="s">
        <v>20</v>
      </c>
      <c r="H1358" t="s">
        <v>318</v>
      </c>
      <c r="I1358" t="s">
        <v>15</v>
      </c>
      <c r="J1358" t="s">
        <v>16</v>
      </c>
      <c r="K1358" s="2">
        <v>14</v>
      </c>
      <c r="L1358" s="2">
        <v>1290</v>
      </c>
      <c r="M1358" s="2">
        <v>18.3</v>
      </c>
      <c r="N1358" s="27">
        <f t="shared" si="128"/>
        <v>4</v>
      </c>
      <c r="O1358" s="28" t="str">
        <f t="shared" si="129"/>
        <v>18</v>
      </c>
      <c r="P1358" s="28" t="str">
        <f t="shared" si="130"/>
        <v>,3</v>
      </c>
      <c r="Q1358" s="29">
        <f t="shared" si="131"/>
        <v>1080.3</v>
      </c>
      <c r="R1358" s="29">
        <f t="shared" si="132"/>
        <v>18.004999999999999</v>
      </c>
    </row>
    <row r="1359" spans="1:18">
      <c r="A1359" s="1">
        <v>45505</v>
      </c>
      <c r="B1359" s="1" t="str">
        <f t="shared" si="127"/>
        <v>agosto</v>
      </c>
      <c r="C1359" t="s">
        <v>10</v>
      </c>
      <c r="D1359" t="s">
        <v>11</v>
      </c>
      <c r="E1359" t="str">
        <f>+VLOOKUP(F1359,'[2]DIVIPOLA MPIO'!$A$5:$B$1125,2,0)</f>
        <v>Casanare</v>
      </c>
      <c r="F1359" t="s">
        <v>463</v>
      </c>
      <c r="G1359" t="s">
        <v>333</v>
      </c>
      <c r="H1359" t="s">
        <v>318</v>
      </c>
      <c r="I1359" t="s">
        <v>15</v>
      </c>
      <c r="J1359" t="s">
        <v>16</v>
      </c>
      <c r="K1359" s="2">
        <v>3</v>
      </c>
      <c r="L1359" s="2">
        <v>420</v>
      </c>
      <c r="M1359" s="2">
        <v>6</v>
      </c>
      <c r="N1359" s="27">
        <f t="shared" si="128"/>
        <v>1</v>
      </c>
      <c r="O1359" s="28" t="str">
        <f t="shared" si="129"/>
        <v>6</v>
      </c>
      <c r="P1359" s="28">
        <f t="shared" si="130"/>
        <v>0</v>
      </c>
      <c r="Q1359" s="29">
        <f t="shared" si="131"/>
        <v>360</v>
      </c>
      <c r="R1359" s="29">
        <f t="shared" si="132"/>
        <v>6</v>
      </c>
    </row>
    <row r="1360" spans="1:18">
      <c r="A1360" s="1">
        <v>45505</v>
      </c>
      <c r="B1360" s="1" t="str">
        <f t="shared" si="127"/>
        <v>agosto</v>
      </c>
      <c r="C1360" t="s">
        <v>22</v>
      </c>
      <c r="D1360" t="s">
        <v>23</v>
      </c>
      <c r="E1360" t="str">
        <f>+VLOOKUP(F1360,'[2]DIVIPOLA MPIO'!$A$5:$B$1125,2,0)</f>
        <v>Cesar</v>
      </c>
      <c r="F1360" t="s">
        <v>24</v>
      </c>
      <c r="G1360" t="s">
        <v>25</v>
      </c>
      <c r="H1360" t="s">
        <v>37</v>
      </c>
      <c r="I1360" t="s">
        <v>15</v>
      </c>
      <c r="J1360" t="s">
        <v>27</v>
      </c>
      <c r="K1360" s="2">
        <v>21</v>
      </c>
      <c r="L1360" s="2">
        <v>696</v>
      </c>
      <c r="M1360" s="2">
        <v>7.06</v>
      </c>
      <c r="N1360" s="27">
        <f t="shared" si="128"/>
        <v>4</v>
      </c>
      <c r="O1360" s="28" t="str">
        <f t="shared" si="129"/>
        <v>7,</v>
      </c>
      <c r="P1360" s="28" t="str">
        <f t="shared" si="130"/>
        <v>06</v>
      </c>
      <c r="Q1360" s="29">
        <f t="shared" si="131"/>
        <v>426</v>
      </c>
      <c r="R1360" s="29">
        <f t="shared" si="132"/>
        <v>7.1</v>
      </c>
    </row>
    <row r="1361" spans="1:18">
      <c r="A1361" s="1">
        <v>45505</v>
      </c>
      <c r="B1361" s="1" t="str">
        <f t="shared" si="127"/>
        <v>agosto</v>
      </c>
      <c r="C1361" t="s">
        <v>22</v>
      </c>
      <c r="D1361" t="s">
        <v>23</v>
      </c>
      <c r="E1361" t="str">
        <f>+VLOOKUP(F1361,'[2]DIVIPOLA MPIO'!$A$5:$B$1125,2,0)</f>
        <v>La Guajira</v>
      </c>
      <c r="F1361" t="s">
        <v>28</v>
      </c>
      <c r="G1361" t="s">
        <v>29</v>
      </c>
      <c r="H1361" t="s">
        <v>36</v>
      </c>
      <c r="I1361" t="s">
        <v>15</v>
      </c>
      <c r="J1361" t="s">
        <v>27</v>
      </c>
      <c r="K1361" s="2">
        <v>106</v>
      </c>
      <c r="L1361" s="2">
        <v>2360</v>
      </c>
      <c r="M1361" s="2">
        <v>39.24</v>
      </c>
      <c r="N1361" s="27">
        <f t="shared" si="128"/>
        <v>5</v>
      </c>
      <c r="O1361" s="28" t="str">
        <f t="shared" si="129"/>
        <v>39</v>
      </c>
      <c r="P1361" s="28" t="str">
        <f t="shared" si="130"/>
        <v>,24</v>
      </c>
      <c r="Q1361" s="29">
        <f t="shared" si="131"/>
        <v>2340.2399999999998</v>
      </c>
      <c r="R1361" s="29">
        <f t="shared" si="132"/>
        <v>39.003999999999998</v>
      </c>
    </row>
    <row r="1362" spans="1:18">
      <c r="A1362" s="1">
        <v>45505</v>
      </c>
      <c r="B1362" s="1" t="str">
        <f t="shared" si="127"/>
        <v>agosto</v>
      </c>
      <c r="C1362" t="s">
        <v>22</v>
      </c>
      <c r="D1362" t="s">
        <v>23</v>
      </c>
      <c r="E1362" t="str">
        <f>+VLOOKUP(F1362,'[2]DIVIPOLA MPIO'!$A$5:$B$1125,2,0)</f>
        <v>La Guajira</v>
      </c>
      <c r="F1362" t="s">
        <v>28</v>
      </c>
      <c r="G1362" t="s">
        <v>29</v>
      </c>
      <c r="H1362" t="s">
        <v>33</v>
      </c>
      <c r="I1362" t="s">
        <v>15</v>
      </c>
      <c r="J1362" t="s">
        <v>27</v>
      </c>
      <c r="K1362" s="2">
        <v>11</v>
      </c>
      <c r="L1362" s="2">
        <v>310</v>
      </c>
      <c r="M1362" s="2">
        <v>2.48</v>
      </c>
      <c r="N1362" s="27">
        <f t="shared" si="128"/>
        <v>4</v>
      </c>
      <c r="O1362" s="28" t="str">
        <f t="shared" si="129"/>
        <v>2,</v>
      </c>
      <c r="P1362" s="28" t="str">
        <f t="shared" si="130"/>
        <v>48</v>
      </c>
      <c r="Q1362" s="29">
        <f t="shared" si="131"/>
        <v>168</v>
      </c>
      <c r="R1362" s="29">
        <f t="shared" si="132"/>
        <v>2.8</v>
      </c>
    </row>
    <row r="1363" spans="1:18">
      <c r="A1363" s="1">
        <v>45505</v>
      </c>
      <c r="B1363" s="1" t="str">
        <f t="shared" si="127"/>
        <v>agosto</v>
      </c>
      <c r="C1363" t="s">
        <v>22</v>
      </c>
      <c r="D1363" t="s">
        <v>23</v>
      </c>
      <c r="E1363" t="str">
        <f>+VLOOKUP(F1363,'[2]DIVIPOLA MPIO'!$A$5:$B$1125,2,0)</f>
        <v>Magdalena</v>
      </c>
      <c r="F1363" t="s">
        <v>31</v>
      </c>
      <c r="G1363" t="s">
        <v>32</v>
      </c>
      <c r="H1363" t="s">
        <v>33</v>
      </c>
      <c r="I1363" t="s">
        <v>15</v>
      </c>
      <c r="J1363" t="s">
        <v>27</v>
      </c>
      <c r="K1363" s="2">
        <v>77</v>
      </c>
      <c r="L1363" s="2">
        <v>2096</v>
      </c>
      <c r="M1363" s="2">
        <v>22</v>
      </c>
      <c r="N1363" s="27">
        <f t="shared" si="128"/>
        <v>2</v>
      </c>
      <c r="O1363" s="28" t="str">
        <f t="shared" si="129"/>
        <v>22</v>
      </c>
      <c r="P1363" s="28">
        <f t="shared" si="130"/>
        <v>0</v>
      </c>
      <c r="Q1363" s="29">
        <f t="shared" si="131"/>
        <v>1320</v>
      </c>
      <c r="R1363" s="29">
        <f t="shared" si="132"/>
        <v>22</v>
      </c>
    </row>
    <row r="1364" spans="1:18">
      <c r="A1364" s="1">
        <v>45505</v>
      </c>
      <c r="B1364" s="1" t="str">
        <f t="shared" si="127"/>
        <v>agosto</v>
      </c>
      <c r="C1364" t="s">
        <v>22</v>
      </c>
      <c r="D1364" t="s">
        <v>23</v>
      </c>
      <c r="E1364" t="str">
        <f>+VLOOKUP(F1364,'[2]DIVIPOLA MPIO'!$A$5:$B$1125,2,0)</f>
        <v>Magdalena</v>
      </c>
      <c r="F1364" t="s">
        <v>34</v>
      </c>
      <c r="G1364" t="s">
        <v>35</v>
      </c>
      <c r="H1364" t="s">
        <v>37</v>
      </c>
      <c r="I1364" t="s">
        <v>15</v>
      </c>
      <c r="J1364" t="s">
        <v>27</v>
      </c>
      <c r="K1364" s="2">
        <v>97</v>
      </c>
      <c r="L1364" s="2">
        <v>2908</v>
      </c>
      <c r="M1364" s="2">
        <v>41</v>
      </c>
      <c r="N1364" s="27">
        <f t="shared" si="128"/>
        <v>2</v>
      </c>
      <c r="O1364" s="28" t="str">
        <f t="shared" si="129"/>
        <v>41</v>
      </c>
      <c r="P1364" s="28">
        <f t="shared" si="130"/>
        <v>0</v>
      </c>
      <c r="Q1364" s="29">
        <f t="shared" si="131"/>
        <v>2460</v>
      </c>
      <c r="R1364" s="29">
        <f t="shared" si="132"/>
        <v>41</v>
      </c>
    </row>
    <row r="1365" spans="1:18">
      <c r="A1365" s="1">
        <v>45505</v>
      </c>
      <c r="B1365" s="1" t="str">
        <f t="shared" si="127"/>
        <v>agosto</v>
      </c>
      <c r="C1365" t="s">
        <v>22</v>
      </c>
      <c r="D1365" t="s">
        <v>23</v>
      </c>
      <c r="E1365" t="str">
        <f>+VLOOKUP(F1365,'[2]DIVIPOLA MPIO'!$A$5:$B$1125,2,0)</f>
        <v>Magdalena</v>
      </c>
      <c r="F1365" t="s">
        <v>34</v>
      </c>
      <c r="G1365" t="s">
        <v>35</v>
      </c>
      <c r="H1365" t="s">
        <v>30</v>
      </c>
      <c r="I1365" t="s">
        <v>15</v>
      </c>
      <c r="J1365" t="s">
        <v>27</v>
      </c>
      <c r="K1365" s="2">
        <v>128</v>
      </c>
      <c r="L1365" s="2">
        <v>3944</v>
      </c>
      <c r="M1365" s="2">
        <v>53.24</v>
      </c>
      <c r="N1365" s="27">
        <f t="shared" si="128"/>
        <v>5</v>
      </c>
      <c r="O1365" s="28" t="str">
        <f t="shared" si="129"/>
        <v>53</v>
      </c>
      <c r="P1365" s="28" t="str">
        <f t="shared" si="130"/>
        <v>,24</v>
      </c>
      <c r="Q1365" s="29">
        <f t="shared" si="131"/>
        <v>3180.24</v>
      </c>
      <c r="R1365" s="29">
        <f t="shared" si="132"/>
        <v>53.003999999999998</v>
      </c>
    </row>
    <row r="1366" spans="1:18">
      <c r="A1366" s="1">
        <v>45505</v>
      </c>
      <c r="B1366" s="1" t="str">
        <f t="shared" si="127"/>
        <v>agosto</v>
      </c>
      <c r="C1366" t="s">
        <v>248</v>
      </c>
      <c r="D1366" t="s">
        <v>249</v>
      </c>
      <c r="E1366" t="s">
        <v>528</v>
      </c>
      <c r="F1366" t="s">
        <v>536</v>
      </c>
      <c r="G1366" t="s">
        <v>250</v>
      </c>
      <c r="H1366" t="s">
        <v>251</v>
      </c>
      <c r="I1366" t="s">
        <v>15</v>
      </c>
      <c r="J1366" t="s">
        <v>16</v>
      </c>
      <c r="K1366" s="2">
        <v>18</v>
      </c>
      <c r="L1366" s="2">
        <v>320</v>
      </c>
      <c r="M1366" s="2">
        <v>4</v>
      </c>
      <c r="N1366" s="27">
        <f t="shared" si="128"/>
        <v>1</v>
      </c>
      <c r="O1366" s="28" t="str">
        <f t="shared" si="129"/>
        <v>4</v>
      </c>
      <c r="P1366" s="28">
        <f t="shared" si="130"/>
        <v>0</v>
      </c>
      <c r="Q1366" s="29">
        <f t="shared" si="131"/>
        <v>240</v>
      </c>
      <c r="R1366" s="29">
        <f t="shared" si="132"/>
        <v>4</v>
      </c>
    </row>
    <row r="1367" spans="1:18">
      <c r="A1367" s="1">
        <v>45505</v>
      </c>
      <c r="B1367" s="1" t="str">
        <f t="shared" si="127"/>
        <v>agosto</v>
      </c>
      <c r="C1367" t="s">
        <v>248</v>
      </c>
      <c r="D1367" t="s">
        <v>249</v>
      </c>
      <c r="E1367" t="s">
        <v>528</v>
      </c>
      <c r="F1367" t="s">
        <v>536</v>
      </c>
      <c r="G1367" t="s">
        <v>250</v>
      </c>
      <c r="H1367" t="s">
        <v>371</v>
      </c>
      <c r="I1367" t="s">
        <v>15</v>
      </c>
      <c r="J1367" t="s">
        <v>16</v>
      </c>
      <c r="K1367" s="2">
        <v>100</v>
      </c>
      <c r="L1367" s="2">
        <v>3920</v>
      </c>
      <c r="M1367" s="2">
        <v>49</v>
      </c>
      <c r="N1367" s="27">
        <f t="shared" si="128"/>
        <v>2</v>
      </c>
      <c r="O1367" s="28" t="str">
        <f t="shared" si="129"/>
        <v>49</v>
      </c>
      <c r="P1367" s="28">
        <f t="shared" si="130"/>
        <v>0</v>
      </c>
      <c r="Q1367" s="29">
        <f t="shared" si="131"/>
        <v>2940</v>
      </c>
      <c r="R1367" s="29">
        <f t="shared" si="132"/>
        <v>49</v>
      </c>
    </row>
    <row r="1368" spans="1:18">
      <c r="A1368" s="1">
        <v>45505</v>
      </c>
      <c r="B1368" s="1" t="str">
        <f t="shared" si="127"/>
        <v>agosto</v>
      </c>
      <c r="C1368" t="s">
        <v>248</v>
      </c>
      <c r="D1368" t="s">
        <v>249</v>
      </c>
      <c r="E1368" t="s">
        <v>528</v>
      </c>
      <c r="F1368" t="s">
        <v>536</v>
      </c>
      <c r="G1368" t="s">
        <v>250</v>
      </c>
      <c r="H1368" t="s">
        <v>252</v>
      </c>
      <c r="I1368" t="s">
        <v>15</v>
      </c>
      <c r="J1368" t="s">
        <v>16</v>
      </c>
      <c r="K1368" s="2">
        <v>160</v>
      </c>
      <c r="L1368" s="2">
        <v>5000</v>
      </c>
      <c r="M1368" s="2">
        <v>75</v>
      </c>
      <c r="N1368" s="27">
        <f t="shared" si="128"/>
        <v>2</v>
      </c>
      <c r="O1368" s="28" t="str">
        <f t="shared" si="129"/>
        <v>75</v>
      </c>
      <c r="P1368" s="28">
        <f t="shared" si="130"/>
        <v>0</v>
      </c>
      <c r="Q1368" s="29">
        <f t="shared" si="131"/>
        <v>4500</v>
      </c>
      <c r="R1368" s="29">
        <f t="shared" si="132"/>
        <v>75</v>
      </c>
    </row>
    <row r="1369" spans="1:18">
      <c r="A1369" s="1">
        <v>45505</v>
      </c>
      <c r="B1369" s="1" t="str">
        <f t="shared" si="127"/>
        <v>agosto</v>
      </c>
      <c r="C1369" t="s">
        <v>253</v>
      </c>
      <c r="D1369" t="s">
        <v>254</v>
      </c>
      <c r="E1369" t="str">
        <f>+VLOOKUP(F1369,'[2]DIVIPOLA MPIO'!$A$5:$B$1125,2,0)</f>
        <v>Casanare</v>
      </c>
      <c r="F1369" t="s">
        <v>12</v>
      </c>
      <c r="G1369" t="s">
        <v>255</v>
      </c>
      <c r="H1369" t="s">
        <v>336</v>
      </c>
      <c r="I1369" t="s">
        <v>15</v>
      </c>
      <c r="J1369" t="s">
        <v>16</v>
      </c>
      <c r="K1369" s="2">
        <v>46</v>
      </c>
      <c r="L1369" s="2">
        <v>575</v>
      </c>
      <c r="M1369" s="2">
        <v>15.3</v>
      </c>
      <c r="N1369" s="27">
        <f t="shared" si="128"/>
        <v>4</v>
      </c>
      <c r="O1369" s="28" t="str">
        <f t="shared" si="129"/>
        <v>15</v>
      </c>
      <c r="P1369" s="28" t="str">
        <f t="shared" si="130"/>
        <v>,3</v>
      </c>
      <c r="Q1369" s="29">
        <f t="shared" si="131"/>
        <v>900.3</v>
      </c>
      <c r="R1369" s="29">
        <f t="shared" si="132"/>
        <v>15.004999999999999</v>
      </c>
    </row>
    <row r="1370" spans="1:18">
      <c r="A1370" s="1">
        <v>45505</v>
      </c>
      <c r="B1370" s="1" t="str">
        <f t="shared" si="127"/>
        <v>agosto</v>
      </c>
      <c r="C1370" t="s">
        <v>253</v>
      </c>
      <c r="D1370" t="s">
        <v>254</v>
      </c>
      <c r="E1370" t="str">
        <f>+VLOOKUP(F1370,'[2]DIVIPOLA MPIO'!$A$5:$B$1125,2,0)</f>
        <v>Casanare</v>
      </c>
      <c r="F1370" t="s">
        <v>12</v>
      </c>
      <c r="G1370" t="s">
        <v>337</v>
      </c>
      <c r="H1370" t="s">
        <v>336</v>
      </c>
      <c r="I1370" t="s">
        <v>15</v>
      </c>
      <c r="J1370" t="s">
        <v>16</v>
      </c>
      <c r="K1370" s="2">
        <v>11</v>
      </c>
      <c r="L1370" s="2">
        <v>138</v>
      </c>
      <c r="M1370" s="2">
        <v>3.6</v>
      </c>
      <c r="N1370" s="27">
        <f t="shared" si="128"/>
        <v>3</v>
      </c>
      <c r="O1370" s="28" t="str">
        <f t="shared" si="129"/>
        <v>3,</v>
      </c>
      <c r="P1370" s="28" t="str">
        <f t="shared" si="130"/>
        <v>6</v>
      </c>
      <c r="Q1370" s="29">
        <f t="shared" si="131"/>
        <v>186</v>
      </c>
      <c r="R1370" s="29">
        <f t="shared" si="132"/>
        <v>3.1</v>
      </c>
    </row>
    <row r="1371" spans="1:18">
      <c r="A1371" s="1">
        <v>45505</v>
      </c>
      <c r="B1371" s="1" t="str">
        <f t="shared" si="127"/>
        <v>agosto</v>
      </c>
      <c r="C1371" t="s">
        <v>253</v>
      </c>
      <c r="D1371" t="s">
        <v>254</v>
      </c>
      <c r="E1371" t="str">
        <f>+VLOOKUP(F1371,'[2]DIVIPOLA MPIO'!$A$5:$B$1125,2,0)</f>
        <v>Casanare</v>
      </c>
      <c r="F1371" t="s">
        <v>338</v>
      </c>
      <c r="G1371" t="s">
        <v>339</v>
      </c>
      <c r="H1371" t="s">
        <v>372</v>
      </c>
      <c r="I1371" t="s">
        <v>92</v>
      </c>
      <c r="J1371" t="s">
        <v>16</v>
      </c>
      <c r="K1371" s="2">
        <v>50</v>
      </c>
      <c r="L1371" s="2">
        <v>625</v>
      </c>
      <c r="M1371" s="2">
        <v>16.5</v>
      </c>
      <c r="N1371" s="27">
        <f t="shared" si="128"/>
        <v>4</v>
      </c>
      <c r="O1371" s="28" t="str">
        <f t="shared" si="129"/>
        <v>16</v>
      </c>
      <c r="P1371" s="28" t="str">
        <f t="shared" si="130"/>
        <v>,5</v>
      </c>
      <c r="Q1371" s="29">
        <f t="shared" si="131"/>
        <v>960.5</v>
      </c>
      <c r="R1371" s="29">
        <f t="shared" si="132"/>
        <v>16.008333333333333</v>
      </c>
    </row>
    <row r="1372" spans="1:18">
      <c r="A1372" s="1">
        <v>45505</v>
      </c>
      <c r="B1372" s="1" t="str">
        <f t="shared" si="127"/>
        <v>agosto</v>
      </c>
      <c r="C1372" t="s">
        <v>253</v>
      </c>
      <c r="D1372" t="s">
        <v>254</v>
      </c>
      <c r="E1372" t="str">
        <f>+VLOOKUP(F1372,'[2]DIVIPOLA MPIO'!$A$5:$B$1125,2,0)</f>
        <v>Casanare</v>
      </c>
      <c r="F1372" t="s">
        <v>338</v>
      </c>
      <c r="G1372" t="s">
        <v>340</v>
      </c>
      <c r="H1372" t="s">
        <v>372</v>
      </c>
      <c r="I1372" t="s">
        <v>92</v>
      </c>
      <c r="J1372" t="s">
        <v>16</v>
      </c>
      <c r="K1372" s="2">
        <v>66</v>
      </c>
      <c r="L1372" s="2">
        <v>825</v>
      </c>
      <c r="M1372" s="2">
        <v>21.9</v>
      </c>
      <c r="N1372" s="27">
        <f t="shared" si="128"/>
        <v>4</v>
      </c>
      <c r="O1372" s="28" t="str">
        <f t="shared" si="129"/>
        <v>21</v>
      </c>
      <c r="P1372" s="28" t="str">
        <f t="shared" si="130"/>
        <v>,9</v>
      </c>
      <c r="Q1372" s="29">
        <f t="shared" si="131"/>
        <v>1260.9000000000001</v>
      </c>
      <c r="R1372" s="29">
        <f t="shared" si="132"/>
        <v>21.015000000000001</v>
      </c>
    </row>
    <row r="1373" spans="1:18">
      <c r="A1373" s="1">
        <v>45505</v>
      </c>
      <c r="B1373" s="1" t="str">
        <f t="shared" si="127"/>
        <v>agosto</v>
      </c>
      <c r="C1373" t="s">
        <v>38</v>
      </c>
      <c r="D1373" t="s">
        <v>39</v>
      </c>
      <c r="E1373" t="str">
        <f>+VLOOKUP(F1373,'[2]DIVIPOLA MPIO'!$A$5:$B$1125,2,0)</f>
        <v>Antioquia</v>
      </c>
      <c r="F1373" t="s">
        <v>453</v>
      </c>
      <c r="G1373" t="s">
        <v>41</v>
      </c>
      <c r="H1373" t="s">
        <v>42</v>
      </c>
      <c r="I1373" t="s">
        <v>43</v>
      </c>
      <c r="J1373" t="s">
        <v>27</v>
      </c>
      <c r="K1373" s="2">
        <v>124</v>
      </c>
      <c r="L1373" s="2">
        <v>6005</v>
      </c>
      <c r="M1373" s="2">
        <v>48.42</v>
      </c>
      <c r="N1373" s="27">
        <f t="shared" si="128"/>
        <v>5</v>
      </c>
      <c r="O1373" s="28" t="str">
        <f t="shared" si="129"/>
        <v>48</v>
      </c>
      <c r="P1373" s="28" t="str">
        <f t="shared" si="130"/>
        <v>,42</v>
      </c>
      <c r="Q1373" s="29">
        <f t="shared" si="131"/>
        <v>2880.42</v>
      </c>
      <c r="R1373" s="29">
        <f t="shared" si="132"/>
        <v>48.006999999999998</v>
      </c>
    </row>
    <row r="1374" spans="1:18">
      <c r="A1374" s="1">
        <v>45505</v>
      </c>
      <c r="B1374" s="1" t="str">
        <f t="shared" si="127"/>
        <v>agosto</v>
      </c>
      <c r="C1374" t="s">
        <v>38</v>
      </c>
      <c r="D1374" t="s">
        <v>39</v>
      </c>
      <c r="E1374" t="str">
        <f>+VLOOKUP(F1374,'[2]DIVIPOLA MPIO'!$A$5:$B$1125,2,0)</f>
        <v>Antioquia</v>
      </c>
      <c r="F1374" t="s">
        <v>453</v>
      </c>
      <c r="G1374" t="s">
        <v>41</v>
      </c>
      <c r="H1374" t="s">
        <v>44</v>
      </c>
      <c r="I1374" t="s">
        <v>43</v>
      </c>
      <c r="J1374" t="s">
        <v>27</v>
      </c>
      <c r="K1374" s="2">
        <v>124</v>
      </c>
      <c r="L1374" s="2">
        <v>5932</v>
      </c>
      <c r="M1374" s="2">
        <v>47.06</v>
      </c>
      <c r="N1374" s="27">
        <f t="shared" si="128"/>
        <v>5</v>
      </c>
      <c r="O1374" s="28" t="str">
        <f t="shared" si="129"/>
        <v>47</v>
      </c>
      <c r="P1374" s="28" t="str">
        <f t="shared" si="130"/>
        <v>,06</v>
      </c>
      <c r="Q1374" s="29">
        <f t="shared" si="131"/>
        <v>2820.06</v>
      </c>
      <c r="R1374" s="29">
        <f t="shared" si="132"/>
        <v>47.000999999999998</v>
      </c>
    </row>
    <row r="1375" spans="1:18">
      <c r="A1375" s="1">
        <v>45505</v>
      </c>
      <c r="B1375" s="1" t="str">
        <f t="shared" si="127"/>
        <v>agosto</v>
      </c>
      <c r="C1375" t="s">
        <v>38</v>
      </c>
      <c r="D1375" t="s">
        <v>39</v>
      </c>
      <c r="E1375" t="str">
        <f>+VLOOKUP(F1375,'[2]DIVIPOLA MPIO'!$A$5:$B$1125,2,0)</f>
        <v>Antioquia</v>
      </c>
      <c r="F1375" t="s">
        <v>453</v>
      </c>
      <c r="G1375" t="s">
        <v>41</v>
      </c>
      <c r="H1375" t="s">
        <v>45</v>
      </c>
      <c r="I1375" t="s">
        <v>43</v>
      </c>
      <c r="J1375" t="s">
        <v>27</v>
      </c>
      <c r="K1375" s="2">
        <v>111</v>
      </c>
      <c r="L1375" s="2">
        <v>5345</v>
      </c>
      <c r="M1375" s="2">
        <v>39.24</v>
      </c>
      <c r="N1375" s="27">
        <f t="shared" si="128"/>
        <v>5</v>
      </c>
      <c r="O1375" s="28" t="str">
        <f t="shared" si="129"/>
        <v>39</v>
      </c>
      <c r="P1375" s="28" t="str">
        <f t="shared" si="130"/>
        <v>,24</v>
      </c>
      <c r="Q1375" s="29">
        <f t="shared" si="131"/>
        <v>2340.2399999999998</v>
      </c>
      <c r="R1375" s="29">
        <f t="shared" si="132"/>
        <v>39.003999999999998</v>
      </c>
    </row>
    <row r="1376" spans="1:18">
      <c r="A1376" s="1">
        <v>45505</v>
      </c>
      <c r="B1376" s="1" t="str">
        <f t="shared" si="127"/>
        <v>agosto</v>
      </c>
      <c r="C1376" t="s">
        <v>38</v>
      </c>
      <c r="D1376" t="s">
        <v>39</v>
      </c>
      <c r="E1376" t="str">
        <f>+VLOOKUP(F1376,'[2]DIVIPOLA MPIO'!$A$5:$B$1125,2,0)</f>
        <v>Antioquia</v>
      </c>
      <c r="F1376" t="s">
        <v>453</v>
      </c>
      <c r="G1376" t="s">
        <v>41</v>
      </c>
      <c r="H1376" t="s">
        <v>46</v>
      </c>
      <c r="I1376" t="s">
        <v>43</v>
      </c>
      <c r="J1376" t="s">
        <v>27</v>
      </c>
      <c r="K1376" s="2">
        <v>100</v>
      </c>
      <c r="L1376" s="2">
        <v>4881</v>
      </c>
      <c r="M1376" s="2">
        <v>40.06</v>
      </c>
      <c r="N1376" s="27">
        <f t="shared" si="128"/>
        <v>5</v>
      </c>
      <c r="O1376" s="28" t="str">
        <f t="shared" si="129"/>
        <v>40</v>
      </c>
      <c r="P1376" s="28" t="str">
        <f t="shared" si="130"/>
        <v>,06</v>
      </c>
      <c r="Q1376" s="29">
        <f t="shared" si="131"/>
        <v>2400.06</v>
      </c>
      <c r="R1376" s="29">
        <f t="shared" si="132"/>
        <v>40.000999999999998</v>
      </c>
    </row>
    <row r="1377" spans="1:18">
      <c r="A1377" s="1">
        <v>45505</v>
      </c>
      <c r="B1377" s="1" t="str">
        <f t="shared" si="127"/>
        <v>agosto</v>
      </c>
      <c r="C1377" t="s">
        <v>38</v>
      </c>
      <c r="D1377" t="s">
        <v>39</v>
      </c>
      <c r="E1377" t="str">
        <f>+VLOOKUP(F1377,'[2]DIVIPOLA MPIO'!$A$5:$B$1125,2,0)</f>
        <v>Antioquia</v>
      </c>
      <c r="F1377" t="s">
        <v>453</v>
      </c>
      <c r="G1377" t="s">
        <v>41</v>
      </c>
      <c r="H1377" t="s">
        <v>319</v>
      </c>
      <c r="I1377" t="s">
        <v>43</v>
      </c>
      <c r="J1377" t="s">
        <v>27</v>
      </c>
      <c r="K1377" s="2">
        <v>110</v>
      </c>
      <c r="L1377" s="2">
        <v>5122</v>
      </c>
      <c r="M1377" s="2">
        <v>41.18</v>
      </c>
      <c r="N1377" s="27">
        <f t="shared" si="128"/>
        <v>5</v>
      </c>
      <c r="O1377" s="28" t="str">
        <f t="shared" si="129"/>
        <v>41</v>
      </c>
      <c r="P1377" s="28" t="str">
        <f t="shared" si="130"/>
        <v>,18</v>
      </c>
      <c r="Q1377" s="29">
        <f t="shared" si="131"/>
        <v>2460.1799999999998</v>
      </c>
      <c r="R1377" s="29">
        <f t="shared" si="132"/>
        <v>41.003</v>
      </c>
    </row>
    <row r="1378" spans="1:18">
      <c r="A1378" s="1">
        <v>45505</v>
      </c>
      <c r="B1378" s="1" t="str">
        <f t="shared" si="127"/>
        <v>agosto</v>
      </c>
      <c r="C1378" t="s">
        <v>38</v>
      </c>
      <c r="D1378" t="s">
        <v>39</v>
      </c>
      <c r="E1378" t="str">
        <f>+VLOOKUP(F1378,'[2]DIVIPOLA MPIO'!$A$5:$B$1125,2,0)</f>
        <v>Antioquia</v>
      </c>
      <c r="F1378" t="s">
        <v>453</v>
      </c>
      <c r="G1378" t="s">
        <v>41</v>
      </c>
      <c r="H1378" t="s">
        <v>47</v>
      </c>
      <c r="I1378" t="s">
        <v>43</v>
      </c>
      <c r="J1378" t="s">
        <v>27</v>
      </c>
      <c r="K1378" s="2">
        <v>101</v>
      </c>
      <c r="L1378" s="2">
        <v>4824</v>
      </c>
      <c r="M1378" s="2">
        <v>40</v>
      </c>
      <c r="N1378" s="27">
        <f t="shared" si="128"/>
        <v>2</v>
      </c>
      <c r="O1378" s="28" t="str">
        <f t="shared" si="129"/>
        <v>40</v>
      </c>
      <c r="P1378" s="28">
        <f t="shared" si="130"/>
        <v>0</v>
      </c>
      <c r="Q1378" s="29">
        <f t="shared" si="131"/>
        <v>2400</v>
      </c>
      <c r="R1378" s="29">
        <f t="shared" si="132"/>
        <v>40</v>
      </c>
    </row>
    <row r="1379" spans="1:18">
      <c r="A1379" s="1">
        <v>45505</v>
      </c>
      <c r="B1379" s="1" t="str">
        <f t="shared" si="127"/>
        <v>agosto</v>
      </c>
      <c r="C1379" t="s">
        <v>38</v>
      </c>
      <c r="D1379" t="s">
        <v>39</v>
      </c>
      <c r="E1379" t="str">
        <f>+VLOOKUP(F1379,'[2]DIVIPOLA MPIO'!$A$5:$B$1125,2,0)</f>
        <v>Antioquia</v>
      </c>
      <c r="F1379" t="s">
        <v>453</v>
      </c>
      <c r="G1379" t="s">
        <v>41</v>
      </c>
      <c r="H1379" t="s">
        <v>48</v>
      </c>
      <c r="I1379" t="s">
        <v>43</v>
      </c>
      <c r="J1379" t="s">
        <v>27</v>
      </c>
      <c r="K1379" s="2">
        <v>125</v>
      </c>
      <c r="L1379" s="2">
        <v>5872</v>
      </c>
      <c r="M1379" s="2">
        <v>45.48</v>
      </c>
      <c r="N1379" s="27">
        <f t="shared" si="128"/>
        <v>5</v>
      </c>
      <c r="O1379" s="28" t="str">
        <f t="shared" si="129"/>
        <v>45</v>
      </c>
      <c r="P1379" s="28" t="str">
        <f t="shared" si="130"/>
        <v>,48</v>
      </c>
      <c r="Q1379" s="29">
        <f t="shared" si="131"/>
        <v>2700.48</v>
      </c>
      <c r="R1379" s="29">
        <f t="shared" si="132"/>
        <v>45.008000000000003</v>
      </c>
    </row>
    <row r="1380" spans="1:18">
      <c r="A1380" s="1">
        <v>45505</v>
      </c>
      <c r="B1380" s="1" t="str">
        <f t="shared" si="127"/>
        <v>agosto</v>
      </c>
      <c r="C1380" t="s">
        <v>38</v>
      </c>
      <c r="D1380" t="s">
        <v>39</v>
      </c>
      <c r="E1380" t="str">
        <f>+VLOOKUP(F1380,'[2]DIVIPOLA MPIO'!$A$5:$B$1125,2,0)</f>
        <v>Antioquia</v>
      </c>
      <c r="F1380" t="s">
        <v>453</v>
      </c>
      <c r="G1380" t="s">
        <v>41</v>
      </c>
      <c r="H1380" t="s">
        <v>49</v>
      </c>
      <c r="I1380" t="s">
        <v>43</v>
      </c>
      <c r="J1380" t="s">
        <v>27</v>
      </c>
      <c r="K1380" s="2">
        <v>112</v>
      </c>
      <c r="L1380" s="2">
        <v>5272</v>
      </c>
      <c r="M1380" s="2">
        <v>43</v>
      </c>
      <c r="N1380" s="27">
        <f t="shared" si="128"/>
        <v>2</v>
      </c>
      <c r="O1380" s="28" t="str">
        <f t="shared" si="129"/>
        <v>43</v>
      </c>
      <c r="P1380" s="28">
        <f t="shared" si="130"/>
        <v>0</v>
      </c>
      <c r="Q1380" s="29">
        <f t="shared" si="131"/>
        <v>2580</v>
      </c>
      <c r="R1380" s="29">
        <f t="shared" si="132"/>
        <v>43</v>
      </c>
    </row>
    <row r="1381" spans="1:18">
      <c r="A1381" s="1">
        <v>45505</v>
      </c>
      <c r="B1381" s="1" t="str">
        <f t="shared" si="127"/>
        <v>agosto</v>
      </c>
      <c r="C1381" t="s">
        <v>38</v>
      </c>
      <c r="D1381" t="s">
        <v>39</v>
      </c>
      <c r="E1381" t="str">
        <f>+VLOOKUP(F1381,'[2]DIVIPOLA MPIO'!$A$5:$B$1125,2,0)</f>
        <v>Antioquia</v>
      </c>
      <c r="F1381" t="s">
        <v>453</v>
      </c>
      <c r="G1381" t="s">
        <v>41</v>
      </c>
      <c r="H1381" t="s">
        <v>50</v>
      </c>
      <c r="I1381" t="s">
        <v>43</v>
      </c>
      <c r="J1381" t="s">
        <v>27</v>
      </c>
      <c r="K1381" s="2">
        <v>146</v>
      </c>
      <c r="L1381" s="2">
        <v>5626</v>
      </c>
      <c r="M1381" s="2">
        <v>46</v>
      </c>
      <c r="N1381" s="27">
        <f t="shared" si="128"/>
        <v>2</v>
      </c>
      <c r="O1381" s="28" t="str">
        <f t="shared" si="129"/>
        <v>46</v>
      </c>
      <c r="P1381" s="28">
        <f t="shared" si="130"/>
        <v>0</v>
      </c>
      <c r="Q1381" s="29">
        <f t="shared" si="131"/>
        <v>2760</v>
      </c>
      <c r="R1381" s="29">
        <f t="shared" si="132"/>
        <v>46</v>
      </c>
    </row>
    <row r="1382" spans="1:18">
      <c r="A1382" s="1">
        <v>45505</v>
      </c>
      <c r="B1382" s="1" t="str">
        <f t="shared" si="127"/>
        <v>agosto</v>
      </c>
      <c r="C1382" t="s">
        <v>38</v>
      </c>
      <c r="D1382" t="s">
        <v>39</v>
      </c>
      <c r="E1382" t="str">
        <f>+VLOOKUP(F1382,'[2]DIVIPOLA MPIO'!$A$5:$B$1125,2,0)</f>
        <v>Antioquia</v>
      </c>
      <c r="F1382" t="s">
        <v>453</v>
      </c>
      <c r="G1382" t="s">
        <v>41</v>
      </c>
      <c r="H1382" t="s">
        <v>51</v>
      </c>
      <c r="I1382" t="s">
        <v>43</v>
      </c>
      <c r="J1382" t="s">
        <v>27</v>
      </c>
      <c r="K1382" s="2">
        <v>99</v>
      </c>
      <c r="L1382" s="2">
        <v>4573</v>
      </c>
      <c r="M1382" s="2">
        <v>37.06</v>
      </c>
      <c r="N1382" s="27">
        <f t="shared" si="128"/>
        <v>5</v>
      </c>
      <c r="O1382" s="28" t="str">
        <f t="shared" si="129"/>
        <v>37</v>
      </c>
      <c r="P1382" s="28" t="str">
        <f t="shared" si="130"/>
        <v>,06</v>
      </c>
      <c r="Q1382" s="29">
        <f t="shared" si="131"/>
        <v>2220.06</v>
      </c>
      <c r="R1382" s="29">
        <f t="shared" si="132"/>
        <v>37.000999999999998</v>
      </c>
    </row>
    <row r="1383" spans="1:18">
      <c r="A1383" s="1">
        <v>45505</v>
      </c>
      <c r="B1383" s="1" t="str">
        <f t="shared" si="127"/>
        <v>agosto</v>
      </c>
      <c r="C1383" t="s">
        <v>38</v>
      </c>
      <c r="D1383" t="s">
        <v>39</v>
      </c>
      <c r="E1383" t="str">
        <f>+VLOOKUP(F1383,'[2]DIVIPOLA MPIO'!$A$5:$B$1125,2,0)</f>
        <v>Antioquia</v>
      </c>
      <c r="F1383" t="s">
        <v>453</v>
      </c>
      <c r="G1383" t="s">
        <v>41</v>
      </c>
      <c r="H1383" t="s">
        <v>52</v>
      </c>
      <c r="I1383" t="s">
        <v>43</v>
      </c>
      <c r="J1383" t="s">
        <v>27</v>
      </c>
      <c r="K1383" s="2">
        <v>127</v>
      </c>
      <c r="L1383" s="2">
        <v>6038</v>
      </c>
      <c r="M1383" s="2">
        <v>47.18</v>
      </c>
      <c r="N1383" s="27">
        <f t="shared" si="128"/>
        <v>5</v>
      </c>
      <c r="O1383" s="28" t="str">
        <f t="shared" si="129"/>
        <v>47</v>
      </c>
      <c r="P1383" s="28" t="str">
        <f t="shared" si="130"/>
        <v>,18</v>
      </c>
      <c r="Q1383" s="29">
        <f t="shared" si="131"/>
        <v>2820.18</v>
      </c>
      <c r="R1383" s="29">
        <f t="shared" si="132"/>
        <v>47.003</v>
      </c>
    </row>
    <row r="1384" spans="1:18">
      <c r="A1384" s="1">
        <v>45505</v>
      </c>
      <c r="B1384" s="1" t="str">
        <f t="shared" si="127"/>
        <v>agosto</v>
      </c>
      <c r="C1384" t="s">
        <v>38</v>
      </c>
      <c r="D1384" t="s">
        <v>39</v>
      </c>
      <c r="E1384" t="str">
        <f>+VLOOKUP(F1384,'[2]DIVIPOLA MPIO'!$A$5:$B$1125,2,0)</f>
        <v>Antioquia</v>
      </c>
      <c r="F1384" t="s">
        <v>453</v>
      </c>
      <c r="G1384" t="s">
        <v>41</v>
      </c>
      <c r="H1384" t="s">
        <v>319</v>
      </c>
      <c r="I1384" t="s">
        <v>43</v>
      </c>
      <c r="J1384" t="s">
        <v>412</v>
      </c>
      <c r="K1384" s="2">
        <v>1</v>
      </c>
      <c r="L1384" s="2">
        <v>80</v>
      </c>
      <c r="M1384" s="2">
        <v>0.54</v>
      </c>
      <c r="N1384" s="27">
        <f t="shared" si="128"/>
        <v>4</v>
      </c>
      <c r="O1384" s="28" t="str">
        <f t="shared" si="129"/>
        <v>0,</v>
      </c>
      <c r="P1384" s="28" t="str">
        <f t="shared" si="130"/>
        <v>54</v>
      </c>
      <c r="Q1384" s="29">
        <f t="shared" si="131"/>
        <v>54</v>
      </c>
      <c r="R1384" s="29">
        <f t="shared" si="132"/>
        <v>0.9</v>
      </c>
    </row>
    <row r="1385" spans="1:18">
      <c r="A1385" s="1">
        <v>45505</v>
      </c>
      <c r="B1385" s="1" t="str">
        <f t="shared" si="127"/>
        <v>agosto</v>
      </c>
      <c r="C1385" t="s">
        <v>38</v>
      </c>
      <c r="D1385" t="s">
        <v>39</v>
      </c>
      <c r="E1385" t="str">
        <f>+VLOOKUP(F1385,'[2]DIVIPOLA MPIO'!$A$5:$B$1125,2,0)</f>
        <v>Antioquia</v>
      </c>
      <c r="F1385" t="s">
        <v>453</v>
      </c>
      <c r="G1385" t="s">
        <v>41</v>
      </c>
      <c r="H1385" t="s">
        <v>57</v>
      </c>
      <c r="I1385" t="s">
        <v>43</v>
      </c>
      <c r="J1385" t="s">
        <v>412</v>
      </c>
      <c r="K1385" s="2">
        <v>13</v>
      </c>
      <c r="L1385" s="2">
        <v>389</v>
      </c>
      <c r="M1385" s="2">
        <v>12.2</v>
      </c>
      <c r="N1385" s="27">
        <f t="shared" si="128"/>
        <v>4</v>
      </c>
      <c r="O1385" s="28" t="str">
        <f t="shared" si="129"/>
        <v>12</v>
      </c>
      <c r="P1385" s="28" t="str">
        <f t="shared" si="130"/>
        <v>,2</v>
      </c>
      <c r="Q1385" s="29">
        <f t="shared" si="131"/>
        <v>720.2</v>
      </c>
      <c r="R1385" s="29">
        <f t="shared" si="132"/>
        <v>12.003333333333334</v>
      </c>
    </row>
    <row r="1386" spans="1:18">
      <c r="A1386" s="1">
        <v>45505</v>
      </c>
      <c r="B1386" s="1" t="str">
        <f t="shared" si="127"/>
        <v>agosto</v>
      </c>
      <c r="C1386" t="s">
        <v>38</v>
      </c>
      <c r="D1386" t="s">
        <v>39</v>
      </c>
      <c r="E1386" t="str">
        <f>+VLOOKUP(F1386,'[2]DIVIPOLA MPIO'!$A$5:$B$1125,2,0)</f>
        <v>Magdalena</v>
      </c>
      <c r="F1386" t="s">
        <v>466</v>
      </c>
      <c r="G1386" t="s">
        <v>54</v>
      </c>
      <c r="H1386" t="s">
        <v>55</v>
      </c>
      <c r="I1386" t="s">
        <v>15</v>
      </c>
      <c r="J1386" t="s">
        <v>27</v>
      </c>
      <c r="K1386" s="2">
        <v>89</v>
      </c>
      <c r="L1386" s="2">
        <v>2296</v>
      </c>
      <c r="M1386" s="2">
        <v>63.54</v>
      </c>
      <c r="N1386" s="27">
        <f t="shared" si="128"/>
        <v>5</v>
      </c>
      <c r="O1386" s="28" t="str">
        <f t="shared" si="129"/>
        <v>63</v>
      </c>
      <c r="P1386" s="28" t="str">
        <f t="shared" si="130"/>
        <v>,54</v>
      </c>
      <c r="Q1386" s="29">
        <f t="shared" si="131"/>
        <v>3780.54</v>
      </c>
      <c r="R1386" s="29">
        <f t="shared" si="132"/>
        <v>63.009</v>
      </c>
    </row>
    <row r="1387" spans="1:18">
      <c r="A1387" s="1">
        <v>45505</v>
      </c>
      <c r="B1387" s="1" t="str">
        <f t="shared" si="127"/>
        <v>agosto</v>
      </c>
      <c r="C1387" t="s">
        <v>38</v>
      </c>
      <c r="D1387" t="s">
        <v>39</v>
      </c>
      <c r="E1387" t="str">
        <f>+VLOOKUP(F1387,'[2]DIVIPOLA MPIO'!$A$5:$B$1125,2,0)</f>
        <v>Magdalena</v>
      </c>
      <c r="F1387" t="s">
        <v>466</v>
      </c>
      <c r="G1387" t="s">
        <v>54</v>
      </c>
      <c r="H1387" t="s">
        <v>56</v>
      </c>
      <c r="I1387" t="s">
        <v>15</v>
      </c>
      <c r="J1387" t="s">
        <v>27</v>
      </c>
      <c r="K1387" s="2">
        <v>62</v>
      </c>
      <c r="L1387" s="2">
        <v>1552</v>
      </c>
      <c r="M1387" s="2">
        <v>46.54</v>
      </c>
      <c r="N1387" s="27">
        <f t="shared" si="128"/>
        <v>5</v>
      </c>
      <c r="O1387" s="28" t="str">
        <f t="shared" si="129"/>
        <v>46</v>
      </c>
      <c r="P1387" s="28" t="str">
        <f t="shared" si="130"/>
        <v>,54</v>
      </c>
      <c r="Q1387" s="29">
        <f t="shared" si="131"/>
        <v>2760.54</v>
      </c>
      <c r="R1387" s="29">
        <f t="shared" si="132"/>
        <v>46.009</v>
      </c>
    </row>
    <row r="1388" spans="1:18">
      <c r="A1388" s="1">
        <v>45505</v>
      </c>
      <c r="B1388" s="1" t="str">
        <f t="shared" si="127"/>
        <v>agosto</v>
      </c>
      <c r="C1388" t="s">
        <v>38</v>
      </c>
      <c r="D1388" t="s">
        <v>39</v>
      </c>
      <c r="E1388" t="str">
        <f>+VLOOKUP(F1388,'[2]DIVIPOLA MPIO'!$A$5:$B$1125,2,0)</f>
        <v>Magdalena</v>
      </c>
      <c r="F1388" t="s">
        <v>466</v>
      </c>
      <c r="G1388" t="s">
        <v>54</v>
      </c>
      <c r="H1388" t="s">
        <v>57</v>
      </c>
      <c r="I1388" t="s">
        <v>15</v>
      </c>
      <c r="J1388" t="s">
        <v>27</v>
      </c>
      <c r="K1388" s="2">
        <v>28</v>
      </c>
      <c r="L1388" s="2">
        <v>697</v>
      </c>
      <c r="M1388" s="2">
        <v>21.3</v>
      </c>
      <c r="N1388" s="27">
        <f t="shared" si="128"/>
        <v>4</v>
      </c>
      <c r="O1388" s="28" t="str">
        <f t="shared" si="129"/>
        <v>21</v>
      </c>
      <c r="P1388" s="28" t="str">
        <f t="shared" si="130"/>
        <v>,3</v>
      </c>
      <c r="Q1388" s="29">
        <f t="shared" si="131"/>
        <v>1260.3</v>
      </c>
      <c r="R1388" s="29">
        <f t="shared" si="132"/>
        <v>21.004999999999999</v>
      </c>
    </row>
    <row r="1389" spans="1:18">
      <c r="A1389" s="1">
        <v>45505</v>
      </c>
      <c r="B1389" s="1" t="str">
        <f t="shared" si="127"/>
        <v>agosto</v>
      </c>
      <c r="C1389" t="s">
        <v>38</v>
      </c>
      <c r="D1389" t="s">
        <v>39</v>
      </c>
      <c r="E1389" t="str">
        <f>+VLOOKUP(F1389,'[2]DIVIPOLA MPIO'!$A$5:$B$1125,2,0)</f>
        <v>Magdalena</v>
      </c>
      <c r="F1389" t="s">
        <v>466</v>
      </c>
      <c r="G1389" t="s">
        <v>341</v>
      </c>
      <c r="H1389" t="s">
        <v>55</v>
      </c>
      <c r="I1389" t="s">
        <v>15</v>
      </c>
      <c r="J1389" t="s">
        <v>27</v>
      </c>
      <c r="K1389" s="2">
        <v>18</v>
      </c>
      <c r="L1389" s="2">
        <v>480</v>
      </c>
      <c r="M1389" s="2">
        <v>8.24</v>
      </c>
      <c r="N1389" s="27">
        <f t="shared" si="128"/>
        <v>4</v>
      </c>
      <c r="O1389" s="28" t="str">
        <f t="shared" si="129"/>
        <v>8,</v>
      </c>
      <c r="P1389" s="28" t="str">
        <f t="shared" si="130"/>
        <v>24</v>
      </c>
      <c r="Q1389" s="29">
        <f t="shared" si="131"/>
        <v>504</v>
      </c>
      <c r="R1389" s="29">
        <f t="shared" si="132"/>
        <v>8.4</v>
      </c>
    </row>
    <row r="1390" spans="1:18">
      <c r="A1390" s="1">
        <v>45505</v>
      </c>
      <c r="B1390" s="1" t="str">
        <f t="shared" si="127"/>
        <v>agosto</v>
      </c>
      <c r="C1390" t="s">
        <v>38</v>
      </c>
      <c r="D1390" t="s">
        <v>39</v>
      </c>
      <c r="E1390" t="str">
        <f>+VLOOKUP(F1390,'[2]DIVIPOLA MPIO'!$A$5:$B$1125,2,0)</f>
        <v>Magdalena</v>
      </c>
      <c r="F1390" t="s">
        <v>466</v>
      </c>
      <c r="G1390" t="s">
        <v>341</v>
      </c>
      <c r="H1390" t="s">
        <v>56</v>
      </c>
      <c r="I1390" t="s">
        <v>15</v>
      </c>
      <c r="J1390" t="s">
        <v>27</v>
      </c>
      <c r="K1390" s="2">
        <v>50</v>
      </c>
      <c r="L1390" s="2">
        <v>1218</v>
      </c>
      <c r="M1390" s="2">
        <v>11.42</v>
      </c>
      <c r="N1390" s="27">
        <f t="shared" si="128"/>
        <v>5</v>
      </c>
      <c r="O1390" s="28" t="str">
        <f t="shared" si="129"/>
        <v>11</v>
      </c>
      <c r="P1390" s="28" t="str">
        <f t="shared" si="130"/>
        <v>,42</v>
      </c>
      <c r="Q1390" s="29">
        <f t="shared" si="131"/>
        <v>660.42</v>
      </c>
      <c r="R1390" s="29">
        <f t="shared" si="132"/>
        <v>11.007</v>
      </c>
    </row>
    <row r="1391" spans="1:18">
      <c r="A1391" s="1">
        <v>45505</v>
      </c>
      <c r="B1391" s="1" t="str">
        <f t="shared" si="127"/>
        <v>agosto</v>
      </c>
      <c r="C1391" t="s">
        <v>38</v>
      </c>
      <c r="D1391" t="s">
        <v>39</v>
      </c>
      <c r="E1391" t="str">
        <f>+VLOOKUP(F1391,'[2]DIVIPOLA MPIO'!$A$5:$B$1125,2,0)</f>
        <v>Magdalena</v>
      </c>
      <c r="F1391" t="s">
        <v>466</v>
      </c>
      <c r="G1391" t="s">
        <v>341</v>
      </c>
      <c r="H1391" t="s">
        <v>57</v>
      </c>
      <c r="I1391" t="s">
        <v>15</v>
      </c>
      <c r="J1391" t="s">
        <v>27</v>
      </c>
      <c r="K1391" s="2">
        <v>6</v>
      </c>
      <c r="L1391" s="2">
        <v>138</v>
      </c>
      <c r="M1391" s="2">
        <v>3.36</v>
      </c>
      <c r="N1391" s="27">
        <f t="shared" si="128"/>
        <v>4</v>
      </c>
      <c r="O1391" s="28" t="str">
        <f t="shared" si="129"/>
        <v>3,</v>
      </c>
      <c r="P1391" s="28" t="str">
        <f t="shared" si="130"/>
        <v>36</v>
      </c>
      <c r="Q1391" s="29">
        <f t="shared" si="131"/>
        <v>216</v>
      </c>
      <c r="R1391" s="29">
        <f t="shared" si="132"/>
        <v>3.6</v>
      </c>
    </row>
    <row r="1392" spans="1:18">
      <c r="A1392" s="1">
        <v>45505</v>
      </c>
      <c r="B1392" s="1" t="str">
        <f t="shared" si="127"/>
        <v>agosto</v>
      </c>
      <c r="C1392" t="s">
        <v>38</v>
      </c>
      <c r="D1392" t="s">
        <v>39</v>
      </c>
      <c r="E1392" t="str">
        <f>+VLOOKUP(F1392,'[2]DIVIPOLA MPIO'!$A$5:$B$1125,2,0)</f>
        <v>Antioquia</v>
      </c>
      <c r="F1392" t="s">
        <v>58</v>
      </c>
      <c r="G1392" t="s">
        <v>59</v>
      </c>
      <c r="H1392" t="s">
        <v>42</v>
      </c>
      <c r="I1392" t="s">
        <v>43</v>
      </c>
      <c r="J1392" t="s">
        <v>27</v>
      </c>
      <c r="K1392" s="2">
        <v>27</v>
      </c>
      <c r="L1392" s="2">
        <v>1248</v>
      </c>
      <c r="M1392" s="2">
        <v>9.24</v>
      </c>
      <c r="N1392" s="27">
        <f t="shared" si="128"/>
        <v>4</v>
      </c>
      <c r="O1392" s="28" t="str">
        <f t="shared" si="129"/>
        <v>9,</v>
      </c>
      <c r="P1392" s="28" t="str">
        <f t="shared" si="130"/>
        <v>24</v>
      </c>
      <c r="Q1392" s="29">
        <f t="shared" si="131"/>
        <v>564</v>
      </c>
      <c r="R1392" s="29">
        <f t="shared" si="132"/>
        <v>9.4</v>
      </c>
    </row>
    <row r="1393" spans="1:18">
      <c r="A1393" s="1">
        <v>45505</v>
      </c>
      <c r="B1393" s="1" t="str">
        <f t="shared" si="127"/>
        <v>agosto</v>
      </c>
      <c r="C1393" t="s">
        <v>38</v>
      </c>
      <c r="D1393" t="s">
        <v>39</v>
      </c>
      <c r="E1393" t="str">
        <f>+VLOOKUP(F1393,'[2]DIVIPOLA MPIO'!$A$5:$B$1125,2,0)</f>
        <v>Antioquia</v>
      </c>
      <c r="F1393" t="s">
        <v>58</v>
      </c>
      <c r="G1393" t="s">
        <v>59</v>
      </c>
      <c r="H1393" t="s">
        <v>44</v>
      </c>
      <c r="I1393" t="s">
        <v>43</v>
      </c>
      <c r="J1393" t="s">
        <v>27</v>
      </c>
      <c r="K1393" s="2">
        <v>38</v>
      </c>
      <c r="L1393" s="2">
        <v>1871</v>
      </c>
      <c r="M1393" s="2">
        <v>14</v>
      </c>
      <c r="N1393" s="27">
        <f t="shared" si="128"/>
        <v>2</v>
      </c>
      <c r="O1393" s="28" t="str">
        <f t="shared" si="129"/>
        <v>14</v>
      </c>
      <c r="P1393" s="28">
        <f t="shared" si="130"/>
        <v>0</v>
      </c>
      <c r="Q1393" s="29">
        <f t="shared" si="131"/>
        <v>840</v>
      </c>
      <c r="R1393" s="29">
        <f t="shared" si="132"/>
        <v>14</v>
      </c>
    </row>
    <row r="1394" spans="1:18">
      <c r="A1394" s="1">
        <v>45505</v>
      </c>
      <c r="B1394" s="1" t="str">
        <f t="shared" si="127"/>
        <v>agosto</v>
      </c>
      <c r="C1394" t="s">
        <v>38</v>
      </c>
      <c r="D1394" t="s">
        <v>39</v>
      </c>
      <c r="E1394" t="str">
        <f>+VLOOKUP(F1394,'[2]DIVIPOLA MPIO'!$A$5:$B$1125,2,0)</f>
        <v>Antioquia</v>
      </c>
      <c r="F1394" t="s">
        <v>58</v>
      </c>
      <c r="G1394" t="s">
        <v>59</v>
      </c>
      <c r="H1394" t="s">
        <v>45</v>
      </c>
      <c r="I1394" t="s">
        <v>43</v>
      </c>
      <c r="J1394" t="s">
        <v>27</v>
      </c>
      <c r="K1394" s="2">
        <v>58</v>
      </c>
      <c r="L1394" s="2">
        <v>2824</v>
      </c>
      <c r="M1394" s="2">
        <v>18.3</v>
      </c>
      <c r="N1394" s="27">
        <f t="shared" si="128"/>
        <v>4</v>
      </c>
      <c r="O1394" s="28" t="str">
        <f t="shared" si="129"/>
        <v>18</v>
      </c>
      <c r="P1394" s="28" t="str">
        <f t="shared" si="130"/>
        <v>,3</v>
      </c>
      <c r="Q1394" s="29">
        <f t="shared" si="131"/>
        <v>1080.3</v>
      </c>
      <c r="R1394" s="29">
        <f t="shared" si="132"/>
        <v>18.004999999999999</v>
      </c>
    </row>
    <row r="1395" spans="1:18">
      <c r="A1395" s="1">
        <v>45505</v>
      </c>
      <c r="B1395" s="1" t="str">
        <f t="shared" si="127"/>
        <v>agosto</v>
      </c>
      <c r="C1395" t="s">
        <v>38</v>
      </c>
      <c r="D1395" t="s">
        <v>39</v>
      </c>
      <c r="E1395" t="str">
        <f>+VLOOKUP(F1395,'[2]DIVIPOLA MPIO'!$A$5:$B$1125,2,0)</f>
        <v>Antioquia</v>
      </c>
      <c r="F1395" t="s">
        <v>58</v>
      </c>
      <c r="G1395" t="s">
        <v>59</v>
      </c>
      <c r="H1395" t="s">
        <v>46</v>
      </c>
      <c r="I1395" t="s">
        <v>43</v>
      </c>
      <c r="J1395" t="s">
        <v>27</v>
      </c>
      <c r="K1395" s="2">
        <v>58</v>
      </c>
      <c r="L1395" s="2">
        <v>2779</v>
      </c>
      <c r="M1395" s="2">
        <v>20.36</v>
      </c>
      <c r="N1395" s="27">
        <f t="shared" si="128"/>
        <v>5</v>
      </c>
      <c r="O1395" s="28" t="str">
        <f t="shared" si="129"/>
        <v>20</v>
      </c>
      <c r="P1395" s="28" t="str">
        <f t="shared" si="130"/>
        <v>,36</v>
      </c>
      <c r="Q1395" s="29">
        <f t="shared" si="131"/>
        <v>1200.3599999999999</v>
      </c>
      <c r="R1395" s="29">
        <f t="shared" si="132"/>
        <v>20.005999999999997</v>
      </c>
    </row>
    <row r="1396" spans="1:18">
      <c r="A1396" s="1">
        <v>45505</v>
      </c>
      <c r="B1396" s="1" t="str">
        <f t="shared" si="127"/>
        <v>agosto</v>
      </c>
      <c r="C1396" t="s">
        <v>38</v>
      </c>
      <c r="D1396" t="s">
        <v>39</v>
      </c>
      <c r="E1396" t="str">
        <f>+VLOOKUP(F1396,'[2]DIVIPOLA MPIO'!$A$5:$B$1125,2,0)</f>
        <v>Antioquia</v>
      </c>
      <c r="F1396" t="s">
        <v>58</v>
      </c>
      <c r="G1396" t="s">
        <v>59</v>
      </c>
      <c r="H1396" t="s">
        <v>319</v>
      </c>
      <c r="I1396" t="s">
        <v>43</v>
      </c>
      <c r="J1396" t="s">
        <v>27</v>
      </c>
      <c r="K1396" s="2">
        <v>51</v>
      </c>
      <c r="L1396" s="2">
        <v>2482</v>
      </c>
      <c r="M1396" s="2">
        <v>20</v>
      </c>
      <c r="N1396" s="27">
        <f t="shared" si="128"/>
        <v>2</v>
      </c>
      <c r="O1396" s="28" t="str">
        <f t="shared" si="129"/>
        <v>20</v>
      </c>
      <c r="P1396" s="28">
        <f t="shared" si="130"/>
        <v>0</v>
      </c>
      <c r="Q1396" s="29">
        <f t="shared" si="131"/>
        <v>1200</v>
      </c>
      <c r="R1396" s="29">
        <f t="shared" si="132"/>
        <v>20</v>
      </c>
    </row>
    <row r="1397" spans="1:18">
      <c r="A1397" s="1">
        <v>45505</v>
      </c>
      <c r="B1397" s="1" t="str">
        <f t="shared" si="127"/>
        <v>agosto</v>
      </c>
      <c r="C1397" t="s">
        <v>38</v>
      </c>
      <c r="D1397" t="s">
        <v>39</v>
      </c>
      <c r="E1397" t="str">
        <f>+VLOOKUP(F1397,'[2]DIVIPOLA MPIO'!$A$5:$B$1125,2,0)</f>
        <v>Antioquia</v>
      </c>
      <c r="F1397" t="s">
        <v>58</v>
      </c>
      <c r="G1397" t="s">
        <v>59</v>
      </c>
      <c r="H1397" t="s">
        <v>47</v>
      </c>
      <c r="I1397" t="s">
        <v>43</v>
      </c>
      <c r="J1397" t="s">
        <v>27</v>
      </c>
      <c r="K1397" s="2">
        <v>63</v>
      </c>
      <c r="L1397" s="2">
        <v>3102</v>
      </c>
      <c r="M1397" s="2">
        <v>20</v>
      </c>
      <c r="N1397" s="27">
        <f t="shared" si="128"/>
        <v>2</v>
      </c>
      <c r="O1397" s="28" t="str">
        <f t="shared" si="129"/>
        <v>20</v>
      </c>
      <c r="P1397" s="28">
        <f t="shared" si="130"/>
        <v>0</v>
      </c>
      <c r="Q1397" s="29">
        <f t="shared" si="131"/>
        <v>1200</v>
      </c>
      <c r="R1397" s="29">
        <f t="shared" si="132"/>
        <v>20</v>
      </c>
    </row>
    <row r="1398" spans="1:18">
      <c r="A1398" s="1">
        <v>45505</v>
      </c>
      <c r="B1398" s="1" t="str">
        <f t="shared" si="127"/>
        <v>agosto</v>
      </c>
      <c r="C1398" t="s">
        <v>38</v>
      </c>
      <c r="D1398" t="s">
        <v>39</v>
      </c>
      <c r="E1398" t="str">
        <f>+VLOOKUP(F1398,'[2]DIVIPOLA MPIO'!$A$5:$B$1125,2,0)</f>
        <v>Antioquia</v>
      </c>
      <c r="F1398" t="s">
        <v>58</v>
      </c>
      <c r="G1398" t="s">
        <v>59</v>
      </c>
      <c r="H1398" t="s">
        <v>48</v>
      </c>
      <c r="I1398" t="s">
        <v>43</v>
      </c>
      <c r="J1398" t="s">
        <v>27</v>
      </c>
      <c r="K1398" s="2">
        <v>40</v>
      </c>
      <c r="L1398" s="2">
        <v>1992</v>
      </c>
      <c r="M1398" s="2">
        <v>14.42</v>
      </c>
      <c r="N1398" s="27">
        <f t="shared" si="128"/>
        <v>5</v>
      </c>
      <c r="O1398" s="28" t="str">
        <f t="shared" si="129"/>
        <v>14</v>
      </c>
      <c r="P1398" s="28" t="str">
        <f t="shared" si="130"/>
        <v>,42</v>
      </c>
      <c r="Q1398" s="29">
        <f t="shared" si="131"/>
        <v>840.42</v>
      </c>
      <c r="R1398" s="29">
        <f t="shared" si="132"/>
        <v>14.007</v>
      </c>
    </row>
    <row r="1399" spans="1:18">
      <c r="A1399" s="1">
        <v>45505</v>
      </c>
      <c r="B1399" s="1" t="str">
        <f t="shared" si="127"/>
        <v>agosto</v>
      </c>
      <c r="C1399" t="s">
        <v>38</v>
      </c>
      <c r="D1399" t="s">
        <v>39</v>
      </c>
      <c r="E1399" t="str">
        <f>+VLOOKUP(F1399,'[2]DIVIPOLA MPIO'!$A$5:$B$1125,2,0)</f>
        <v>Antioquia</v>
      </c>
      <c r="F1399" t="s">
        <v>58</v>
      </c>
      <c r="G1399" t="s">
        <v>59</v>
      </c>
      <c r="H1399" t="s">
        <v>49</v>
      </c>
      <c r="I1399" t="s">
        <v>43</v>
      </c>
      <c r="J1399" t="s">
        <v>27</v>
      </c>
      <c r="K1399" s="2">
        <v>41</v>
      </c>
      <c r="L1399" s="2">
        <v>1989</v>
      </c>
      <c r="M1399" s="2">
        <v>13.54</v>
      </c>
      <c r="N1399" s="27">
        <f t="shared" si="128"/>
        <v>5</v>
      </c>
      <c r="O1399" s="28" t="str">
        <f t="shared" si="129"/>
        <v>13</v>
      </c>
      <c r="P1399" s="28" t="str">
        <f t="shared" si="130"/>
        <v>,54</v>
      </c>
      <c r="Q1399" s="29">
        <f t="shared" si="131"/>
        <v>780.54</v>
      </c>
      <c r="R1399" s="29">
        <f t="shared" si="132"/>
        <v>13.008999999999999</v>
      </c>
    </row>
    <row r="1400" spans="1:18">
      <c r="A1400" s="1">
        <v>45505</v>
      </c>
      <c r="B1400" s="1" t="str">
        <f t="shared" si="127"/>
        <v>agosto</v>
      </c>
      <c r="C1400" t="s">
        <v>38</v>
      </c>
      <c r="D1400" t="s">
        <v>39</v>
      </c>
      <c r="E1400" t="str">
        <f>+VLOOKUP(F1400,'[2]DIVIPOLA MPIO'!$A$5:$B$1125,2,0)</f>
        <v>Antioquia</v>
      </c>
      <c r="F1400" t="s">
        <v>58</v>
      </c>
      <c r="G1400" t="s">
        <v>59</v>
      </c>
      <c r="H1400" t="s">
        <v>50</v>
      </c>
      <c r="I1400" t="s">
        <v>43</v>
      </c>
      <c r="J1400" t="s">
        <v>27</v>
      </c>
      <c r="K1400" s="2">
        <v>32</v>
      </c>
      <c r="L1400" s="2">
        <v>1496</v>
      </c>
      <c r="M1400" s="2">
        <v>10.18</v>
      </c>
      <c r="N1400" s="27">
        <f t="shared" si="128"/>
        <v>5</v>
      </c>
      <c r="O1400" s="28" t="str">
        <f t="shared" si="129"/>
        <v>10</v>
      </c>
      <c r="P1400" s="28" t="str">
        <f t="shared" si="130"/>
        <v>,18</v>
      </c>
      <c r="Q1400" s="29">
        <f t="shared" si="131"/>
        <v>600.17999999999995</v>
      </c>
      <c r="R1400" s="29">
        <f t="shared" si="132"/>
        <v>10.002999999999998</v>
      </c>
    </row>
    <row r="1401" spans="1:18">
      <c r="A1401" s="1">
        <v>45505</v>
      </c>
      <c r="B1401" s="1" t="str">
        <f t="shared" si="127"/>
        <v>agosto</v>
      </c>
      <c r="C1401" t="s">
        <v>38</v>
      </c>
      <c r="D1401" t="s">
        <v>39</v>
      </c>
      <c r="E1401" t="str">
        <f>+VLOOKUP(F1401,'[2]DIVIPOLA MPIO'!$A$5:$B$1125,2,0)</f>
        <v>Antioquia</v>
      </c>
      <c r="F1401" t="s">
        <v>58</v>
      </c>
      <c r="G1401" t="s">
        <v>59</v>
      </c>
      <c r="H1401" t="s">
        <v>51</v>
      </c>
      <c r="I1401" t="s">
        <v>43</v>
      </c>
      <c r="J1401" t="s">
        <v>27</v>
      </c>
      <c r="K1401" s="2">
        <v>63</v>
      </c>
      <c r="L1401" s="2">
        <v>3155</v>
      </c>
      <c r="M1401" s="2">
        <v>19</v>
      </c>
      <c r="N1401" s="27">
        <f t="shared" si="128"/>
        <v>2</v>
      </c>
      <c r="O1401" s="28" t="str">
        <f t="shared" si="129"/>
        <v>19</v>
      </c>
      <c r="P1401" s="28">
        <f t="shared" si="130"/>
        <v>0</v>
      </c>
      <c r="Q1401" s="29">
        <f t="shared" si="131"/>
        <v>1140</v>
      </c>
      <c r="R1401" s="29">
        <f t="shared" si="132"/>
        <v>19</v>
      </c>
    </row>
    <row r="1402" spans="1:18">
      <c r="A1402" s="1">
        <v>45505</v>
      </c>
      <c r="B1402" s="1" t="str">
        <f t="shared" si="127"/>
        <v>agosto</v>
      </c>
      <c r="C1402" t="s">
        <v>38</v>
      </c>
      <c r="D1402" t="s">
        <v>39</v>
      </c>
      <c r="E1402" t="str">
        <f>+VLOOKUP(F1402,'[2]DIVIPOLA MPIO'!$A$5:$B$1125,2,0)</f>
        <v>Antioquia</v>
      </c>
      <c r="F1402" t="s">
        <v>58</v>
      </c>
      <c r="G1402" t="s">
        <v>59</v>
      </c>
      <c r="H1402" t="s">
        <v>52</v>
      </c>
      <c r="I1402" t="s">
        <v>43</v>
      </c>
      <c r="J1402" t="s">
        <v>27</v>
      </c>
      <c r="K1402" s="2">
        <v>32</v>
      </c>
      <c r="L1402" s="2">
        <v>1477</v>
      </c>
      <c r="M1402" s="2">
        <v>10.42</v>
      </c>
      <c r="N1402" s="27">
        <f t="shared" si="128"/>
        <v>5</v>
      </c>
      <c r="O1402" s="28" t="str">
        <f t="shared" si="129"/>
        <v>10</v>
      </c>
      <c r="P1402" s="28" t="str">
        <f t="shared" si="130"/>
        <v>,42</v>
      </c>
      <c r="Q1402" s="29">
        <f t="shared" si="131"/>
        <v>600.41999999999996</v>
      </c>
      <c r="R1402" s="29">
        <f t="shared" si="132"/>
        <v>10.007</v>
      </c>
    </row>
    <row r="1403" spans="1:18">
      <c r="A1403" s="1">
        <v>45505</v>
      </c>
      <c r="B1403" s="1" t="str">
        <f t="shared" si="127"/>
        <v>agosto</v>
      </c>
      <c r="C1403" t="s">
        <v>38</v>
      </c>
      <c r="D1403" t="s">
        <v>39</v>
      </c>
      <c r="E1403" t="str">
        <f>+VLOOKUP(F1403,'[2]DIVIPOLA MPIO'!$A$5:$B$1125,2,0)</f>
        <v>Antioquia</v>
      </c>
      <c r="F1403" t="s">
        <v>58</v>
      </c>
      <c r="G1403" t="s">
        <v>59</v>
      </c>
      <c r="H1403" t="s">
        <v>319</v>
      </c>
      <c r="I1403" t="s">
        <v>43</v>
      </c>
      <c r="J1403" t="s">
        <v>412</v>
      </c>
      <c r="K1403" s="2">
        <v>1</v>
      </c>
      <c r="L1403" s="2">
        <v>80</v>
      </c>
      <c r="M1403" s="2">
        <v>42</v>
      </c>
      <c r="N1403" s="27">
        <f t="shared" si="128"/>
        <v>2</v>
      </c>
      <c r="O1403" s="28" t="str">
        <f t="shared" si="129"/>
        <v>42</v>
      </c>
      <c r="P1403" s="28">
        <f t="shared" si="130"/>
        <v>0</v>
      </c>
      <c r="Q1403" s="29">
        <f t="shared" si="131"/>
        <v>2520</v>
      </c>
      <c r="R1403" s="29">
        <f t="shared" si="132"/>
        <v>42</v>
      </c>
    </row>
    <row r="1404" spans="1:18">
      <c r="A1404" s="1">
        <v>45505</v>
      </c>
      <c r="B1404" s="1" t="str">
        <f t="shared" si="127"/>
        <v>agosto</v>
      </c>
      <c r="C1404" t="s">
        <v>38</v>
      </c>
      <c r="D1404" t="s">
        <v>39</v>
      </c>
      <c r="E1404" t="str">
        <f>+VLOOKUP(F1404,'[2]DIVIPOLA MPIO'!$A$5:$B$1125,2,0)</f>
        <v>Antioquia</v>
      </c>
      <c r="F1404" t="s">
        <v>58</v>
      </c>
      <c r="G1404" t="s">
        <v>59</v>
      </c>
      <c r="H1404" t="s">
        <v>57</v>
      </c>
      <c r="I1404" t="s">
        <v>43</v>
      </c>
      <c r="J1404" t="s">
        <v>412</v>
      </c>
      <c r="K1404" s="2">
        <v>13</v>
      </c>
      <c r="L1404" s="2">
        <v>360</v>
      </c>
      <c r="M1404" s="2">
        <v>10.54</v>
      </c>
      <c r="N1404" s="27">
        <f t="shared" si="128"/>
        <v>5</v>
      </c>
      <c r="O1404" s="28" t="str">
        <f t="shared" si="129"/>
        <v>10</v>
      </c>
      <c r="P1404" s="28" t="str">
        <f t="shared" si="130"/>
        <v>,54</v>
      </c>
      <c r="Q1404" s="29">
        <f t="shared" si="131"/>
        <v>600.54</v>
      </c>
      <c r="R1404" s="29">
        <f t="shared" si="132"/>
        <v>10.008999999999999</v>
      </c>
    </row>
    <row r="1405" spans="1:18">
      <c r="A1405" s="1">
        <v>45505</v>
      </c>
      <c r="B1405" s="1" t="str">
        <f t="shared" si="127"/>
        <v>agosto</v>
      </c>
      <c r="C1405" t="s">
        <v>60</v>
      </c>
      <c r="D1405" t="s">
        <v>61</v>
      </c>
      <c r="E1405" t="str">
        <f>+VLOOKUP(F1405,'[2]DIVIPOLA MPIO'!$A$5:$B$1125,2,0)</f>
        <v>Cesar</v>
      </c>
      <c r="F1405" t="s">
        <v>62</v>
      </c>
      <c r="G1405" t="s">
        <v>63</v>
      </c>
      <c r="H1405" t="s">
        <v>64</v>
      </c>
      <c r="I1405" t="s">
        <v>15</v>
      </c>
      <c r="J1405" t="s">
        <v>65</v>
      </c>
      <c r="K1405" s="2">
        <v>130</v>
      </c>
      <c r="L1405" s="2">
        <v>2100</v>
      </c>
      <c r="M1405" s="2">
        <v>42</v>
      </c>
      <c r="N1405" s="27">
        <f t="shared" si="128"/>
        <v>2</v>
      </c>
      <c r="O1405" s="28" t="str">
        <f t="shared" si="129"/>
        <v>42</v>
      </c>
      <c r="P1405" s="28">
        <f t="shared" si="130"/>
        <v>0</v>
      </c>
      <c r="Q1405" s="29">
        <f t="shared" si="131"/>
        <v>2520</v>
      </c>
      <c r="R1405" s="29">
        <f t="shared" si="132"/>
        <v>42</v>
      </c>
    </row>
    <row r="1406" spans="1:18">
      <c r="A1406" s="1">
        <v>45505</v>
      </c>
      <c r="B1406" s="1" t="str">
        <f t="shared" si="127"/>
        <v>agosto</v>
      </c>
      <c r="C1406" t="s">
        <v>66</v>
      </c>
      <c r="D1406" t="s">
        <v>67</v>
      </c>
      <c r="E1406" t="str">
        <f>+VLOOKUP(F1406,'[2]DIVIPOLA MPIO'!$A$5:$B$1125,2,0)</f>
        <v>Antioquia</v>
      </c>
      <c r="F1406" t="s">
        <v>68</v>
      </c>
      <c r="G1406" t="s">
        <v>257</v>
      </c>
      <c r="H1406" t="s">
        <v>70</v>
      </c>
      <c r="I1406" t="s">
        <v>43</v>
      </c>
      <c r="J1406" t="s">
        <v>27</v>
      </c>
      <c r="K1406" s="2">
        <v>25</v>
      </c>
      <c r="L1406" s="2">
        <v>1429</v>
      </c>
      <c r="M1406" s="2">
        <v>11.48</v>
      </c>
      <c r="N1406" s="27">
        <f t="shared" si="128"/>
        <v>5</v>
      </c>
      <c r="O1406" s="28" t="str">
        <f t="shared" si="129"/>
        <v>11</v>
      </c>
      <c r="P1406" s="28" t="str">
        <f t="shared" si="130"/>
        <v>,48</v>
      </c>
      <c r="Q1406" s="29">
        <f t="shared" si="131"/>
        <v>660.48</v>
      </c>
      <c r="R1406" s="29">
        <f t="shared" si="132"/>
        <v>11.008000000000001</v>
      </c>
    </row>
    <row r="1407" spans="1:18">
      <c r="A1407" s="1">
        <v>45505</v>
      </c>
      <c r="B1407" s="1" t="str">
        <f t="shared" si="127"/>
        <v>agosto</v>
      </c>
      <c r="C1407" t="s">
        <v>66</v>
      </c>
      <c r="D1407" t="s">
        <v>67</v>
      </c>
      <c r="E1407" t="str">
        <f>+VLOOKUP(F1407,'[2]DIVIPOLA MPIO'!$A$5:$B$1125,2,0)</f>
        <v>Antioquia</v>
      </c>
      <c r="F1407" t="s">
        <v>68</v>
      </c>
      <c r="G1407" t="s">
        <v>257</v>
      </c>
      <c r="H1407" t="s">
        <v>71</v>
      </c>
      <c r="I1407" t="s">
        <v>43</v>
      </c>
      <c r="J1407" t="s">
        <v>27</v>
      </c>
      <c r="K1407" s="2">
        <v>141</v>
      </c>
      <c r="L1407" s="2">
        <v>8446</v>
      </c>
      <c r="M1407" s="2">
        <v>57.18</v>
      </c>
      <c r="N1407" s="27">
        <f t="shared" si="128"/>
        <v>5</v>
      </c>
      <c r="O1407" s="28" t="str">
        <f t="shared" si="129"/>
        <v>57</v>
      </c>
      <c r="P1407" s="28" t="str">
        <f t="shared" si="130"/>
        <v>,18</v>
      </c>
      <c r="Q1407" s="29">
        <f t="shared" si="131"/>
        <v>3420.18</v>
      </c>
      <c r="R1407" s="29">
        <f t="shared" si="132"/>
        <v>57.003</v>
      </c>
    </row>
    <row r="1408" spans="1:18">
      <c r="A1408" s="1">
        <v>45505</v>
      </c>
      <c r="B1408" s="1" t="str">
        <f t="shared" si="127"/>
        <v>agosto</v>
      </c>
      <c r="C1408" t="s">
        <v>66</v>
      </c>
      <c r="D1408" t="s">
        <v>67</v>
      </c>
      <c r="E1408" t="str">
        <f>+VLOOKUP(F1408,'[2]DIVIPOLA MPIO'!$A$5:$B$1125,2,0)</f>
        <v>Antioquia</v>
      </c>
      <c r="F1408" t="s">
        <v>68</v>
      </c>
      <c r="G1408" t="s">
        <v>257</v>
      </c>
      <c r="H1408" t="s">
        <v>72</v>
      </c>
      <c r="I1408" t="s">
        <v>43</v>
      </c>
      <c r="J1408" t="s">
        <v>27</v>
      </c>
      <c r="K1408" s="2">
        <v>118</v>
      </c>
      <c r="L1408" s="2">
        <v>6758</v>
      </c>
      <c r="M1408" s="2">
        <v>61.3</v>
      </c>
      <c r="N1408" s="27">
        <f t="shared" si="128"/>
        <v>4</v>
      </c>
      <c r="O1408" s="28" t="str">
        <f t="shared" si="129"/>
        <v>61</v>
      </c>
      <c r="P1408" s="28" t="str">
        <f t="shared" si="130"/>
        <v>,3</v>
      </c>
      <c r="Q1408" s="29">
        <f t="shared" si="131"/>
        <v>3660.3</v>
      </c>
      <c r="R1408" s="29">
        <f t="shared" si="132"/>
        <v>61.005000000000003</v>
      </c>
    </row>
    <row r="1409" spans="1:18">
      <c r="A1409" s="1">
        <v>45505</v>
      </c>
      <c r="B1409" s="1" t="str">
        <f t="shared" si="127"/>
        <v>agosto</v>
      </c>
      <c r="C1409" t="s">
        <v>66</v>
      </c>
      <c r="D1409" t="s">
        <v>67</v>
      </c>
      <c r="E1409" t="str">
        <f>+VLOOKUP(F1409,'[2]DIVIPOLA MPIO'!$A$5:$B$1125,2,0)</f>
        <v>Antioquia</v>
      </c>
      <c r="F1409" t="s">
        <v>68</v>
      </c>
      <c r="G1409" t="s">
        <v>257</v>
      </c>
      <c r="H1409" t="s">
        <v>73</v>
      </c>
      <c r="I1409" t="s">
        <v>43</v>
      </c>
      <c r="J1409" t="s">
        <v>27</v>
      </c>
      <c r="K1409" s="2">
        <v>141</v>
      </c>
      <c r="L1409" s="2">
        <v>8270</v>
      </c>
      <c r="M1409" s="2">
        <v>59.54</v>
      </c>
      <c r="N1409" s="27">
        <f t="shared" si="128"/>
        <v>5</v>
      </c>
      <c r="O1409" s="28" t="str">
        <f t="shared" si="129"/>
        <v>59</v>
      </c>
      <c r="P1409" s="28" t="str">
        <f t="shared" si="130"/>
        <v>,54</v>
      </c>
      <c r="Q1409" s="29">
        <f t="shared" si="131"/>
        <v>3540.54</v>
      </c>
      <c r="R1409" s="29">
        <f t="shared" si="132"/>
        <v>59.009</v>
      </c>
    </row>
    <row r="1410" spans="1:18">
      <c r="A1410" s="1">
        <v>45505</v>
      </c>
      <c r="B1410" s="1" t="str">
        <f t="shared" si="127"/>
        <v>agosto</v>
      </c>
      <c r="C1410" t="s">
        <v>66</v>
      </c>
      <c r="D1410" t="s">
        <v>67</v>
      </c>
      <c r="E1410" t="str">
        <f>+VLOOKUP(F1410,'[2]DIVIPOLA MPIO'!$A$5:$B$1125,2,0)</f>
        <v>Antioquia</v>
      </c>
      <c r="F1410" t="s">
        <v>68</v>
      </c>
      <c r="G1410" t="s">
        <v>257</v>
      </c>
      <c r="H1410" t="s">
        <v>75</v>
      </c>
      <c r="I1410" t="s">
        <v>43</v>
      </c>
      <c r="J1410" t="s">
        <v>27</v>
      </c>
      <c r="K1410" s="2">
        <v>113</v>
      </c>
      <c r="L1410" s="2">
        <v>6241</v>
      </c>
      <c r="M1410" s="2">
        <v>49</v>
      </c>
      <c r="N1410" s="27">
        <f t="shared" si="128"/>
        <v>2</v>
      </c>
      <c r="O1410" s="28" t="str">
        <f t="shared" si="129"/>
        <v>49</v>
      </c>
      <c r="P1410" s="28">
        <f t="shared" si="130"/>
        <v>0</v>
      </c>
      <c r="Q1410" s="29">
        <f t="shared" si="131"/>
        <v>2940</v>
      </c>
      <c r="R1410" s="29">
        <f t="shared" si="132"/>
        <v>49</v>
      </c>
    </row>
    <row r="1411" spans="1:18">
      <c r="A1411" s="1">
        <v>45505</v>
      </c>
      <c r="B1411" s="1" t="str">
        <f t="shared" ref="B1411:B1474" si="133">TEXT(A1411,"mmmm")</f>
        <v>agosto</v>
      </c>
      <c r="C1411" t="s">
        <v>76</v>
      </c>
      <c r="D1411" t="s">
        <v>77</v>
      </c>
      <c r="E1411" t="str">
        <f>+VLOOKUP(F1411,'[2]DIVIPOLA MPIO'!$A$5:$B$1125,2,0)</f>
        <v>Meta</v>
      </c>
      <c r="F1411" t="s">
        <v>78</v>
      </c>
      <c r="G1411" t="s">
        <v>79</v>
      </c>
      <c r="H1411" t="s">
        <v>518</v>
      </c>
      <c r="I1411" t="s">
        <v>15</v>
      </c>
      <c r="J1411" t="s">
        <v>342</v>
      </c>
      <c r="K1411" s="2">
        <v>1</v>
      </c>
      <c r="L1411" s="2">
        <v>9</v>
      </c>
      <c r="M1411" s="2">
        <v>8.58</v>
      </c>
      <c r="N1411" s="27">
        <f t="shared" ref="N1411:N1474" si="134">LEN($M1411)</f>
        <v>4</v>
      </c>
      <c r="O1411" s="28" t="str">
        <f t="shared" ref="O1411:O1474" si="135">IF(N1411="1",$M1411,IF(N1411=2,LEFT($M1411,2),LEFT($M1411,2)))</f>
        <v>8,</v>
      </c>
      <c r="P1411" s="28" t="str">
        <f t="shared" ref="P1411:P1474" si="136">IF(N1411&lt;=2,0,MID($M1411,3,3))</f>
        <v>58</v>
      </c>
      <c r="Q1411" s="29">
        <f t="shared" ref="Q1411:Q1474" si="137">+(O1411*60)+P1411</f>
        <v>538</v>
      </c>
      <c r="R1411" s="29">
        <f t="shared" ref="R1411:R1474" si="138">+Q1411/60</f>
        <v>8.9666666666666668</v>
      </c>
    </row>
    <row r="1412" spans="1:18">
      <c r="A1412" s="1">
        <v>45505</v>
      </c>
      <c r="B1412" s="1" t="str">
        <f t="shared" si="133"/>
        <v>agosto</v>
      </c>
      <c r="C1412" t="s">
        <v>76</v>
      </c>
      <c r="D1412" t="s">
        <v>77</v>
      </c>
      <c r="E1412" t="str">
        <f>+VLOOKUP(F1412,'[2]DIVIPOLA MPIO'!$A$5:$B$1125,2,0)</f>
        <v>Meta</v>
      </c>
      <c r="F1412" t="s">
        <v>78</v>
      </c>
      <c r="G1412" t="s">
        <v>79</v>
      </c>
      <c r="H1412" t="s">
        <v>80</v>
      </c>
      <c r="I1412" t="s">
        <v>15</v>
      </c>
      <c r="J1412" t="s">
        <v>16</v>
      </c>
      <c r="K1412" s="2">
        <v>21</v>
      </c>
      <c r="L1412" s="2">
        <v>219</v>
      </c>
      <c r="M1412" s="2">
        <v>20.29</v>
      </c>
      <c r="N1412" s="27">
        <f t="shared" si="134"/>
        <v>5</v>
      </c>
      <c r="O1412" s="28" t="str">
        <f t="shared" si="135"/>
        <v>20</v>
      </c>
      <c r="P1412" s="28" t="str">
        <f t="shared" si="136"/>
        <v>,29</v>
      </c>
      <c r="Q1412" s="29">
        <f t="shared" si="137"/>
        <v>1200.29</v>
      </c>
      <c r="R1412" s="29">
        <f t="shared" si="138"/>
        <v>20.004833333333334</v>
      </c>
    </row>
    <row r="1413" spans="1:18">
      <c r="A1413" s="1">
        <v>45505</v>
      </c>
      <c r="B1413" s="1" t="str">
        <f t="shared" si="133"/>
        <v>agosto</v>
      </c>
      <c r="C1413" t="s">
        <v>76</v>
      </c>
      <c r="D1413" t="s">
        <v>77</v>
      </c>
      <c r="E1413" t="str">
        <f>+VLOOKUP(F1413,'[2]DIVIPOLA MPIO'!$A$5:$B$1125,2,0)</f>
        <v>Meta</v>
      </c>
      <c r="F1413" t="s">
        <v>78</v>
      </c>
      <c r="G1413" t="s">
        <v>79</v>
      </c>
      <c r="H1413" t="s">
        <v>80</v>
      </c>
      <c r="I1413" t="s">
        <v>15</v>
      </c>
      <c r="J1413" t="s">
        <v>123</v>
      </c>
      <c r="K1413" s="2">
        <v>4</v>
      </c>
      <c r="L1413" s="2">
        <v>40</v>
      </c>
      <c r="M1413" s="2">
        <v>11.54</v>
      </c>
      <c r="N1413" s="27">
        <f t="shared" si="134"/>
        <v>5</v>
      </c>
      <c r="O1413" s="28" t="str">
        <f t="shared" si="135"/>
        <v>11</v>
      </c>
      <c r="P1413" s="28" t="str">
        <f t="shared" si="136"/>
        <v>,54</v>
      </c>
      <c r="Q1413" s="29">
        <f t="shared" si="137"/>
        <v>660.54</v>
      </c>
      <c r="R1413" s="29">
        <f t="shared" si="138"/>
        <v>11.008999999999999</v>
      </c>
    </row>
    <row r="1414" spans="1:18">
      <c r="A1414" s="1">
        <v>45505</v>
      </c>
      <c r="B1414" s="1" t="str">
        <f t="shared" si="133"/>
        <v>agosto</v>
      </c>
      <c r="C1414" t="s">
        <v>76</v>
      </c>
      <c r="D1414" t="s">
        <v>77</v>
      </c>
      <c r="E1414" t="str">
        <f>+VLOOKUP(F1414,'[2]DIVIPOLA MPIO'!$A$5:$B$1125,2,0)</f>
        <v>Meta</v>
      </c>
      <c r="F1414" t="s">
        <v>78</v>
      </c>
      <c r="G1414" t="s">
        <v>79</v>
      </c>
      <c r="H1414" t="s">
        <v>80</v>
      </c>
      <c r="I1414" t="s">
        <v>15</v>
      </c>
      <c r="J1414" t="s">
        <v>412</v>
      </c>
      <c r="K1414" s="2">
        <v>76</v>
      </c>
      <c r="L1414" s="2">
        <v>832</v>
      </c>
      <c r="M1414" s="2">
        <v>10.08</v>
      </c>
      <c r="N1414" s="27">
        <f t="shared" si="134"/>
        <v>5</v>
      </c>
      <c r="O1414" s="28" t="str">
        <f t="shared" si="135"/>
        <v>10</v>
      </c>
      <c r="P1414" s="28" t="str">
        <f t="shared" si="136"/>
        <v>,08</v>
      </c>
      <c r="Q1414" s="29">
        <f t="shared" si="137"/>
        <v>600.08000000000004</v>
      </c>
      <c r="R1414" s="29">
        <f t="shared" si="138"/>
        <v>10.001333333333333</v>
      </c>
    </row>
    <row r="1415" spans="1:18">
      <c r="A1415" s="1">
        <v>45505</v>
      </c>
      <c r="B1415" s="1" t="str">
        <f t="shared" si="133"/>
        <v>agosto</v>
      </c>
      <c r="C1415" t="s">
        <v>76</v>
      </c>
      <c r="D1415" t="s">
        <v>77</v>
      </c>
      <c r="E1415" t="str">
        <f>+VLOOKUP(F1415,'[2]DIVIPOLA MPIO'!$A$5:$B$1125,2,0)</f>
        <v>Meta</v>
      </c>
      <c r="F1415" t="s">
        <v>78</v>
      </c>
      <c r="G1415" t="s">
        <v>79</v>
      </c>
      <c r="H1415" t="s">
        <v>80</v>
      </c>
      <c r="I1415" t="s">
        <v>15</v>
      </c>
      <c r="J1415" t="s">
        <v>81</v>
      </c>
      <c r="K1415" s="2">
        <v>21</v>
      </c>
      <c r="L1415" s="2">
        <v>201</v>
      </c>
      <c r="M1415" s="2">
        <v>20.29</v>
      </c>
      <c r="N1415" s="27">
        <f t="shared" si="134"/>
        <v>5</v>
      </c>
      <c r="O1415" s="28" t="str">
        <f t="shared" si="135"/>
        <v>20</v>
      </c>
      <c r="P1415" s="28" t="str">
        <f t="shared" si="136"/>
        <v>,29</v>
      </c>
      <c r="Q1415" s="29">
        <f t="shared" si="137"/>
        <v>1200.29</v>
      </c>
      <c r="R1415" s="29">
        <f t="shared" si="138"/>
        <v>20.004833333333334</v>
      </c>
    </row>
    <row r="1416" spans="1:18">
      <c r="A1416" s="1">
        <v>45505</v>
      </c>
      <c r="B1416" s="1" t="str">
        <f t="shared" si="133"/>
        <v>agosto</v>
      </c>
      <c r="C1416" t="s">
        <v>82</v>
      </c>
      <c r="D1416" t="s">
        <v>83</v>
      </c>
      <c r="E1416" t="str">
        <f>+VLOOKUP(F1416,'[2]DIVIPOLA MPIO'!$A$5:$B$1125,2,0)</f>
        <v>Meta</v>
      </c>
      <c r="F1416" t="s">
        <v>456</v>
      </c>
      <c r="G1416" t="s">
        <v>85</v>
      </c>
      <c r="H1416" t="s">
        <v>258</v>
      </c>
      <c r="I1416" t="s">
        <v>15</v>
      </c>
      <c r="J1416" t="s">
        <v>16</v>
      </c>
      <c r="K1416" s="2">
        <v>9</v>
      </c>
      <c r="L1416" s="2">
        <v>1110</v>
      </c>
      <c r="M1416" s="2">
        <v>37</v>
      </c>
      <c r="N1416" s="27">
        <f t="shared" si="134"/>
        <v>2</v>
      </c>
      <c r="O1416" s="28" t="str">
        <f t="shared" si="135"/>
        <v>37</v>
      </c>
      <c r="P1416" s="28">
        <f t="shared" si="136"/>
        <v>0</v>
      </c>
      <c r="Q1416" s="29">
        <f t="shared" si="137"/>
        <v>2220</v>
      </c>
      <c r="R1416" s="29">
        <f t="shared" si="138"/>
        <v>37</v>
      </c>
    </row>
    <row r="1417" spans="1:18">
      <c r="A1417" s="1">
        <v>45505</v>
      </c>
      <c r="B1417" s="1" t="str">
        <f t="shared" si="133"/>
        <v>agosto</v>
      </c>
      <c r="C1417" t="s">
        <v>82</v>
      </c>
      <c r="D1417" t="s">
        <v>83</v>
      </c>
      <c r="E1417" t="str">
        <f>+VLOOKUP(F1417,'[2]DIVIPOLA MPIO'!$A$5:$B$1125,2,0)</f>
        <v>Meta</v>
      </c>
      <c r="F1417" t="s">
        <v>456</v>
      </c>
      <c r="G1417" t="s">
        <v>85</v>
      </c>
      <c r="H1417" t="s">
        <v>259</v>
      </c>
      <c r="I1417" t="s">
        <v>15</v>
      </c>
      <c r="J1417" t="s">
        <v>16</v>
      </c>
      <c r="K1417" s="2">
        <v>8</v>
      </c>
      <c r="L1417" s="2">
        <v>300</v>
      </c>
      <c r="M1417" s="2">
        <v>10</v>
      </c>
      <c r="N1417" s="27">
        <f t="shared" si="134"/>
        <v>2</v>
      </c>
      <c r="O1417" s="28" t="str">
        <f t="shared" si="135"/>
        <v>10</v>
      </c>
      <c r="P1417" s="28">
        <f t="shared" si="136"/>
        <v>0</v>
      </c>
      <c r="Q1417" s="29">
        <f t="shared" si="137"/>
        <v>600</v>
      </c>
      <c r="R1417" s="29">
        <f t="shared" si="138"/>
        <v>10</v>
      </c>
    </row>
    <row r="1418" spans="1:18">
      <c r="A1418" s="1">
        <v>45505</v>
      </c>
      <c r="B1418" s="1" t="str">
        <f t="shared" si="133"/>
        <v>agosto</v>
      </c>
      <c r="C1418" t="s">
        <v>82</v>
      </c>
      <c r="D1418" t="s">
        <v>83</v>
      </c>
      <c r="E1418" t="str">
        <f>+VLOOKUP(F1418,'[2]DIVIPOLA MPIO'!$A$5:$B$1125,2,0)</f>
        <v>Meta</v>
      </c>
      <c r="F1418" t="s">
        <v>456</v>
      </c>
      <c r="G1418" t="s">
        <v>85</v>
      </c>
      <c r="H1418" t="s">
        <v>344</v>
      </c>
      <c r="I1418" t="s">
        <v>15</v>
      </c>
      <c r="J1418" t="s">
        <v>16</v>
      </c>
      <c r="K1418" s="2">
        <v>11</v>
      </c>
      <c r="L1418" s="2">
        <v>1500</v>
      </c>
      <c r="M1418" s="2">
        <v>50</v>
      </c>
      <c r="N1418" s="27">
        <f t="shared" si="134"/>
        <v>2</v>
      </c>
      <c r="O1418" s="28" t="str">
        <f t="shared" si="135"/>
        <v>50</v>
      </c>
      <c r="P1418" s="28">
        <f t="shared" si="136"/>
        <v>0</v>
      </c>
      <c r="Q1418" s="29">
        <f t="shared" si="137"/>
        <v>3000</v>
      </c>
      <c r="R1418" s="29">
        <f t="shared" si="138"/>
        <v>50</v>
      </c>
    </row>
    <row r="1419" spans="1:18">
      <c r="A1419" s="1">
        <v>45505</v>
      </c>
      <c r="B1419" s="1" t="str">
        <f t="shared" si="133"/>
        <v>agosto</v>
      </c>
      <c r="C1419" t="s">
        <v>82</v>
      </c>
      <c r="D1419" t="s">
        <v>83</v>
      </c>
      <c r="E1419" t="str">
        <f>+VLOOKUP(F1419,'[2]DIVIPOLA MPIO'!$A$5:$B$1125,2,0)</f>
        <v>Meta</v>
      </c>
      <c r="F1419" t="s">
        <v>456</v>
      </c>
      <c r="G1419" t="s">
        <v>85</v>
      </c>
      <c r="H1419" t="s">
        <v>86</v>
      </c>
      <c r="I1419" t="s">
        <v>15</v>
      </c>
      <c r="J1419" t="s">
        <v>16</v>
      </c>
      <c r="K1419" s="2">
        <v>13</v>
      </c>
      <c r="L1419" s="2">
        <v>1710</v>
      </c>
      <c r="M1419" s="2">
        <v>57</v>
      </c>
      <c r="N1419" s="27">
        <f t="shared" si="134"/>
        <v>2</v>
      </c>
      <c r="O1419" s="28" t="str">
        <f t="shared" si="135"/>
        <v>57</v>
      </c>
      <c r="P1419" s="28">
        <f t="shared" si="136"/>
        <v>0</v>
      </c>
      <c r="Q1419" s="29">
        <f t="shared" si="137"/>
        <v>3420</v>
      </c>
      <c r="R1419" s="29">
        <f t="shared" si="138"/>
        <v>57</v>
      </c>
    </row>
    <row r="1420" spans="1:18">
      <c r="A1420" s="1">
        <v>45505</v>
      </c>
      <c r="B1420" s="1" t="str">
        <f t="shared" si="133"/>
        <v>agosto</v>
      </c>
      <c r="C1420" t="s">
        <v>260</v>
      </c>
      <c r="D1420" t="s">
        <v>261</v>
      </c>
      <c r="E1420" t="str">
        <f>+VLOOKUP(F1420,'[2]DIVIPOLA MPIO'!$A$5:$B$1125,2,0)</f>
        <v>Magdalena</v>
      </c>
      <c r="F1420" t="s">
        <v>466</v>
      </c>
      <c r="G1420" t="s">
        <v>262</v>
      </c>
      <c r="H1420" t="s">
        <v>263</v>
      </c>
      <c r="I1420" t="s">
        <v>264</v>
      </c>
      <c r="J1420" t="s">
        <v>27</v>
      </c>
      <c r="K1420" s="2">
        <v>47</v>
      </c>
      <c r="L1420" s="2">
        <v>4040</v>
      </c>
      <c r="M1420" s="2">
        <v>43.22</v>
      </c>
      <c r="N1420" s="27">
        <f t="shared" si="134"/>
        <v>5</v>
      </c>
      <c r="O1420" s="28" t="str">
        <f t="shared" si="135"/>
        <v>43</v>
      </c>
      <c r="P1420" s="28" t="str">
        <f t="shared" si="136"/>
        <v>,22</v>
      </c>
      <c r="Q1420" s="29">
        <f t="shared" si="137"/>
        <v>2580.2199999999998</v>
      </c>
      <c r="R1420" s="29">
        <f t="shared" si="138"/>
        <v>43.00366666666666</v>
      </c>
    </row>
    <row r="1421" spans="1:18">
      <c r="A1421" s="1">
        <v>45505</v>
      </c>
      <c r="B1421" s="1" t="str">
        <f t="shared" si="133"/>
        <v>agosto</v>
      </c>
      <c r="C1421" t="s">
        <v>260</v>
      </c>
      <c r="D1421" t="s">
        <v>261</v>
      </c>
      <c r="E1421" t="str">
        <f>+VLOOKUP(F1421,'[2]DIVIPOLA MPIO'!$A$5:$B$1125,2,0)</f>
        <v>Magdalena</v>
      </c>
      <c r="F1421" t="s">
        <v>466</v>
      </c>
      <c r="G1421" t="s">
        <v>262</v>
      </c>
      <c r="H1421" t="s">
        <v>268</v>
      </c>
      <c r="I1421" t="s">
        <v>264</v>
      </c>
      <c r="J1421" t="s">
        <v>27</v>
      </c>
      <c r="K1421" s="2">
        <v>60</v>
      </c>
      <c r="L1421" s="2">
        <v>3699</v>
      </c>
      <c r="M1421" s="2">
        <v>56.24</v>
      </c>
      <c r="N1421" s="27">
        <f t="shared" si="134"/>
        <v>5</v>
      </c>
      <c r="O1421" s="28" t="str">
        <f t="shared" si="135"/>
        <v>56</v>
      </c>
      <c r="P1421" s="28" t="str">
        <f t="shared" si="136"/>
        <v>,24</v>
      </c>
      <c r="Q1421" s="29">
        <f t="shared" si="137"/>
        <v>3360.24</v>
      </c>
      <c r="R1421" s="29">
        <f t="shared" si="138"/>
        <v>56.003999999999998</v>
      </c>
    </row>
    <row r="1422" spans="1:18">
      <c r="A1422" s="1">
        <v>45505</v>
      </c>
      <c r="B1422" s="1" t="str">
        <f t="shared" si="133"/>
        <v>agosto</v>
      </c>
      <c r="C1422" t="s">
        <v>260</v>
      </c>
      <c r="D1422" t="s">
        <v>261</v>
      </c>
      <c r="E1422" t="str">
        <f>+VLOOKUP(F1422,'[2]DIVIPOLA MPIO'!$A$5:$B$1125,2,0)</f>
        <v>Magdalena</v>
      </c>
      <c r="F1422" t="s">
        <v>466</v>
      </c>
      <c r="G1422" t="s">
        <v>262</v>
      </c>
      <c r="H1422" t="s">
        <v>271</v>
      </c>
      <c r="I1422" t="s">
        <v>264</v>
      </c>
      <c r="J1422" t="s">
        <v>27</v>
      </c>
      <c r="K1422" s="2">
        <v>61</v>
      </c>
      <c r="L1422" s="2">
        <v>2891</v>
      </c>
      <c r="M1422" s="2">
        <v>58.04</v>
      </c>
      <c r="N1422" s="27">
        <f t="shared" si="134"/>
        <v>5</v>
      </c>
      <c r="O1422" s="28" t="str">
        <f t="shared" si="135"/>
        <v>58</v>
      </c>
      <c r="P1422" s="28" t="str">
        <f t="shared" si="136"/>
        <v>,04</v>
      </c>
      <c r="Q1422" s="29">
        <f t="shared" si="137"/>
        <v>3480.04</v>
      </c>
      <c r="R1422" s="29">
        <f t="shared" si="138"/>
        <v>58.000666666666667</v>
      </c>
    </row>
    <row r="1423" spans="1:18">
      <c r="A1423" s="1">
        <v>45505</v>
      </c>
      <c r="B1423" s="1" t="str">
        <f t="shared" si="133"/>
        <v>agosto</v>
      </c>
      <c r="C1423" t="s">
        <v>260</v>
      </c>
      <c r="D1423" t="s">
        <v>261</v>
      </c>
      <c r="E1423" t="str">
        <f>+VLOOKUP(F1423,'[2]DIVIPOLA MPIO'!$A$5:$B$1125,2,0)</f>
        <v>Magdalena</v>
      </c>
      <c r="F1423" t="s">
        <v>466</v>
      </c>
      <c r="G1423" t="s">
        <v>262</v>
      </c>
      <c r="H1423" t="s">
        <v>273</v>
      </c>
      <c r="I1423" t="s">
        <v>264</v>
      </c>
      <c r="J1423" t="s">
        <v>27</v>
      </c>
      <c r="K1423" s="2">
        <v>64</v>
      </c>
      <c r="L1423" s="2">
        <v>4885</v>
      </c>
      <c r="M1423" s="2">
        <v>59</v>
      </c>
      <c r="N1423" s="27">
        <f t="shared" si="134"/>
        <v>2</v>
      </c>
      <c r="O1423" s="28" t="str">
        <f t="shared" si="135"/>
        <v>59</v>
      </c>
      <c r="P1423" s="28">
        <f t="shared" si="136"/>
        <v>0</v>
      </c>
      <c r="Q1423" s="29">
        <f t="shared" si="137"/>
        <v>3540</v>
      </c>
      <c r="R1423" s="29">
        <f t="shared" si="138"/>
        <v>59</v>
      </c>
    </row>
    <row r="1424" spans="1:18">
      <c r="A1424" s="1">
        <v>45505</v>
      </c>
      <c r="B1424" s="1" t="str">
        <f t="shared" si="133"/>
        <v>agosto</v>
      </c>
      <c r="C1424" t="s">
        <v>105</v>
      </c>
      <c r="D1424" t="s">
        <v>106</v>
      </c>
      <c r="E1424" t="str">
        <f>+VLOOKUP(F1424,'[2]DIVIPOLA MPIO'!$A$5:$B$1125,2,0)</f>
        <v>Tolima</v>
      </c>
      <c r="F1424" t="s">
        <v>107</v>
      </c>
      <c r="G1424" t="s">
        <v>108</v>
      </c>
      <c r="H1424" t="s">
        <v>109</v>
      </c>
      <c r="I1424" t="s">
        <v>92</v>
      </c>
      <c r="J1424" t="s">
        <v>16</v>
      </c>
      <c r="K1424" s="2">
        <v>16</v>
      </c>
      <c r="L1424" s="2">
        <v>100</v>
      </c>
      <c r="M1424" s="2">
        <v>4</v>
      </c>
      <c r="N1424" s="27">
        <f t="shared" si="134"/>
        <v>1</v>
      </c>
      <c r="O1424" s="28" t="str">
        <f t="shared" si="135"/>
        <v>4</v>
      </c>
      <c r="P1424" s="28">
        <f t="shared" si="136"/>
        <v>0</v>
      </c>
      <c r="Q1424" s="29">
        <f t="shared" si="137"/>
        <v>240</v>
      </c>
      <c r="R1424" s="29">
        <f t="shared" si="138"/>
        <v>4</v>
      </c>
    </row>
    <row r="1425" spans="1:18">
      <c r="A1425" s="1">
        <v>45505</v>
      </c>
      <c r="B1425" s="1" t="str">
        <f t="shared" si="133"/>
        <v>agosto</v>
      </c>
      <c r="C1425" t="s">
        <v>105</v>
      </c>
      <c r="D1425" t="s">
        <v>106</v>
      </c>
      <c r="E1425" t="str">
        <f>+VLOOKUP(F1425,'[2]DIVIPOLA MPIO'!$A$5:$B$1125,2,0)</f>
        <v>Huila</v>
      </c>
      <c r="F1425" t="s">
        <v>115</v>
      </c>
      <c r="G1425" t="s">
        <v>116</v>
      </c>
      <c r="H1425" t="s">
        <v>117</v>
      </c>
      <c r="I1425" t="s">
        <v>92</v>
      </c>
      <c r="J1425" t="s">
        <v>16</v>
      </c>
      <c r="K1425" s="2">
        <v>16</v>
      </c>
      <c r="L1425" s="2">
        <v>100</v>
      </c>
      <c r="M1425" s="2">
        <v>4</v>
      </c>
      <c r="N1425" s="27">
        <f t="shared" si="134"/>
        <v>1</v>
      </c>
      <c r="O1425" s="28" t="str">
        <f t="shared" si="135"/>
        <v>4</v>
      </c>
      <c r="P1425" s="28">
        <f t="shared" si="136"/>
        <v>0</v>
      </c>
      <c r="Q1425" s="29">
        <f t="shared" si="137"/>
        <v>240</v>
      </c>
      <c r="R1425" s="29">
        <f t="shared" si="138"/>
        <v>4</v>
      </c>
    </row>
    <row r="1426" spans="1:18">
      <c r="A1426" s="1">
        <v>45505</v>
      </c>
      <c r="B1426" s="1" t="str">
        <f t="shared" si="133"/>
        <v>agosto</v>
      </c>
      <c r="C1426" t="s">
        <v>105</v>
      </c>
      <c r="D1426" t="s">
        <v>106</v>
      </c>
      <c r="E1426" t="str">
        <f>+VLOOKUP(F1426,'[2]DIVIPOLA MPIO'!$A$5:$B$1125,2,0)</f>
        <v>Huila</v>
      </c>
      <c r="F1426" t="s">
        <v>115</v>
      </c>
      <c r="G1426" t="s">
        <v>119</v>
      </c>
      <c r="H1426" t="s">
        <v>117</v>
      </c>
      <c r="I1426" t="s">
        <v>92</v>
      </c>
      <c r="J1426" t="s">
        <v>16</v>
      </c>
      <c r="K1426" s="2">
        <v>32</v>
      </c>
      <c r="L1426" s="2">
        <v>200</v>
      </c>
      <c r="M1426" s="2">
        <v>8</v>
      </c>
      <c r="N1426" s="27">
        <f t="shared" si="134"/>
        <v>1</v>
      </c>
      <c r="O1426" s="28" t="str">
        <f t="shared" si="135"/>
        <v>8</v>
      </c>
      <c r="P1426" s="28">
        <f t="shared" si="136"/>
        <v>0</v>
      </c>
      <c r="Q1426" s="29">
        <f t="shared" si="137"/>
        <v>480</v>
      </c>
      <c r="R1426" s="29">
        <f t="shared" si="138"/>
        <v>8</v>
      </c>
    </row>
    <row r="1427" spans="1:18">
      <c r="A1427" s="1">
        <v>45505</v>
      </c>
      <c r="B1427" s="1" t="str">
        <f t="shared" si="133"/>
        <v>agosto</v>
      </c>
      <c r="C1427" t="s">
        <v>105</v>
      </c>
      <c r="D1427" t="s">
        <v>106</v>
      </c>
      <c r="E1427" t="str">
        <f>+VLOOKUP(F1427,'[2]DIVIPOLA MPIO'!$A$5:$B$1125,2,0)</f>
        <v>Tolima</v>
      </c>
      <c r="F1427" t="s">
        <v>455</v>
      </c>
      <c r="G1427" t="s">
        <v>121</v>
      </c>
      <c r="H1427" t="s">
        <v>503</v>
      </c>
      <c r="I1427" t="s">
        <v>92</v>
      </c>
      <c r="J1427" t="s">
        <v>16</v>
      </c>
      <c r="K1427" s="2">
        <v>12</v>
      </c>
      <c r="L1427" s="2">
        <v>75</v>
      </c>
      <c r="M1427" s="2">
        <v>3</v>
      </c>
      <c r="N1427" s="27">
        <f t="shared" si="134"/>
        <v>1</v>
      </c>
      <c r="O1427" s="28" t="str">
        <f t="shared" si="135"/>
        <v>3</v>
      </c>
      <c r="P1427" s="28">
        <f t="shared" si="136"/>
        <v>0</v>
      </c>
      <c r="Q1427" s="29">
        <f t="shared" si="137"/>
        <v>180</v>
      </c>
      <c r="R1427" s="29">
        <f t="shared" si="138"/>
        <v>3</v>
      </c>
    </row>
    <row r="1428" spans="1:18">
      <c r="A1428" s="1">
        <v>45505</v>
      </c>
      <c r="B1428" s="1" t="str">
        <f t="shared" si="133"/>
        <v>agosto</v>
      </c>
      <c r="C1428" t="s">
        <v>105</v>
      </c>
      <c r="D1428" t="s">
        <v>106</v>
      </c>
      <c r="E1428" t="str">
        <f>+VLOOKUP(F1428,'[2]DIVIPOLA MPIO'!$A$5:$B$1125,2,0)</f>
        <v>Tolima</v>
      </c>
      <c r="F1428" t="s">
        <v>455</v>
      </c>
      <c r="G1428" t="s">
        <v>108</v>
      </c>
      <c r="H1428" t="s">
        <v>345</v>
      </c>
      <c r="I1428" t="s">
        <v>92</v>
      </c>
      <c r="J1428" t="s">
        <v>233</v>
      </c>
      <c r="K1428" s="2">
        <v>24</v>
      </c>
      <c r="L1428" s="2">
        <v>150</v>
      </c>
      <c r="M1428" s="2">
        <v>6</v>
      </c>
      <c r="N1428" s="27">
        <f t="shared" si="134"/>
        <v>1</v>
      </c>
      <c r="O1428" s="28" t="str">
        <f t="shared" si="135"/>
        <v>6</v>
      </c>
      <c r="P1428" s="28">
        <f t="shared" si="136"/>
        <v>0</v>
      </c>
      <c r="Q1428" s="29">
        <f t="shared" si="137"/>
        <v>360</v>
      </c>
      <c r="R1428" s="29">
        <f t="shared" si="138"/>
        <v>6</v>
      </c>
    </row>
    <row r="1429" spans="1:18">
      <c r="A1429" s="1">
        <v>45505</v>
      </c>
      <c r="B1429" s="1" t="str">
        <f t="shared" si="133"/>
        <v>agosto</v>
      </c>
      <c r="C1429" t="s">
        <v>105</v>
      </c>
      <c r="D1429" t="s">
        <v>106</v>
      </c>
      <c r="E1429" t="str">
        <f>+VLOOKUP(F1429,'[2]DIVIPOLA MPIO'!$A$5:$B$1125,2,0)</f>
        <v>Tolima</v>
      </c>
      <c r="F1429" t="s">
        <v>455</v>
      </c>
      <c r="G1429" t="s">
        <v>108</v>
      </c>
      <c r="H1429" t="s">
        <v>118</v>
      </c>
      <c r="I1429" t="s">
        <v>92</v>
      </c>
      <c r="J1429" t="s">
        <v>233</v>
      </c>
      <c r="K1429" s="2">
        <v>32</v>
      </c>
      <c r="L1429" s="2">
        <v>200</v>
      </c>
      <c r="M1429" s="2">
        <v>8</v>
      </c>
      <c r="N1429" s="27">
        <f t="shared" si="134"/>
        <v>1</v>
      </c>
      <c r="O1429" s="28" t="str">
        <f t="shared" si="135"/>
        <v>8</v>
      </c>
      <c r="P1429" s="28">
        <f t="shared" si="136"/>
        <v>0</v>
      </c>
      <c r="Q1429" s="29">
        <f t="shared" si="137"/>
        <v>480</v>
      </c>
      <c r="R1429" s="29">
        <f t="shared" si="138"/>
        <v>8</v>
      </c>
    </row>
    <row r="1430" spans="1:18">
      <c r="A1430" s="1">
        <v>45505</v>
      </c>
      <c r="B1430" s="1" t="str">
        <f t="shared" si="133"/>
        <v>agosto</v>
      </c>
      <c r="C1430" t="s">
        <v>105</v>
      </c>
      <c r="D1430" t="s">
        <v>106</v>
      </c>
      <c r="E1430" t="str">
        <f>+VLOOKUP(F1430,'[2]DIVIPOLA MPIO'!$A$5:$B$1125,2,0)</f>
        <v>Tolima</v>
      </c>
      <c r="F1430" t="s">
        <v>455</v>
      </c>
      <c r="G1430" t="s">
        <v>108</v>
      </c>
      <c r="H1430" t="s">
        <v>125</v>
      </c>
      <c r="I1430" t="s">
        <v>92</v>
      </c>
      <c r="J1430" t="s">
        <v>233</v>
      </c>
      <c r="K1430" s="2">
        <v>32</v>
      </c>
      <c r="L1430" s="2">
        <v>200</v>
      </c>
      <c r="M1430" s="2">
        <v>8</v>
      </c>
      <c r="N1430" s="27">
        <f t="shared" si="134"/>
        <v>1</v>
      </c>
      <c r="O1430" s="28" t="str">
        <f t="shared" si="135"/>
        <v>8</v>
      </c>
      <c r="P1430" s="28">
        <f t="shared" si="136"/>
        <v>0</v>
      </c>
      <c r="Q1430" s="29">
        <f t="shared" si="137"/>
        <v>480</v>
      </c>
      <c r="R1430" s="29">
        <f t="shared" si="138"/>
        <v>8</v>
      </c>
    </row>
    <row r="1431" spans="1:18">
      <c r="A1431" s="1">
        <v>45505</v>
      </c>
      <c r="B1431" s="1" t="str">
        <f t="shared" si="133"/>
        <v>agosto</v>
      </c>
      <c r="C1431" t="s">
        <v>105</v>
      </c>
      <c r="D1431" t="s">
        <v>106</v>
      </c>
      <c r="E1431" t="str">
        <f>+VLOOKUP(F1431,'[2]DIVIPOLA MPIO'!$A$5:$B$1125,2,0)</f>
        <v>Tolima</v>
      </c>
      <c r="F1431" t="s">
        <v>455</v>
      </c>
      <c r="G1431" t="s">
        <v>108</v>
      </c>
      <c r="H1431" t="s">
        <v>345</v>
      </c>
      <c r="I1431" t="s">
        <v>92</v>
      </c>
      <c r="J1431" t="s">
        <v>16</v>
      </c>
      <c r="K1431" s="2">
        <v>40</v>
      </c>
      <c r="L1431" s="2">
        <v>250</v>
      </c>
      <c r="M1431" s="2">
        <v>10</v>
      </c>
      <c r="N1431" s="27">
        <f t="shared" si="134"/>
        <v>2</v>
      </c>
      <c r="O1431" s="28" t="str">
        <f t="shared" si="135"/>
        <v>10</v>
      </c>
      <c r="P1431" s="28">
        <f t="shared" si="136"/>
        <v>0</v>
      </c>
      <c r="Q1431" s="29">
        <f t="shared" si="137"/>
        <v>600</v>
      </c>
      <c r="R1431" s="29">
        <f t="shared" si="138"/>
        <v>10</v>
      </c>
    </row>
    <row r="1432" spans="1:18">
      <c r="A1432" s="1">
        <v>45505</v>
      </c>
      <c r="B1432" s="1" t="str">
        <f t="shared" si="133"/>
        <v>agosto</v>
      </c>
      <c r="C1432" t="s">
        <v>105</v>
      </c>
      <c r="D1432" t="s">
        <v>106</v>
      </c>
      <c r="E1432" t="str">
        <f>+VLOOKUP(F1432,'[2]DIVIPOLA MPIO'!$A$5:$B$1125,2,0)</f>
        <v>Tolima</v>
      </c>
      <c r="F1432" t="s">
        <v>455</v>
      </c>
      <c r="G1432" t="s">
        <v>108</v>
      </c>
      <c r="H1432" t="s">
        <v>118</v>
      </c>
      <c r="I1432" t="s">
        <v>92</v>
      </c>
      <c r="J1432" t="s">
        <v>16</v>
      </c>
      <c r="K1432" s="2">
        <v>24</v>
      </c>
      <c r="L1432" s="2">
        <v>150</v>
      </c>
      <c r="M1432" s="2">
        <v>6</v>
      </c>
      <c r="N1432" s="27">
        <f t="shared" si="134"/>
        <v>1</v>
      </c>
      <c r="O1432" s="28" t="str">
        <f t="shared" si="135"/>
        <v>6</v>
      </c>
      <c r="P1432" s="28">
        <f t="shared" si="136"/>
        <v>0</v>
      </c>
      <c r="Q1432" s="29">
        <f t="shared" si="137"/>
        <v>360</v>
      </c>
      <c r="R1432" s="29">
        <f t="shared" si="138"/>
        <v>6</v>
      </c>
    </row>
    <row r="1433" spans="1:18">
      <c r="A1433" s="1">
        <v>45505</v>
      </c>
      <c r="B1433" s="1" t="str">
        <f t="shared" si="133"/>
        <v>agosto</v>
      </c>
      <c r="C1433" t="s">
        <v>105</v>
      </c>
      <c r="D1433" t="s">
        <v>106</v>
      </c>
      <c r="E1433" t="str">
        <f>+VLOOKUP(F1433,'[2]DIVIPOLA MPIO'!$A$5:$B$1125,2,0)</f>
        <v>Tolima</v>
      </c>
      <c r="F1433" t="s">
        <v>455</v>
      </c>
      <c r="G1433" t="s">
        <v>108</v>
      </c>
      <c r="H1433" t="s">
        <v>125</v>
      </c>
      <c r="I1433" t="s">
        <v>92</v>
      </c>
      <c r="J1433" t="s">
        <v>16</v>
      </c>
      <c r="K1433" s="2">
        <v>64</v>
      </c>
      <c r="L1433" s="2">
        <v>400</v>
      </c>
      <c r="M1433" s="2">
        <v>16</v>
      </c>
      <c r="N1433" s="27">
        <f t="shared" si="134"/>
        <v>2</v>
      </c>
      <c r="O1433" s="28" t="str">
        <f t="shared" si="135"/>
        <v>16</v>
      </c>
      <c r="P1433" s="28">
        <f t="shared" si="136"/>
        <v>0</v>
      </c>
      <c r="Q1433" s="29">
        <f t="shared" si="137"/>
        <v>960</v>
      </c>
      <c r="R1433" s="29">
        <f t="shared" si="138"/>
        <v>16</v>
      </c>
    </row>
    <row r="1434" spans="1:18">
      <c r="A1434" s="1">
        <v>45505</v>
      </c>
      <c r="B1434" s="1" t="str">
        <f t="shared" si="133"/>
        <v>agosto</v>
      </c>
      <c r="C1434" t="s">
        <v>105</v>
      </c>
      <c r="D1434" t="s">
        <v>106</v>
      </c>
      <c r="E1434" t="str">
        <f>+VLOOKUP(F1434,'[2]DIVIPOLA MPIO'!$A$5:$B$1125,2,0)</f>
        <v>Tolima</v>
      </c>
      <c r="F1434" t="s">
        <v>455</v>
      </c>
      <c r="G1434" t="s">
        <v>108</v>
      </c>
      <c r="H1434" t="s">
        <v>111</v>
      </c>
      <c r="I1434" t="s">
        <v>92</v>
      </c>
      <c r="J1434" t="s">
        <v>16</v>
      </c>
      <c r="K1434" s="2">
        <v>8</v>
      </c>
      <c r="L1434" s="2">
        <v>50</v>
      </c>
      <c r="M1434" s="2">
        <v>2</v>
      </c>
      <c r="N1434" s="27">
        <f t="shared" si="134"/>
        <v>1</v>
      </c>
      <c r="O1434" s="28" t="str">
        <f t="shared" si="135"/>
        <v>2</v>
      </c>
      <c r="P1434" s="28">
        <f t="shared" si="136"/>
        <v>0</v>
      </c>
      <c r="Q1434" s="29">
        <f t="shared" si="137"/>
        <v>120</v>
      </c>
      <c r="R1434" s="29">
        <f t="shared" si="138"/>
        <v>2</v>
      </c>
    </row>
    <row r="1435" spans="1:18">
      <c r="A1435" s="1">
        <v>45505</v>
      </c>
      <c r="B1435" s="1" t="str">
        <f t="shared" si="133"/>
        <v>agosto</v>
      </c>
      <c r="C1435" t="s">
        <v>105</v>
      </c>
      <c r="D1435" t="s">
        <v>106</v>
      </c>
      <c r="E1435" t="str">
        <f>+VLOOKUP(F1435,'[2]DIVIPOLA MPIO'!$A$5:$B$1125,2,0)</f>
        <v>Tolima</v>
      </c>
      <c r="F1435" t="s">
        <v>455</v>
      </c>
      <c r="G1435" t="s">
        <v>108</v>
      </c>
      <c r="H1435" t="s">
        <v>345</v>
      </c>
      <c r="I1435" t="s">
        <v>92</v>
      </c>
      <c r="J1435" t="s">
        <v>373</v>
      </c>
      <c r="K1435" s="2">
        <v>32</v>
      </c>
      <c r="L1435" s="2">
        <v>200</v>
      </c>
      <c r="M1435" s="2">
        <v>8</v>
      </c>
      <c r="N1435" s="27">
        <f t="shared" si="134"/>
        <v>1</v>
      </c>
      <c r="O1435" s="28" t="str">
        <f t="shared" si="135"/>
        <v>8</v>
      </c>
      <c r="P1435" s="28">
        <f t="shared" si="136"/>
        <v>0</v>
      </c>
      <c r="Q1435" s="29">
        <f t="shared" si="137"/>
        <v>480</v>
      </c>
      <c r="R1435" s="29">
        <f t="shared" si="138"/>
        <v>8</v>
      </c>
    </row>
    <row r="1436" spans="1:18">
      <c r="A1436" s="1">
        <v>45505</v>
      </c>
      <c r="B1436" s="1" t="str">
        <f t="shared" si="133"/>
        <v>agosto</v>
      </c>
      <c r="C1436" t="s">
        <v>105</v>
      </c>
      <c r="D1436" t="s">
        <v>106</v>
      </c>
      <c r="E1436" t="str">
        <f>+VLOOKUP(F1436,'[2]DIVIPOLA MPIO'!$A$5:$B$1125,2,0)</f>
        <v>Tolima</v>
      </c>
      <c r="F1436" t="s">
        <v>455</v>
      </c>
      <c r="G1436" t="s">
        <v>126</v>
      </c>
      <c r="H1436" t="s">
        <v>125</v>
      </c>
      <c r="I1436" t="s">
        <v>92</v>
      </c>
      <c r="J1436" t="s">
        <v>233</v>
      </c>
      <c r="K1436" s="2">
        <v>24</v>
      </c>
      <c r="L1436" s="2">
        <v>150</v>
      </c>
      <c r="M1436" s="2">
        <v>6</v>
      </c>
      <c r="N1436" s="27">
        <f t="shared" si="134"/>
        <v>1</v>
      </c>
      <c r="O1436" s="28" t="str">
        <f t="shared" si="135"/>
        <v>6</v>
      </c>
      <c r="P1436" s="28">
        <f t="shared" si="136"/>
        <v>0</v>
      </c>
      <c r="Q1436" s="29">
        <f t="shared" si="137"/>
        <v>360</v>
      </c>
      <c r="R1436" s="29">
        <f t="shared" si="138"/>
        <v>6</v>
      </c>
    </row>
    <row r="1437" spans="1:18">
      <c r="A1437" s="1">
        <v>45505</v>
      </c>
      <c r="B1437" s="1" t="str">
        <f t="shared" si="133"/>
        <v>agosto</v>
      </c>
      <c r="C1437" t="s">
        <v>105</v>
      </c>
      <c r="D1437" t="s">
        <v>106</v>
      </c>
      <c r="E1437" t="str">
        <f>+VLOOKUP(F1437,'[2]DIVIPOLA MPIO'!$A$5:$B$1125,2,0)</f>
        <v>Tolima</v>
      </c>
      <c r="F1437" t="s">
        <v>455</v>
      </c>
      <c r="G1437" t="s">
        <v>126</v>
      </c>
      <c r="H1437" t="s">
        <v>345</v>
      </c>
      <c r="I1437" t="s">
        <v>92</v>
      </c>
      <c r="J1437" t="s">
        <v>16</v>
      </c>
      <c r="K1437" s="2">
        <v>34</v>
      </c>
      <c r="L1437" s="2">
        <v>212.5</v>
      </c>
      <c r="M1437" s="2">
        <v>8.3000000000000007</v>
      </c>
      <c r="N1437" s="27">
        <f t="shared" si="134"/>
        <v>3</v>
      </c>
      <c r="O1437" s="28" t="str">
        <f t="shared" si="135"/>
        <v>8,</v>
      </c>
      <c r="P1437" s="28" t="str">
        <f t="shared" si="136"/>
        <v>3</v>
      </c>
      <c r="Q1437" s="29">
        <f t="shared" si="137"/>
        <v>483</v>
      </c>
      <c r="R1437" s="29">
        <f t="shared" si="138"/>
        <v>8.0500000000000007</v>
      </c>
    </row>
    <row r="1438" spans="1:18">
      <c r="A1438" s="1">
        <v>45505</v>
      </c>
      <c r="B1438" s="1" t="str">
        <f t="shared" si="133"/>
        <v>agosto</v>
      </c>
      <c r="C1438" t="s">
        <v>105</v>
      </c>
      <c r="D1438" t="s">
        <v>106</v>
      </c>
      <c r="E1438" t="str">
        <f>+VLOOKUP(F1438,'[2]DIVIPOLA MPIO'!$A$5:$B$1125,2,0)</f>
        <v>Tolima</v>
      </c>
      <c r="F1438" t="s">
        <v>455</v>
      </c>
      <c r="G1438" t="s">
        <v>126</v>
      </c>
      <c r="H1438" t="s">
        <v>125</v>
      </c>
      <c r="I1438" t="s">
        <v>92</v>
      </c>
      <c r="J1438" t="s">
        <v>16</v>
      </c>
      <c r="K1438" s="2">
        <v>10</v>
      </c>
      <c r="L1438" s="2">
        <v>62.5</v>
      </c>
      <c r="M1438" s="2">
        <v>2.2999999999999998</v>
      </c>
      <c r="N1438" s="27">
        <f t="shared" si="134"/>
        <v>3</v>
      </c>
      <c r="O1438" s="28" t="str">
        <f t="shared" si="135"/>
        <v>2,</v>
      </c>
      <c r="P1438" s="28" t="str">
        <f t="shared" si="136"/>
        <v>3</v>
      </c>
      <c r="Q1438" s="29">
        <f t="shared" si="137"/>
        <v>123</v>
      </c>
      <c r="R1438" s="29">
        <f t="shared" si="138"/>
        <v>2.0499999999999998</v>
      </c>
    </row>
    <row r="1439" spans="1:18">
      <c r="A1439" s="1">
        <v>45505</v>
      </c>
      <c r="B1439" s="1" t="str">
        <f t="shared" si="133"/>
        <v>agosto</v>
      </c>
      <c r="C1439" t="s">
        <v>105</v>
      </c>
      <c r="D1439" t="s">
        <v>106</v>
      </c>
      <c r="E1439" t="str">
        <f>+VLOOKUP(F1439,'[2]DIVIPOLA MPIO'!$A$5:$B$1125,2,0)</f>
        <v>Tolima</v>
      </c>
      <c r="F1439" t="s">
        <v>128</v>
      </c>
      <c r="G1439" t="s">
        <v>129</v>
      </c>
      <c r="H1439" t="s">
        <v>345</v>
      </c>
      <c r="I1439" t="s">
        <v>92</v>
      </c>
      <c r="J1439" t="s">
        <v>233</v>
      </c>
      <c r="K1439" s="2">
        <v>24</v>
      </c>
      <c r="L1439" s="2">
        <v>150</v>
      </c>
      <c r="M1439" s="2">
        <v>6</v>
      </c>
      <c r="N1439" s="27">
        <f t="shared" si="134"/>
        <v>1</v>
      </c>
      <c r="O1439" s="28" t="str">
        <f t="shared" si="135"/>
        <v>6</v>
      </c>
      <c r="P1439" s="28">
        <f t="shared" si="136"/>
        <v>0</v>
      </c>
      <c r="Q1439" s="29">
        <f t="shared" si="137"/>
        <v>360</v>
      </c>
      <c r="R1439" s="29">
        <f t="shared" si="138"/>
        <v>6</v>
      </c>
    </row>
    <row r="1440" spans="1:18">
      <c r="A1440" s="1">
        <v>45505</v>
      </c>
      <c r="B1440" s="1" t="str">
        <f t="shared" si="133"/>
        <v>agosto</v>
      </c>
      <c r="C1440" t="s">
        <v>105</v>
      </c>
      <c r="D1440" t="s">
        <v>106</v>
      </c>
      <c r="E1440" t="str">
        <f>+VLOOKUP(F1440,'[2]DIVIPOLA MPIO'!$A$5:$B$1125,2,0)</f>
        <v>Tolima</v>
      </c>
      <c r="F1440" t="s">
        <v>128</v>
      </c>
      <c r="G1440" t="s">
        <v>129</v>
      </c>
      <c r="H1440" t="s">
        <v>118</v>
      </c>
      <c r="I1440" t="s">
        <v>92</v>
      </c>
      <c r="J1440" t="s">
        <v>233</v>
      </c>
      <c r="K1440" s="2">
        <v>6</v>
      </c>
      <c r="L1440" s="2">
        <v>37.5</v>
      </c>
      <c r="M1440" s="2">
        <v>1.3</v>
      </c>
      <c r="N1440" s="27">
        <f t="shared" si="134"/>
        <v>3</v>
      </c>
      <c r="O1440" s="28" t="str">
        <f t="shared" si="135"/>
        <v>1,</v>
      </c>
      <c r="P1440" s="28" t="str">
        <f t="shared" si="136"/>
        <v>3</v>
      </c>
      <c r="Q1440" s="29">
        <f t="shared" si="137"/>
        <v>63</v>
      </c>
      <c r="R1440" s="29">
        <f t="shared" si="138"/>
        <v>1.05</v>
      </c>
    </row>
    <row r="1441" spans="1:18">
      <c r="A1441" s="1">
        <v>45505</v>
      </c>
      <c r="B1441" s="1" t="str">
        <f t="shared" si="133"/>
        <v>agosto</v>
      </c>
      <c r="C1441" t="s">
        <v>105</v>
      </c>
      <c r="D1441" t="s">
        <v>106</v>
      </c>
      <c r="E1441" t="str">
        <f>+VLOOKUP(F1441,'[2]DIVIPOLA MPIO'!$A$5:$B$1125,2,0)</f>
        <v>Tolima</v>
      </c>
      <c r="F1441" t="s">
        <v>128</v>
      </c>
      <c r="G1441" t="s">
        <v>129</v>
      </c>
      <c r="H1441" t="s">
        <v>125</v>
      </c>
      <c r="I1441" t="s">
        <v>92</v>
      </c>
      <c r="J1441" t="s">
        <v>233</v>
      </c>
      <c r="K1441" s="2">
        <v>16</v>
      </c>
      <c r="L1441" s="2">
        <v>100</v>
      </c>
      <c r="M1441" s="2">
        <v>4</v>
      </c>
      <c r="N1441" s="27">
        <f t="shared" si="134"/>
        <v>1</v>
      </c>
      <c r="O1441" s="28" t="str">
        <f t="shared" si="135"/>
        <v>4</v>
      </c>
      <c r="P1441" s="28">
        <f t="shared" si="136"/>
        <v>0</v>
      </c>
      <c r="Q1441" s="29">
        <f t="shared" si="137"/>
        <v>240</v>
      </c>
      <c r="R1441" s="29">
        <f t="shared" si="138"/>
        <v>4</v>
      </c>
    </row>
    <row r="1442" spans="1:18">
      <c r="A1442" s="1">
        <v>45505</v>
      </c>
      <c r="B1442" s="1" t="str">
        <f t="shared" si="133"/>
        <v>agosto</v>
      </c>
      <c r="C1442" t="s">
        <v>105</v>
      </c>
      <c r="D1442" t="s">
        <v>106</v>
      </c>
      <c r="E1442" t="str">
        <f>+VLOOKUP(F1442,'[2]DIVIPOLA MPIO'!$A$5:$B$1125,2,0)</f>
        <v>Tolima</v>
      </c>
      <c r="F1442" t="s">
        <v>128</v>
      </c>
      <c r="G1442" t="s">
        <v>129</v>
      </c>
      <c r="H1442" t="s">
        <v>345</v>
      </c>
      <c r="I1442" t="s">
        <v>92</v>
      </c>
      <c r="J1442" t="s">
        <v>16</v>
      </c>
      <c r="K1442" s="2">
        <v>36</v>
      </c>
      <c r="L1442" s="2">
        <v>225</v>
      </c>
      <c r="M1442" s="2">
        <v>9</v>
      </c>
      <c r="N1442" s="27">
        <f t="shared" si="134"/>
        <v>1</v>
      </c>
      <c r="O1442" s="28" t="str">
        <f t="shared" si="135"/>
        <v>9</v>
      </c>
      <c r="P1442" s="28">
        <f t="shared" si="136"/>
        <v>0</v>
      </c>
      <c r="Q1442" s="29">
        <f t="shared" si="137"/>
        <v>540</v>
      </c>
      <c r="R1442" s="29">
        <f t="shared" si="138"/>
        <v>9</v>
      </c>
    </row>
    <row r="1443" spans="1:18">
      <c r="A1443" s="1">
        <v>45505</v>
      </c>
      <c r="B1443" s="1" t="str">
        <f t="shared" si="133"/>
        <v>agosto</v>
      </c>
      <c r="C1443" t="s">
        <v>105</v>
      </c>
      <c r="D1443" t="s">
        <v>106</v>
      </c>
      <c r="E1443" t="str">
        <f>+VLOOKUP(F1443,'[2]DIVIPOLA MPIO'!$A$5:$B$1125,2,0)</f>
        <v>Tolima</v>
      </c>
      <c r="F1443" t="s">
        <v>128</v>
      </c>
      <c r="G1443" t="s">
        <v>129</v>
      </c>
      <c r="H1443" t="s">
        <v>118</v>
      </c>
      <c r="I1443" t="s">
        <v>92</v>
      </c>
      <c r="J1443" t="s">
        <v>16</v>
      </c>
      <c r="K1443" s="2">
        <v>24</v>
      </c>
      <c r="L1443" s="2">
        <v>150</v>
      </c>
      <c r="M1443" s="2">
        <v>6</v>
      </c>
      <c r="N1443" s="27">
        <f t="shared" si="134"/>
        <v>1</v>
      </c>
      <c r="O1443" s="28" t="str">
        <f t="shared" si="135"/>
        <v>6</v>
      </c>
      <c r="P1443" s="28">
        <f t="shared" si="136"/>
        <v>0</v>
      </c>
      <c r="Q1443" s="29">
        <f t="shared" si="137"/>
        <v>360</v>
      </c>
      <c r="R1443" s="29">
        <f t="shared" si="138"/>
        <v>6</v>
      </c>
    </row>
    <row r="1444" spans="1:18">
      <c r="A1444" s="1">
        <v>45505</v>
      </c>
      <c r="B1444" s="1" t="str">
        <f t="shared" si="133"/>
        <v>agosto</v>
      </c>
      <c r="C1444" t="s">
        <v>105</v>
      </c>
      <c r="D1444" t="s">
        <v>106</v>
      </c>
      <c r="E1444" t="str">
        <f>+VLOOKUP(F1444,'[2]DIVIPOLA MPIO'!$A$5:$B$1125,2,0)</f>
        <v>Tolima</v>
      </c>
      <c r="F1444" t="s">
        <v>128</v>
      </c>
      <c r="G1444" t="s">
        <v>129</v>
      </c>
      <c r="H1444" t="s">
        <v>125</v>
      </c>
      <c r="I1444" t="s">
        <v>92</v>
      </c>
      <c r="J1444" t="s">
        <v>16</v>
      </c>
      <c r="K1444" s="2">
        <v>32</v>
      </c>
      <c r="L1444" s="2">
        <v>200</v>
      </c>
      <c r="M1444" s="2">
        <v>8</v>
      </c>
      <c r="N1444" s="27">
        <f t="shared" si="134"/>
        <v>1</v>
      </c>
      <c r="O1444" s="28" t="str">
        <f t="shared" si="135"/>
        <v>8</v>
      </c>
      <c r="P1444" s="28">
        <f t="shared" si="136"/>
        <v>0</v>
      </c>
      <c r="Q1444" s="29">
        <f t="shared" si="137"/>
        <v>480</v>
      </c>
      <c r="R1444" s="29">
        <f t="shared" si="138"/>
        <v>8</v>
      </c>
    </row>
    <row r="1445" spans="1:18">
      <c r="A1445" s="1">
        <v>45505</v>
      </c>
      <c r="B1445" s="1" t="str">
        <f t="shared" si="133"/>
        <v>agosto</v>
      </c>
      <c r="C1445" t="s">
        <v>105</v>
      </c>
      <c r="D1445" t="s">
        <v>106</v>
      </c>
      <c r="E1445" t="str">
        <f>+VLOOKUP(F1445,'[2]DIVIPOLA MPIO'!$A$5:$B$1125,2,0)</f>
        <v>Tolima</v>
      </c>
      <c r="F1445" t="s">
        <v>454</v>
      </c>
      <c r="G1445" t="s">
        <v>133</v>
      </c>
      <c r="H1445" t="s">
        <v>109</v>
      </c>
      <c r="I1445" t="s">
        <v>92</v>
      </c>
      <c r="J1445" t="s">
        <v>16</v>
      </c>
      <c r="K1445" s="2">
        <v>36</v>
      </c>
      <c r="L1445" s="2">
        <v>225</v>
      </c>
      <c r="M1445" s="2">
        <v>9</v>
      </c>
      <c r="N1445" s="27">
        <f t="shared" si="134"/>
        <v>1</v>
      </c>
      <c r="O1445" s="28" t="str">
        <f t="shared" si="135"/>
        <v>9</v>
      </c>
      <c r="P1445" s="28">
        <f t="shared" si="136"/>
        <v>0</v>
      </c>
      <c r="Q1445" s="29">
        <f t="shared" si="137"/>
        <v>540</v>
      </c>
      <c r="R1445" s="29">
        <f t="shared" si="138"/>
        <v>9</v>
      </c>
    </row>
    <row r="1446" spans="1:18">
      <c r="A1446" s="1">
        <v>45505</v>
      </c>
      <c r="B1446" s="1" t="str">
        <f t="shared" si="133"/>
        <v>agosto</v>
      </c>
      <c r="C1446" t="s">
        <v>105</v>
      </c>
      <c r="D1446" t="s">
        <v>106</v>
      </c>
      <c r="E1446" t="str">
        <f>+VLOOKUP(F1446,'[2]DIVIPOLA MPIO'!$A$5:$B$1125,2,0)</f>
        <v>Tolima</v>
      </c>
      <c r="F1446" t="s">
        <v>454</v>
      </c>
      <c r="G1446" t="s">
        <v>133</v>
      </c>
      <c r="H1446" t="s">
        <v>503</v>
      </c>
      <c r="I1446" t="s">
        <v>92</v>
      </c>
      <c r="J1446" t="s">
        <v>16</v>
      </c>
      <c r="K1446" s="2">
        <v>10</v>
      </c>
      <c r="L1446" s="2">
        <v>62.5</v>
      </c>
      <c r="M1446" s="2">
        <v>2.2999999999999998</v>
      </c>
      <c r="N1446" s="27">
        <f t="shared" si="134"/>
        <v>3</v>
      </c>
      <c r="O1446" s="28" t="str">
        <f t="shared" si="135"/>
        <v>2,</v>
      </c>
      <c r="P1446" s="28" t="str">
        <f t="shared" si="136"/>
        <v>3</v>
      </c>
      <c r="Q1446" s="29">
        <f t="shared" si="137"/>
        <v>123</v>
      </c>
      <c r="R1446" s="29">
        <f t="shared" si="138"/>
        <v>2.0499999999999998</v>
      </c>
    </row>
    <row r="1447" spans="1:18">
      <c r="A1447" s="1">
        <v>45505</v>
      </c>
      <c r="B1447" s="1" t="str">
        <f t="shared" si="133"/>
        <v>agosto</v>
      </c>
      <c r="C1447" t="s">
        <v>105</v>
      </c>
      <c r="D1447" t="s">
        <v>106</v>
      </c>
      <c r="E1447" t="str">
        <f>+VLOOKUP(F1447,'[2]DIVIPOLA MPIO'!$A$5:$B$1125,2,0)</f>
        <v>Tolima</v>
      </c>
      <c r="F1447" t="s">
        <v>454</v>
      </c>
      <c r="G1447" t="s">
        <v>134</v>
      </c>
      <c r="H1447" t="s">
        <v>109</v>
      </c>
      <c r="I1447" t="s">
        <v>92</v>
      </c>
      <c r="J1447" t="s">
        <v>16</v>
      </c>
      <c r="K1447" s="2">
        <v>16</v>
      </c>
      <c r="L1447" s="2">
        <v>100</v>
      </c>
      <c r="M1447" s="2">
        <v>4</v>
      </c>
      <c r="N1447" s="27">
        <f t="shared" si="134"/>
        <v>1</v>
      </c>
      <c r="O1447" s="28" t="str">
        <f t="shared" si="135"/>
        <v>4</v>
      </c>
      <c r="P1447" s="28">
        <f t="shared" si="136"/>
        <v>0</v>
      </c>
      <c r="Q1447" s="29">
        <f t="shared" si="137"/>
        <v>240</v>
      </c>
      <c r="R1447" s="29">
        <f t="shared" si="138"/>
        <v>4</v>
      </c>
    </row>
    <row r="1448" spans="1:18">
      <c r="A1448" s="1">
        <v>45505</v>
      </c>
      <c r="B1448" s="1" t="str">
        <f t="shared" si="133"/>
        <v>agosto</v>
      </c>
      <c r="C1448" t="s">
        <v>105</v>
      </c>
      <c r="D1448" t="s">
        <v>106</v>
      </c>
      <c r="E1448" t="str">
        <f>+VLOOKUP(F1448,'[2]DIVIPOLA MPIO'!$A$5:$B$1125,2,0)</f>
        <v>Tolima</v>
      </c>
      <c r="F1448" t="s">
        <v>454</v>
      </c>
      <c r="G1448" t="s">
        <v>134</v>
      </c>
      <c r="H1448" t="s">
        <v>503</v>
      </c>
      <c r="I1448" t="s">
        <v>92</v>
      </c>
      <c r="J1448" t="s">
        <v>16</v>
      </c>
      <c r="K1448" s="2">
        <v>16</v>
      </c>
      <c r="L1448" s="2">
        <v>100</v>
      </c>
      <c r="M1448" s="2">
        <v>4</v>
      </c>
      <c r="N1448" s="27">
        <f t="shared" si="134"/>
        <v>1</v>
      </c>
      <c r="O1448" s="28" t="str">
        <f t="shared" si="135"/>
        <v>4</v>
      </c>
      <c r="P1448" s="28">
        <f t="shared" si="136"/>
        <v>0</v>
      </c>
      <c r="Q1448" s="29">
        <f t="shared" si="137"/>
        <v>240</v>
      </c>
      <c r="R1448" s="29">
        <f t="shared" si="138"/>
        <v>4</v>
      </c>
    </row>
    <row r="1449" spans="1:18">
      <c r="A1449" s="1">
        <v>45505</v>
      </c>
      <c r="B1449" s="1" t="str">
        <f t="shared" si="133"/>
        <v>agosto</v>
      </c>
      <c r="C1449" t="s">
        <v>105</v>
      </c>
      <c r="D1449" t="s">
        <v>106</v>
      </c>
      <c r="E1449" t="str">
        <f>+VLOOKUP(F1449,'[2]DIVIPOLA MPIO'!$A$5:$B$1125,2,0)</f>
        <v>Tolima</v>
      </c>
      <c r="F1449" t="s">
        <v>454</v>
      </c>
      <c r="G1449" t="s">
        <v>136</v>
      </c>
      <c r="H1449" t="s">
        <v>109</v>
      </c>
      <c r="I1449" t="s">
        <v>92</v>
      </c>
      <c r="J1449" t="s">
        <v>16</v>
      </c>
      <c r="K1449" s="2">
        <v>8</v>
      </c>
      <c r="L1449" s="2">
        <v>50</v>
      </c>
      <c r="M1449" s="2">
        <v>2</v>
      </c>
      <c r="N1449" s="27">
        <f t="shared" si="134"/>
        <v>1</v>
      </c>
      <c r="O1449" s="28" t="str">
        <f t="shared" si="135"/>
        <v>2</v>
      </c>
      <c r="P1449" s="28">
        <f t="shared" si="136"/>
        <v>0</v>
      </c>
      <c r="Q1449" s="29">
        <f t="shared" si="137"/>
        <v>120</v>
      </c>
      <c r="R1449" s="29">
        <f t="shared" si="138"/>
        <v>2</v>
      </c>
    </row>
    <row r="1450" spans="1:18">
      <c r="A1450" s="1">
        <v>45505</v>
      </c>
      <c r="B1450" s="1" t="str">
        <f t="shared" si="133"/>
        <v>agosto</v>
      </c>
      <c r="C1450" t="s">
        <v>105</v>
      </c>
      <c r="D1450" t="s">
        <v>106</v>
      </c>
      <c r="E1450" t="str">
        <f>+VLOOKUP(F1450,'[2]DIVIPOLA MPIO'!$A$5:$B$1125,2,0)</f>
        <v>Tolima</v>
      </c>
      <c r="F1450" t="s">
        <v>454</v>
      </c>
      <c r="G1450" t="s">
        <v>136</v>
      </c>
      <c r="H1450" t="s">
        <v>503</v>
      </c>
      <c r="I1450" t="s">
        <v>92</v>
      </c>
      <c r="J1450" t="s">
        <v>16</v>
      </c>
      <c r="K1450" s="2">
        <v>8</v>
      </c>
      <c r="L1450" s="2">
        <v>50</v>
      </c>
      <c r="M1450" s="2">
        <v>2</v>
      </c>
      <c r="N1450" s="27">
        <f t="shared" si="134"/>
        <v>1</v>
      </c>
      <c r="O1450" s="28" t="str">
        <f t="shared" si="135"/>
        <v>2</v>
      </c>
      <c r="P1450" s="28">
        <f t="shared" si="136"/>
        <v>0</v>
      </c>
      <c r="Q1450" s="29">
        <f t="shared" si="137"/>
        <v>120</v>
      </c>
      <c r="R1450" s="29">
        <f t="shared" si="138"/>
        <v>2</v>
      </c>
    </row>
    <row r="1451" spans="1:18">
      <c r="A1451" s="1">
        <v>45505</v>
      </c>
      <c r="B1451" s="1" t="str">
        <f t="shared" si="133"/>
        <v>agosto</v>
      </c>
      <c r="C1451" t="s">
        <v>105</v>
      </c>
      <c r="D1451" t="s">
        <v>106</v>
      </c>
      <c r="E1451" t="str">
        <f>+VLOOKUP(F1451,'[2]DIVIPOLA MPIO'!$A$5:$B$1125,2,0)</f>
        <v>Tolima</v>
      </c>
      <c r="F1451" t="s">
        <v>454</v>
      </c>
      <c r="G1451" t="s">
        <v>137</v>
      </c>
      <c r="H1451" t="s">
        <v>109</v>
      </c>
      <c r="I1451" t="s">
        <v>92</v>
      </c>
      <c r="J1451" t="s">
        <v>16</v>
      </c>
      <c r="K1451" s="2">
        <v>16</v>
      </c>
      <c r="L1451" s="2">
        <v>100</v>
      </c>
      <c r="M1451" s="2">
        <v>4</v>
      </c>
      <c r="N1451" s="27">
        <f t="shared" si="134"/>
        <v>1</v>
      </c>
      <c r="O1451" s="28" t="str">
        <f t="shared" si="135"/>
        <v>4</v>
      </c>
      <c r="P1451" s="28">
        <f t="shared" si="136"/>
        <v>0</v>
      </c>
      <c r="Q1451" s="29">
        <f t="shared" si="137"/>
        <v>240</v>
      </c>
      <c r="R1451" s="29">
        <f t="shared" si="138"/>
        <v>4</v>
      </c>
    </row>
    <row r="1452" spans="1:18">
      <c r="A1452" s="1">
        <v>45505</v>
      </c>
      <c r="B1452" s="1" t="str">
        <f t="shared" si="133"/>
        <v>agosto</v>
      </c>
      <c r="C1452" t="s">
        <v>105</v>
      </c>
      <c r="D1452" t="s">
        <v>106</v>
      </c>
      <c r="E1452" t="str">
        <f>+VLOOKUP(F1452,'[2]DIVIPOLA MPIO'!$A$5:$B$1125,2,0)</f>
        <v>Tolima</v>
      </c>
      <c r="F1452" t="s">
        <v>454</v>
      </c>
      <c r="G1452" t="s">
        <v>137</v>
      </c>
      <c r="H1452" t="s">
        <v>503</v>
      </c>
      <c r="I1452" t="s">
        <v>92</v>
      </c>
      <c r="J1452" t="s">
        <v>16</v>
      </c>
      <c r="K1452" s="2">
        <v>32</v>
      </c>
      <c r="L1452" s="2">
        <v>200</v>
      </c>
      <c r="M1452" s="2">
        <v>8</v>
      </c>
      <c r="N1452" s="27">
        <f t="shared" si="134"/>
        <v>1</v>
      </c>
      <c r="O1452" s="28" t="str">
        <f t="shared" si="135"/>
        <v>8</v>
      </c>
      <c r="P1452" s="28">
        <f t="shared" si="136"/>
        <v>0</v>
      </c>
      <c r="Q1452" s="29">
        <f t="shared" si="137"/>
        <v>480</v>
      </c>
      <c r="R1452" s="29">
        <f t="shared" si="138"/>
        <v>8</v>
      </c>
    </row>
    <row r="1453" spans="1:18">
      <c r="A1453" s="1">
        <v>45505</v>
      </c>
      <c r="B1453" s="1" t="str">
        <f t="shared" si="133"/>
        <v>agosto</v>
      </c>
      <c r="C1453" t="s">
        <v>105</v>
      </c>
      <c r="D1453" t="s">
        <v>106</v>
      </c>
      <c r="E1453" t="str">
        <f>+VLOOKUP(F1453,'[2]DIVIPOLA MPIO'!$A$5:$B$1125,2,0)</f>
        <v>Huila</v>
      </c>
      <c r="F1453" t="s">
        <v>138</v>
      </c>
      <c r="G1453" t="s">
        <v>139</v>
      </c>
      <c r="H1453" t="s">
        <v>117</v>
      </c>
      <c r="I1453" t="s">
        <v>92</v>
      </c>
      <c r="J1453" t="s">
        <v>16</v>
      </c>
      <c r="K1453" s="2">
        <v>12</v>
      </c>
      <c r="L1453" s="2">
        <v>75</v>
      </c>
      <c r="M1453" s="2">
        <v>3</v>
      </c>
      <c r="N1453" s="27">
        <f t="shared" si="134"/>
        <v>1</v>
      </c>
      <c r="O1453" s="28" t="str">
        <f t="shared" si="135"/>
        <v>3</v>
      </c>
      <c r="P1453" s="28">
        <f t="shared" si="136"/>
        <v>0</v>
      </c>
      <c r="Q1453" s="29">
        <f t="shared" si="137"/>
        <v>180</v>
      </c>
      <c r="R1453" s="29">
        <f t="shared" si="138"/>
        <v>3</v>
      </c>
    </row>
    <row r="1454" spans="1:18">
      <c r="A1454" s="1">
        <v>45505</v>
      </c>
      <c r="B1454" s="1" t="str">
        <f t="shared" si="133"/>
        <v>agosto</v>
      </c>
      <c r="C1454" t="s">
        <v>105</v>
      </c>
      <c r="D1454" t="s">
        <v>106</v>
      </c>
      <c r="E1454" t="str">
        <f>+VLOOKUP(F1454,'[2]DIVIPOLA MPIO'!$A$5:$B$1125,2,0)</f>
        <v>Huila</v>
      </c>
      <c r="F1454" t="s">
        <v>138</v>
      </c>
      <c r="G1454" t="s">
        <v>140</v>
      </c>
      <c r="H1454" t="s">
        <v>117</v>
      </c>
      <c r="I1454" t="s">
        <v>92</v>
      </c>
      <c r="J1454" t="s">
        <v>16</v>
      </c>
      <c r="K1454" s="2">
        <v>32</v>
      </c>
      <c r="L1454" s="2">
        <v>200</v>
      </c>
      <c r="M1454" s="2">
        <v>8</v>
      </c>
      <c r="N1454" s="27">
        <f t="shared" si="134"/>
        <v>1</v>
      </c>
      <c r="O1454" s="28" t="str">
        <f t="shared" si="135"/>
        <v>8</v>
      </c>
      <c r="P1454" s="28">
        <f t="shared" si="136"/>
        <v>0</v>
      </c>
      <c r="Q1454" s="29">
        <f t="shared" si="137"/>
        <v>480</v>
      </c>
      <c r="R1454" s="29">
        <f t="shared" si="138"/>
        <v>8</v>
      </c>
    </row>
    <row r="1455" spans="1:18">
      <c r="A1455" s="1">
        <v>45505</v>
      </c>
      <c r="B1455" s="1" t="str">
        <f t="shared" si="133"/>
        <v>agosto</v>
      </c>
      <c r="C1455" t="s">
        <v>105</v>
      </c>
      <c r="D1455" t="s">
        <v>106</v>
      </c>
      <c r="E1455" t="str">
        <f>+VLOOKUP(F1455,'[2]DIVIPOLA MPIO'!$A$5:$B$1125,2,0)</f>
        <v>Huila</v>
      </c>
      <c r="F1455" t="s">
        <v>145</v>
      </c>
      <c r="G1455" t="s">
        <v>146</v>
      </c>
      <c r="H1455" t="s">
        <v>117</v>
      </c>
      <c r="I1455" t="s">
        <v>92</v>
      </c>
      <c r="J1455" t="s">
        <v>16</v>
      </c>
      <c r="K1455" s="2">
        <v>32</v>
      </c>
      <c r="L1455" s="2">
        <v>200</v>
      </c>
      <c r="M1455" s="2">
        <v>8</v>
      </c>
      <c r="N1455" s="27">
        <f t="shared" si="134"/>
        <v>1</v>
      </c>
      <c r="O1455" s="28" t="str">
        <f t="shared" si="135"/>
        <v>8</v>
      </c>
      <c r="P1455" s="28">
        <f t="shared" si="136"/>
        <v>0</v>
      </c>
      <c r="Q1455" s="29">
        <f t="shared" si="137"/>
        <v>480</v>
      </c>
      <c r="R1455" s="29">
        <f t="shared" si="138"/>
        <v>8</v>
      </c>
    </row>
    <row r="1456" spans="1:18">
      <c r="A1456" s="1">
        <v>45505</v>
      </c>
      <c r="B1456" s="1" t="str">
        <f t="shared" si="133"/>
        <v>agosto</v>
      </c>
      <c r="C1456" t="s">
        <v>346</v>
      </c>
      <c r="D1456" t="s">
        <v>347</v>
      </c>
      <c r="E1456" t="str">
        <f>+VLOOKUP(F1456,'[2]DIVIPOLA MPIO'!$A$5:$B$1125,2,0)</f>
        <v>Casanare</v>
      </c>
      <c r="F1456" t="s">
        <v>463</v>
      </c>
      <c r="G1456" t="s">
        <v>348</v>
      </c>
      <c r="H1456" t="s">
        <v>374</v>
      </c>
      <c r="I1456" t="s">
        <v>15</v>
      </c>
      <c r="J1456" t="s">
        <v>16</v>
      </c>
      <c r="K1456" s="2">
        <v>7</v>
      </c>
      <c r="L1456" s="2">
        <v>1460</v>
      </c>
      <c r="M1456" s="2">
        <v>24.2</v>
      </c>
      <c r="N1456" s="27">
        <f t="shared" si="134"/>
        <v>4</v>
      </c>
      <c r="O1456" s="28" t="str">
        <f t="shared" si="135"/>
        <v>24</v>
      </c>
      <c r="P1456" s="28" t="str">
        <f t="shared" si="136"/>
        <v>,2</v>
      </c>
      <c r="Q1456" s="29">
        <f t="shared" si="137"/>
        <v>1440.2</v>
      </c>
      <c r="R1456" s="29">
        <f t="shared" si="138"/>
        <v>24.003333333333334</v>
      </c>
    </row>
    <row r="1457" spans="1:18">
      <c r="A1457" s="1">
        <v>45505</v>
      </c>
      <c r="B1457" s="1" t="str">
        <f t="shared" si="133"/>
        <v>agosto</v>
      </c>
      <c r="C1457" t="s">
        <v>346</v>
      </c>
      <c r="D1457" t="s">
        <v>347</v>
      </c>
      <c r="E1457" t="str">
        <f>+VLOOKUP(F1457,'[2]DIVIPOLA MPIO'!$A$5:$B$1125,2,0)</f>
        <v>Casanare</v>
      </c>
      <c r="F1457" t="s">
        <v>463</v>
      </c>
      <c r="G1457" t="s">
        <v>348</v>
      </c>
      <c r="H1457" t="s">
        <v>375</v>
      </c>
      <c r="I1457" t="s">
        <v>15</v>
      </c>
      <c r="J1457" t="s">
        <v>16</v>
      </c>
      <c r="K1457" s="2">
        <v>7</v>
      </c>
      <c r="L1457" s="2">
        <v>540</v>
      </c>
      <c r="M1457" s="2">
        <v>9</v>
      </c>
      <c r="N1457" s="27">
        <f t="shared" si="134"/>
        <v>1</v>
      </c>
      <c r="O1457" s="28" t="str">
        <f t="shared" si="135"/>
        <v>9</v>
      </c>
      <c r="P1457" s="28">
        <f t="shared" si="136"/>
        <v>0</v>
      </c>
      <c r="Q1457" s="29">
        <f t="shared" si="137"/>
        <v>540</v>
      </c>
      <c r="R1457" s="29">
        <f t="shared" si="138"/>
        <v>9</v>
      </c>
    </row>
    <row r="1458" spans="1:18">
      <c r="A1458" s="1">
        <v>45505</v>
      </c>
      <c r="B1458" s="1" t="str">
        <f t="shared" si="133"/>
        <v>agosto</v>
      </c>
      <c r="C1458" t="s">
        <v>346</v>
      </c>
      <c r="D1458" t="s">
        <v>347</v>
      </c>
      <c r="E1458" t="str">
        <f>+VLOOKUP(F1458,'[2]DIVIPOLA MPIO'!$A$5:$B$1125,2,0)</f>
        <v>Casanare</v>
      </c>
      <c r="F1458" t="s">
        <v>463</v>
      </c>
      <c r="G1458" t="s">
        <v>348</v>
      </c>
      <c r="H1458" t="s">
        <v>349</v>
      </c>
      <c r="I1458" t="s">
        <v>15</v>
      </c>
      <c r="J1458" t="s">
        <v>16</v>
      </c>
      <c r="K1458" s="2">
        <v>7</v>
      </c>
      <c r="L1458" s="2">
        <v>1520</v>
      </c>
      <c r="M1458" s="2">
        <v>25.2</v>
      </c>
      <c r="N1458" s="27">
        <f t="shared" si="134"/>
        <v>4</v>
      </c>
      <c r="O1458" s="28" t="str">
        <f t="shared" si="135"/>
        <v>25</v>
      </c>
      <c r="P1458" s="28" t="str">
        <f t="shared" si="136"/>
        <v>,2</v>
      </c>
      <c r="Q1458" s="29">
        <f t="shared" si="137"/>
        <v>1500.2</v>
      </c>
      <c r="R1458" s="29">
        <f t="shared" si="138"/>
        <v>25.003333333333334</v>
      </c>
    </row>
    <row r="1459" spans="1:18">
      <c r="A1459" s="1">
        <v>45505</v>
      </c>
      <c r="B1459" s="1" t="str">
        <f t="shared" si="133"/>
        <v>agosto</v>
      </c>
      <c r="C1459" t="s">
        <v>275</v>
      </c>
      <c r="D1459" t="s">
        <v>276</v>
      </c>
      <c r="E1459" t="str">
        <f>+VLOOKUP(F1459,'[2]DIVIPOLA MPIO'!$A$5:$B$1125,2,0)</f>
        <v>Casanare</v>
      </c>
      <c r="F1459" t="s">
        <v>201</v>
      </c>
      <c r="G1459" t="s">
        <v>277</v>
      </c>
      <c r="H1459" t="s">
        <v>279</v>
      </c>
      <c r="I1459" t="s">
        <v>15</v>
      </c>
      <c r="J1459" t="s">
        <v>16</v>
      </c>
      <c r="K1459" s="2">
        <v>336</v>
      </c>
      <c r="L1459" s="2">
        <v>1641</v>
      </c>
      <c r="M1459" s="2">
        <v>20.54</v>
      </c>
      <c r="N1459" s="27">
        <f t="shared" si="134"/>
        <v>5</v>
      </c>
      <c r="O1459" s="28" t="str">
        <f t="shared" si="135"/>
        <v>20</v>
      </c>
      <c r="P1459" s="28" t="str">
        <f t="shared" si="136"/>
        <v>,54</v>
      </c>
      <c r="Q1459" s="29">
        <f t="shared" si="137"/>
        <v>1200.54</v>
      </c>
      <c r="R1459" s="29">
        <f t="shared" si="138"/>
        <v>20.009</v>
      </c>
    </row>
    <row r="1460" spans="1:18">
      <c r="A1460" s="1">
        <v>45505</v>
      </c>
      <c r="B1460" s="1" t="str">
        <f t="shared" si="133"/>
        <v>agosto</v>
      </c>
      <c r="C1460" t="s">
        <v>151</v>
      </c>
      <c r="D1460" t="s">
        <v>152</v>
      </c>
      <c r="E1460" t="str">
        <f>+VLOOKUP(F1460,'[2]DIVIPOLA MPIO'!$A$5:$B$1125,2,0)</f>
        <v>Casanare</v>
      </c>
      <c r="F1460" t="s">
        <v>458</v>
      </c>
      <c r="G1460" t="s">
        <v>154</v>
      </c>
      <c r="H1460" t="s">
        <v>406</v>
      </c>
      <c r="I1460" t="s">
        <v>264</v>
      </c>
      <c r="J1460" t="s">
        <v>16</v>
      </c>
      <c r="K1460" s="2">
        <v>5</v>
      </c>
      <c r="L1460" s="2">
        <v>825</v>
      </c>
      <c r="M1460" s="2">
        <v>13.45</v>
      </c>
      <c r="N1460" s="27">
        <f t="shared" si="134"/>
        <v>5</v>
      </c>
      <c r="O1460" s="28" t="str">
        <f t="shared" si="135"/>
        <v>13</v>
      </c>
      <c r="P1460" s="28" t="str">
        <f t="shared" si="136"/>
        <v>,45</v>
      </c>
      <c r="Q1460" s="29">
        <f t="shared" si="137"/>
        <v>780.45</v>
      </c>
      <c r="R1460" s="29">
        <f t="shared" si="138"/>
        <v>13.0075</v>
      </c>
    </row>
    <row r="1461" spans="1:18">
      <c r="A1461" s="1">
        <v>45505</v>
      </c>
      <c r="B1461" s="1" t="str">
        <f t="shared" si="133"/>
        <v>agosto</v>
      </c>
      <c r="C1461" t="s">
        <v>151</v>
      </c>
      <c r="D1461" t="s">
        <v>152</v>
      </c>
      <c r="E1461" t="str">
        <f>+VLOOKUP(F1461,'[2]DIVIPOLA MPIO'!$A$5:$B$1125,2,0)</f>
        <v>Casanare</v>
      </c>
      <c r="F1461" t="s">
        <v>458</v>
      </c>
      <c r="G1461" t="s">
        <v>154</v>
      </c>
      <c r="H1461" t="s">
        <v>350</v>
      </c>
      <c r="I1461" t="s">
        <v>15</v>
      </c>
      <c r="J1461" t="s">
        <v>16</v>
      </c>
      <c r="K1461" s="2">
        <v>13</v>
      </c>
      <c r="L1461" s="2">
        <v>2580</v>
      </c>
      <c r="M1461" s="2">
        <v>43</v>
      </c>
      <c r="N1461" s="27">
        <f t="shared" si="134"/>
        <v>2</v>
      </c>
      <c r="O1461" s="28" t="str">
        <f t="shared" si="135"/>
        <v>43</v>
      </c>
      <c r="P1461" s="28">
        <f t="shared" si="136"/>
        <v>0</v>
      </c>
      <c r="Q1461" s="29">
        <f t="shared" si="137"/>
        <v>2580</v>
      </c>
      <c r="R1461" s="29">
        <f t="shared" si="138"/>
        <v>43</v>
      </c>
    </row>
    <row r="1462" spans="1:18">
      <c r="A1462" s="1">
        <v>45505</v>
      </c>
      <c r="B1462" s="1" t="str">
        <f t="shared" si="133"/>
        <v>agosto</v>
      </c>
      <c r="C1462" t="s">
        <v>151</v>
      </c>
      <c r="D1462" t="s">
        <v>152</v>
      </c>
      <c r="E1462" t="str">
        <f>+VLOOKUP(F1462,'[2]DIVIPOLA MPIO'!$A$5:$B$1125,2,0)</f>
        <v>Casanare</v>
      </c>
      <c r="F1462" t="s">
        <v>458</v>
      </c>
      <c r="G1462" t="s">
        <v>154</v>
      </c>
      <c r="H1462" t="s">
        <v>351</v>
      </c>
      <c r="I1462" t="s">
        <v>157</v>
      </c>
      <c r="J1462" t="s">
        <v>16</v>
      </c>
      <c r="K1462" s="2">
        <v>4</v>
      </c>
      <c r="L1462" s="2">
        <v>930</v>
      </c>
      <c r="M1462" s="2">
        <v>15.3</v>
      </c>
      <c r="N1462" s="27">
        <f t="shared" si="134"/>
        <v>4</v>
      </c>
      <c r="O1462" s="28" t="str">
        <f t="shared" si="135"/>
        <v>15</v>
      </c>
      <c r="P1462" s="28" t="str">
        <f t="shared" si="136"/>
        <v>,3</v>
      </c>
      <c r="Q1462" s="29">
        <f t="shared" si="137"/>
        <v>900.3</v>
      </c>
      <c r="R1462" s="29">
        <f t="shared" si="138"/>
        <v>15.004999999999999</v>
      </c>
    </row>
    <row r="1463" spans="1:18">
      <c r="A1463" s="1">
        <v>45505</v>
      </c>
      <c r="B1463" s="1" t="str">
        <f t="shared" si="133"/>
        <v>agosto</v>
      </c>
      <c r="C1463" t="s">
        <v>151</v>
      </c>
      <c r="D1463" t="s">
        <v>152</v>
      </c>
      <c r="E1463" t="str">
        <f>+VLOOKUP(F1463,'[2]DIVIPOLA MPIO'!$A$5:$B$1125,2,0)</f>
        <v>Casanare</v>
      </c>
      <c r="F1463" t="s">
        <v>458</v>
      </c>
      <c r="G1463" t="s">
        <v>154</v>
      </c>
      <c r="H1463" t="s">
        <v>156</v>
      </c>
      <c r="I1463" t="s">
        <v>157</v>
      </c>
      <c r="J1463" t="s">
        <v>16</v>
      </c>
      <c r="K1463" s="2">
        <v>7</v>
      </c>
      <c r="L1463" s="2">
        <v>1560</v>
      </c>
      <c r="M1463" s="2">
        <v>26</v>
      </c>
      <c r="N1463" s="27">
        <f t="shared" si="134"/>
        <v>2</v>
      </c>
      <c r="O1463" s="28" t="str">
        <f t="shared" si="135"/>
        <v>26</v>
      </c>
      <c r="P1463" s="28">
        <f t="shared" si="136"/>
        <v>0</v>
      </c>
      <c r="Q1463" s="29">
        <f t="shared" si="137"/>
        <v>1560</v>
      </c>
      <c r="R1463" s="29">
        <f t="shared" si="138"/>
        <v>26</v>
      </c>
    </row>
    <row r="1464" spans="1:18">
      <c r="A1464" s="1">
        <v>45505</v>
      </c>
      <c r="B1464" s="1" t="str">
        <f t="shared" si="133"/>
        <v>agosto</v>
      </c>
      <c r="C1464" t="s">
        <v>151</v>
      </c>
      <c r="D1464" t="s">
        <v>152</v>
      </c>
      <c r="E1464" t="str">
        <f>+VLOOKUP(F1464,'[2]DIVIPOLA MPIO'!$A$5:$B$1125,2,0)</f>
        <v>Meta</v>
      </c>
      <c r="F1464" t="s">
        <v>456</v>
      </c>
      <c r="G1464" t="s">
        <v>154</v>
      </c>
      <c r="H1464" t="s">
        <v>352</v>
      </c>
      <c r="I1464" t="s">
        <v>15</v>
      </c>
      <c r="J1464" t="s">
        <v>16</v>
      </c>
      <c r="K1464" s="2">
        <v>4</v>
      </c>
      <c r="L1464" s="2">
        <v>840</v>
      </c>
      <c r="M1464" s="2">
        <v>14</v>
      </c>
      <c r="N1464" s="27">
        <f t="shared" si="134"/>
        <v>2</v>
      </c>
      <c r="O1464" s="28" t="str">
        <f t="shared" si="135"/>
        <v>14</v>
      </c>
      <c r="P1464" s="28">
        <f t="shared" si="136"/>
        <v>0</v>
      </c>
      <c r="Q1464" s="29">
        <f t="shared" si="137"/>
        <v>840</v>
      </c>
      <c r="R1464" s="29">
        <f t="shared" si="138"/>
        <v>14</v>
      </c>
    </row>
    <row r="1465" spans="1:18">
      <c r="A1465" s="1">
        <v>45505</v>
      </c>
      <c r="B1465" s="1" t="str">
        <f t="shared" si="133"/>
        <v>agosto</v>
      </c>
      <c r="C1465" t="s">
        <v>151</v>
      </c>
      <c r="D1465" t="s">
        <v>152</v>
      </c>
      <c r="E1465" t="str">
        <f>+VLOOKUP(F1465,'[2]DIVIPOLA MPIO'!$A$5:$B$1125,2,0)</f>
        <v>Meta</v>
      </c>
      <c r="F1465" t="s">
        <v>456</v>
      </c>
      <c r="G1465" t="s">
        <v>159</v>
      </c>
      <c r="H1465" t="s">
        <v>160</v>
      </c>
      <c r="I1465" t="s">
        <v>15</v>
      </c>
      <c r="J1465" t="s">
        <v>16</v>
      </c>
      <c r="K1465" s="2">
        <v>15</v>
      </c>
      <c r="L1465" s="2">
        <v>3720</v>
      </c>
      <c r="M1465" s="2">
        <v>62</v>
      </c>
      <c r="N1465" s="27">
        <f t="shared" si="134"/>
        <v>2</v>
      </c>
      <c r="O1465" s="28" t="str">
        <f t="shared" si="135"/>
        <v>62</v>
      </c>
      <c r="P1465" s="28">
        <f t="shared" si="136"/>
        <v>0</v>
      </c>
      <c r="Q1465" s="29">
        <f t="shared" si="137"/>
        <v>3720</v>
      </c>
      <c r="R1465" s="29">
        <f t="shared" si="138"/>
        <v>62</v>
      </c>
    </row>
    <row r="1466" spans="1:18">
      <c r="A1466" s="1">
        <v>45505</v>
      </c>
      <c r="B1466" s="1" t="str">
        <f t="shared" si="133"/>
        <v>agosto</v>
      </c>
      <c r="C1466" t="s">
        <v>151</v>
      </c>
      <c r="D1466" t="s">
        <v>152</v>
      </c>
      <c r="E1466" t="str">
        <f>+VLOOKUP(F1466,'[2]DIVIPOLA MPIO'!$A$5:$B$1125,2,0)</f>
        <v>Meta</v>
      </c>
      <c r="F1466" t="s">
        <v>456</v>
      </c>
      <c r="G1466" t="s">
        <v>159</v>
      </c>
      <c r="H1466" t="s">
        <v>161</v>
      </c>
      <c r="I1466" t="s">
        <v>15</v>
      </c>
      <c r="J1466" t="s">
        <v>16</v>
      </c>
      <c r="K1466" s="2">
        <v>14</v>
      </c>
      <c r="L1466" s="2">
        <v>2250</v>
      </c>
      <c r="M1466" s="2">
        <v>37.299999999999997</v>
      </c>
      <c r="N1466" s="27">
        <f t="shared" si="134"/>
        <v>4</v>
      </c>
      <c r="O1466" s="28" t="str">
        <f t="shared" si="135"/>
        <v>37</v>
      </c>
      <c r="P1466" s="28" t="str">
        <f t="shared" si="136"/>
        <v>,3</v>
      </c>
      <c r="Q1466" s="29">
        <f t="shared" si="137"/>
        <v>2220.3000000000002</v>
      </c>
      <c r="R1466" s="29">
        <f t="shared" si="138"/>
        <v>37.005000000000003</v>
      </c>
    </row>
    <row r="1467" spans="1:18">
      <c r="A1467" s="1">
        <v>45505</v>
      </c>
      <c r="B1467" s="1" t="str">
        <f t="shared" si="133"/>
        <v>agosto</v>
      </c>
      <c r="C1467" t="s">
        <v>162</v>
      </c>
      <c r="D1467" t="s">
        <v>163</v>
      </c>
      <c r="E1467" t="str">
        <f>+VLOOKUP(F1467,'[2]DIVIPOLA MPIO'!$A$5:$B$1125,2,0)</f>
        <v>Arauca</v>
      </c>
      <c r="F1467" t="s">
        <v>507</v>
      </c>
      <c r="G1467" t="s">
        <v>165</v>
      </c>
      <c r="H1467" t="s">
        <v>166</v>
      </c>
      <c r="I1467" t="s">
        <v>15</v>
      </c>
      <c r="J1467" t="s">
        <v>16</v>
      </c>
      <c r="K1467" s="2">
        <v>7</v>
      </c>
      <c r="L1467" s="2">
        <v>1590</v>
      </c>
      <c r="M1467" s="2">
        <v>26.3</v>
      </c>
      <c r="N1467" s="27">
        <f t="shared" si="134"/>
        <v>4</v>
      </c>
      <c r="O1467" s="28" t="str">
        <f t="shared" si="135"/>
        <v>26</v>
      </c>
      <c r="P1467" s="28" t="str">
        <f t="shared" si="136"/>
        <v>,3</v>
      </c>
      <c r="Q1467" s="29">
        <f t="shared" si="137"/>
        <v>1560.3</v>
      </c>
      <c r="R1467" s="29">
        <f t="shared" si="138"/>
        <v>26.004999999999999</v>
      </c>
    </row>
    <row r="1468" spans="1:18">
      <c r="A1468" s="1">
        <v>45505</v>
      </c>
      <c r="B1468" s="1" t="str">
        <f t="shared" si="133"/>
        <v>agosto</v>
      </c>
      <c r="C1468" t="s">
        <v>167</v>
      </c>
      <c r="D1468" t="s">
        <v>168</v>
      </c>
      <c r="E1468" t="str">
        <f>+VLOOKUP(F1468,'[2]DIVIPOLA MPIO'!$A$5:$B$1125,2,0)</f>
        <v>Casanare</v>
      </c>
      <c r="F1468" t="s">
        <v>338</v>
      </c>
      <c r="G1468" t="s">
        <v>353</v>
      </c>
      <c r="H1468" t="s">
        <v>377</v>
      </c>
      <c r="I1468" t="s">
        <v>15</v>
      </c>
      <c r="J1468" t="s">
        <v>16</v>
      </c>
      <c r="K1468" s="2">
        <v>270</v>
      </c>
      <c r="L1468" s="2">
        <v>4039</v>
      </c>
      <c r="M1468" s="2">
        <v>68</v>
      </c>
      <c r="N1468" s="27">
        <f t="shared" si="134"/>
        <v>2</v>
      </c>
      <c r="O1468" s="28" t="str">
        <f t="shared" si="135"/>
        <v>68</v>
      </c>
      <c r="P1468" s="28">
        <f t="shared" si="136"/>
        <v>0</v>
      </c>
      <c r="Q1468" s="29">
        <f t="shared" si="137"/>
        <v>4080</v>
      </c>
      <c r="R1468" s="29">
        <f t="shared" si="138"/>
        <v>68</v>
      </c>
    </row>
    <row r="1469" spans="1:18">
      <c r="A1469" s="1">
        <v>45505</v>
      </c>
      <c r="B1469" s="1" t="str">
        <f t="shared" si="133"/>
        <v>agosto</v>
      </c>
      <c r="C1469" t="s">
        <v>167</v>
      </c>
      <c r="D1469" t="s">
        <v>168</v>
      </c>
      <c r="E1469" t="str">
        <f>+VLOOKUP(F1469,'[2]DIVIPOLA MPIO'!$A$5:$B$1125,2,0)</f>
        <v>Casanare</v>
      </c>
      <c r="F1469" t="s">
        <v>338</v>
      </c>
      <c r="G1469" t="s">
        <v>353</v>
      </c>
      <c r="H1469" t="s">
        <v>355</v>
      </c>
      <c r="I1469" t="s">
        <v>92</v>
      </c>
      <c r="J1469" t="s">
        <v>16</v>
      </c>
      <c r="K1469" s="2">
        <v>49</v>
      </c>
      <c r="L1469" s="2">
        <v>727</v>
      </c>
      <c r="M1469" s="2">
        <v>13</v>
      </c>
      <c r="N1469" s="27">
        <f t="shared" si="134"/>
        <v>2</v>
      </c>
      <c r="O1469" s="28" t="str">
        <f t="shared" si="135"/>
        <v>13</v>
      </c>
      <c r="P1469" s="28">
        <f t="shared" si="136"/>
        <v>0</v>
      </c>
      <c r="Q1469" s="29">
        <f t="shared" si="137"/>
        <v>780</v>
      </c>
      <c r="R1469" s="29">
        <f t="shared" si="138"/>
        <v>13</v>
      </c>
    </row>
    <row r="1470" spans="1:18">
      <c r="A1470" s="1">
        <v>45505</v>
      </c>
      <c r="B1470" s="1" t="str">
        <f t="shared" si="133"/>
        <v>agosto</v>
      </c>
      <c r="C1470" t="s">
        <v>167</v>
      </c>
      <c r="D1470" t="s">
        <v>168</v>
      </c>
      <c r="E1470" t="str">
        <f>+VLOOKUP(F1470,'[2]DIVIPOLA MPIO'!$A$5:$B$1125,2,0)</f>
        <v>Casanare</v>
      </c>
      <c r="F1470" t="s">
        <v>338</v>
      </c>
      <c r="G1470" t="s">
        <v>353</v>
      </c>
      <c r="H1470" t="s">
        <v>171</v>
      </c>
      <c r="I1470" t="s">
        <v>92</v>
      </c>
      <c r="J1470" t="s">
        <v>16</v>
      </c>
      <c r="K1470" s="2">
        <v>428</v>
      </c>
      <c r="L1470" s="2">
        <v>8566</v>
      </c>
      <c r="M1470" s="2">
        <v>75</v>
      </c>
      <c r="N1470" s="27">
        <f t="shared" si="134"/>
        <v>2</v>
      </c>
      <c r="O1470" s="28" t="str">
        <f t="shared" si="135"/>
        <v>75</v>
      </c>
      <c r="P1470" s="28">
        <f t="shared" si="136"/>
        <v>0</v>
      </c>
      <c r="Q1470" s="29">
        <f t="shared" si="137"/>
        <v>4500</v>
      </c>
      <c r="R1470" s="29">
        <f t="shared" si="138"/>
        <v>75</v>
      </c>
    </row>
    <row r="1471" spans="1:18">
      <c r="A1471" s="1">
        <v>45505</v>
      </c>
      <c r="B1471" s="1" t="str">
        <f t="shared" si="133"/>
        <v>agosto</v>
      </c>
      <c r="C1471" t="s">
        <v>167</v>
      </c>
      <c r="D1471" t="s">
        <v>168</v>
      </c>
      <c r="E1471" t="str">
        <f>+VLOOKUP(F1471,'[2]DIVIPOLA MPIO'!$A$5:$B$1125,2,0)</f>
        <v>Meta</v>
      </c>
      <c r="F1471" t="s">
        <v>169</v>
      </c>
      <c r="G1471" t="s">
        <v>170</v>
      </c>
      <c r="H1471" t="s">
        <v>377</v>
      </c>
      <c r="I1471" t="s">
        <v>15</v>
      </c>
      <c r="J1471" t="s">
        <v>16</v>
      </c>
      <c r="K1471" s="2">
        <v>9</v>
      </c>
      <c r="L1471" s="2">
        <v>131</v>
      </c>
      <c r="M1471" s="2">
        <v>3</v>
      </c>
      <c r="N1471" s="27">
        <f t="shared" si="134"/>
        <v>1</v>
      </c>
      <c r="O1471" s="28" t="str">
        <f t="shared" si="135"/>
        <v>3</v>
      </c>
      <c r="P1471" s="28">
        <f t="shared" si="136"/>
        <v>0</v>
      </c>
      <c r="Q1471" s="29">
        <f t="shared" si="137"/>
        <v>180</v>
      </c>
      <c r="R1471" s="29">
        <f t="shared" si="138"/>
        <v>3</v>
      </c>
    </row>
    <row r="1472" spans="1:18">
      <c r="A1472" s="1">
        <v>45505</v>
      </c>
      <c r="B1472" s="1" t="str">
        <f t="shared" si="133"/>
        <v>agosto</v>
      </c>
      <c r="C1472" t="s">
        <v>167</v>
      </c>
      <c r="D1472" t="s">
        <v>168</v>
      </c>
      <c r="E1472" t="str">
        <f>+VLOOKUP(F1472,'[2]DIVIPOLA MPIO'!$A$5:$B$1125,2,0)</f>
        <v>Meta</v>
      </c>
      <c r="F1472" t="s">
        <v>169</v>
      </c>
      <c r="G1472" t="s">
        <v>170</v>
      </c>
      <c r="H1472" t="s">
        <v>355</v>
      </c>
      <c r="I1472" t="s">
        <v>92</v>
      </c>
      <c r="J1472" t="s">
        <v>16</v>
      </c>
      <c r="K1472" s="2">
        <v>175</v>
      </c>
      <c r="L1472" s="2">
        <v>2616</v>
      </c>
      <c r="M1472" s="2">
        <v>44</v>
      </c>
      <c r="N1472" s="27">
        <f t="shared" si="134"/>
        <v>2</v>
      </c>
      <c r="O1472" s="28" t="str">
        <f t="shared" si="135"/>
        <v>44</v>
      </c>
      <c r="P1472" s="28">
        <f t="shared" si="136"/>
        <v>0</v>
      </c>
      <c r="Q1472" s="29">
        <f t="shared" si="137"/>
        <v>2640</v>
      </c>
      <c r="R1472" s="29">
        <f t="shared" si="138"/>
        <v>44</v>
      </c>
    </row>
    <row r="1473" spans="1:18">
      <c r="A1473" s="1">
        <v>45505</v>
      </c>
      <c r="B1473" s="1" t="str">
        <f t="shared" si="133"/>
        <v>agosto</v>
      </c>
      <c r="C1473" t="s">
        <v>356</v>
      </c>
      <c r="D1473" t="s">
        <v>357</v>
      </c>
      <c r="E1473" t="str">
        <f>+VLOOKUP(F1473,'[2]DIVIPOLA MPIO'!$A$5:$B$1125,2,0)</f>
        <v>Meta</v>
      </c>
      <c r="F1473" t="s">
        <v>358</v>
      </c>
      <c r="G1473" t="s">
        <v>359</v>
      </c>
      <c r="H1473" t="s">
        <v>360</v>
      </c>
      <c r="I1473" t="s">
        <v>15</v>
      </c>
      <c r="J1473" t="s">
        <v>16</v>
      </c>
      <c r="K1473" s="2">
        <v>16</v>
      </c>
      <c r="L1473" s="2">
        <v>333</v>
      </c>
      <c r="M1473" s="2">
        <v>7</v>
      </c>
      <c r="N1473" s="27">
        <f t="shared" si="134"/>
        <v>1</v>
      </c>
      <c r="O1473" s="28" t="str">
        <f t="shared" si="135"/>
        <v>7</v>
      </c>
      <c r="P1473" s="28">
        <f t="shared" si="136"/>
        <v>0</v>
      </c>
      <c r="Q1473" s="29">
        <f t="shared" si="137"/>
        <v>420</v>
      </c>
      <c r="R1473" s="29">
        <f t="shared" si="138"/>
        <v>7</v>
      </c>
    </row>
    <row r="1474" spans="1:18">
      <c r="A1474" s="1">
        <v>45505</v>
      </c>
      <c r="B1474" s="1" t="str">
        <f t="shared" si="133"/>
        <v>agosto</v>
      </c>
      <c r="C1474" t="s">
        <v>356</v>
      </c>
      <c r="D1474" t="s">
        <v>357</v>
      </c>
      <c r="E1474" t="str">
        <f>+VLOOKUP(F1474,'[2]DIVIPOLA MPIO'!$A$5:$B$1125,2,0)</f>
        <v>Meta</v>
      </c>
      <c r="F1474" t="s">
        <v>456</v>
      </c>
      <c r="G1474" t="s">
        <v>361</v>
      </c>
      <c r="H1474" t="s">
        <v>360</v>
      </c>
      <c r="I1474" t="s">
        <v>15</v>
      </c>
      <c r="J1474" t="s">
        <v>16</v>
      </c>
      <c r="K1474" s="2">
        <v>67</v>
      </c>
      <c r="L1474" s="2">
        <v>2991</v>
      </c>
      <c r="M1474" s="2">
        <v>28</v>
      </c>
      <c r="N1474" s="27">
        <f t="shared" si="134"/>
        <v>2</v>
      </c>
      <c r="O1474" s="28" t="str">
        <f t="shared" si="135"/>
        <v>28</v>
      </c>
      <c r="P1474" s="28">
        <f t="shared" si="136"/>
        <v>0</v>
      </c>
      <c r="Q1474" s="29">
        <f t="shared" si="137"/>
        <v>1680</v>
      </c>
      <c r="R1474" s="29">
        <f t="shared" si="138"/>
        <v>28</v>
      </c>
    </row>
    <row r="1475" spans="1:18">
      <c r="A1475" s="1">
        <v>45505</v>
      </c>
      <c r="B1475" s="1" t="str">
        <f t="shared" ref="B1475:B1538" si="139">TEXT(A1475,"mmmm")</f>
        <v>agosto</v>
      </c>
      <c r="C1475" t="s">
        <v>172</v>
      </c>
      <c r="D1475" t="s">
        <v>173</v>
      </c>
      <c r="E1475" t="str">
        <f>+VLOOKUP(F1475,'[2]DIVIPOLA MPIO'!$A$5:$B$1125,2,0)</f>
        <v>Vichada</v>
      </c>
      <c r="F1475" t="s">
        <v>383</v>
      </c>
      <c r="G1475" t="s">
        <v>384</v>
      </c>
      <c r="H1475" t="s">
        <v>504</v>
      </c>
      <c r="I1475" t="s">
        <v>15</v>
      </c>
      <c r="J1475" t="s">
        <v>16</v>
      </c>
      <c r="K1475" s="2">
        <v>174</v>
      </c>
      <c r="L1475" s="2">
        <v>2700</v>
      </c>
      <c r="M1475" s="2">
        <v>59</v>
      </c>
      <c r="N1475" s="27">
        <f t="shared" ref="N1475:N1538" si="140">LEN($M1475)</f>
        <v>2</v>
      </c>
      <c r="O1475" s="28" t="str">
        <f t="shared" ref="O1475:O1528" si="141">IF(N1475="1",$M1475,IF(N1475=2,LEFT($M1475,2),LEFT($M1475,2)))</f>
        <v>59</v>
      </c>
      <c r="P1475" s="28">
        <f t="shared" ref="P1475:P1528" si="142">IF(N1475&lt;=2,0,MID($M1475,3,3))</f>
        <v>0</v>
      </c>
      <c r="Q1475" s="29">
        <f t="shared" ref="Q1475:Q1528" si="143">+(O1475*60)+P1475</f>
        <v>3540</v>
      </c>
      <c r="R1475" s="29">
        <f t="shared" ref="R1475:R1528" si="144">+Q1475/60</f>
        <v>59</v>
      </c>
    </row>
    <row r="1476" spans="1:18">
      <c r="A1476" s="1">
        <v>45505</v>
      </c>
      <c r="B1476" s="1" t="str">
        <f t="shared" si="139"/>
        <v>agosto</v>
      </c>
      <c r="C1476" t="s">
        <v>172</v>
      </c>
      <c r="D1476" t="s">
        <v>173</v>
      </c>
      <c r="E1476" t="str">
        <f>+VLOOKUP(F1476,'[2]DIVIPOLA MPIO'!$A$5:$B$1125,2,0)</f>
        <v>Casanare</v>
      </c>
      <c r="F1476" t="s">
        <v>458</v>
      </c>
      <c r="G1476" t="s">
        <v>364</v>
      </c>
      <c r="H1476" t="s">
        <v>408</v>
      </c>
      <c r="I1476" t="s">
        <v>15</v>
      </c>
      <c r="J1476" t="s">
        <v>16</v>
      </c>
      <c r="K1476" s="2">
        <v>29</v>
      </c>
      <c r="L1476" s="2">
        <v>425</v>
      </c>
      <c r="M1476" s="2">
        <v>10</v>
      </c>
      <c r="N1476" s="27">
        <f t="shared" si="140"/>
        <v>2</v>
      </c>
      <c r="O1476" s="28" t="str">
        <f t="shared" si="141"/>
        <v>10</v>
      </c>
      <c r="P1476" s="28">
        <f t="shared" si="142"/>
        <v>0</v>
      </c>
      <c r="Q1476" s="29">
        <f t="shared" si="143"/>
        <v>600</v>
      </c>
      <c r="R1476" s="29">
        <f t="shared" si="144"/>
        <v>10</v>
      </c>
    </row>
    <row r="1477" spans="1:18">
      <c r="A1477" s="1">
        <v>45505</v>
      </c>
      <c r="B1477" s="1" t="str">
        <f t="shared" si="139"/>
        <v>agosto</v>
      </c>
      <c r="C1477" t="s">
        <v>172</v>
      </c>
      <c r="D1477" t="s">
        <v>173</v>
      </c>
      <c r="E1477" t="str">
        <f>+VLOOKUP(F1477,'[2]DIVIPOLA MPIO'!$A$5:$B$1125,2,0)</f>
        <v>Meta</v>
      </c>
      <c r="F1477" t="s">
        <v>459</v>
      </c>
      <c r="G1477" t="s">
        <v>386</v>
      </c>
      <c r="H1477" t="s">
        <v>179</v>
      </c>
      <c r="I1477" t="s">
        <v>15</v>
      </c>
      <c r="J1477" t="s">
        <v>123</v>
      </c>
      <c r="K1477" s="2">
        <v>70</v>
      </c>
      <c r="L1477" s="2">
        <v>1130</v>
      </c>
      <c r="M1477" s="2">
        <v>23</v>
      </c>
      <c r="N1477" s="27">
        <f t="shared" si="140"/>
        <v>2</v>
      </c>
      <c r="O1477" s="28" t="str">
        <f t="shared" si="141"/>
        <v>23</v>
      </c>
      <c r="P1477" s="28">
        <f t="shared" si="142"/>
        <v>0</v>
      </c>
      <c r="Q1477" s="29">
        <f t="shared" si="143"/>
        <v>1380</v>
      </c>
      <c r="R1477" s="29">
        <f t="shared" si="144"/>
        <v>23</v>
      </c>
    </row>
    <row r="1478" spans="1:18">
      <c r="A1478" s="1">
        <v>45505</v>
      </c>
      <c r="B1478" s="1" t="str">
        <f t="shared" si="139"/>
        <v>agosto</v>
      </c>
      <c r="C1478" t="s">
        <v>172</v>
      </c>
      <c r="D1478" t="s">
        <v>173</v>
      </c>
      <c r="E1478" t="str">
        <f>+VLOOKUP(F1478,'[2]DIVIPOLA MPIO'!$A$5:$B$1125,2,0)</f>
        <v>Meta</v>
      </c>
      <c r="F1478" t="s">
        <v>169</v>
      </c>
      <c r="G1478" t="s">
        <v>174</v>
      </c>
      <c r="H1478" t="s">
        <v>175</v>
      </c>
      <c r="I1478" t="s">
        <v>15</v>
      </c>
      <c r="J1478" t="s">
        <v>16</v>
      </c>
      <c r="K1478" s="2">
        <v>50</v>
      </c>
      <c r="L1478" s="2">
        <v>649</v>
      </c>
      <c r="M1478" s="2">
        <v>18</v>
      </c>
      <c r="N1478" s="27">
        <f t="shared" si="140"/>
        <v>2</v>
      </c>
      <c r="O1478" s="28" t="str">
        <f t="shared" si="141"/>
        <v>18</v>
      </c>
      <c r="P1478" s="28">
        <f t="shared" si="142"/>
        <v>0</v>
      </c>
      <c r="Q1478" s="29">
        <f t="shared" si="143"/>
        <v>1080</v>
      </c>
      <c r="R1478" s="29">
        <f t="shared" si="144"/>
        <v>18</v>
      </c>
    </row>
    <row r="1479" spans="1:18">
      <c r="A1479" s="1">
        <v>45505</v>
      </c>
      <c r="B1479" s="1" t="str">
        <f t="shared" si="139"/>
        <v>agosto</v>
      </c>
      <c r="C1479" t="s">
        <v>172</v>
      </c>
      <c r="D1479" t="s">
        <v>173</v>
      </c>
      <c r="E1479" t="str">
        <f>+VLOOKUP(F1479,'[2]DIVIPOLA MPIO'!$A$5:$B$1125,2,0)</f>
        <v>Meta</v>
      </c>
      <c r="F1479" t="s">
        <v>169</v>
      </c>
      <c r="G1479" t="s">
        <v>174</v>
      </c>
      <c r="H1479" t="s">
        <v>177</v>
      </c>
      <c r="I1479" t="s">
        <v>15</v>
      </c>
      <c r="J1479" t="s">
        <v>16</v>
      </c>
      <c r="K1479" s="2">
        <v>71</v>
      </c>
      <c r="L1479" s="2">
        <v>1100</v>
      </c>
      <c r="M1479" s="2">
        <v>25.5</v>
      </c>
      <c r="N1479" s="27">
        <f t="shared" si="140"/>
        <v>4</v>
      </c>
      <c r="O1479" s="28" t="str">
        <f t="shared" si="141"/>
        <v>25</v>
      </c>
      <c r="P1479" s="28" t="str">
        <f t="shared" si="142"/>
        <v>,5</v>
      </c>
      <c r="Q1479" s="29">
        <f t="shared" si="143"/>
        <v>1500.5</v>
      </c>
      <c r="R1479" s="29">
        <f t="shared" si="144"/>
        <v>25.008333333333333</v>
      </c>
    </row>
    <row r="1480" spans="1:18">
      <c r="A1480" s="1">
        <v>45505</v>
      </c>
      <c r="B1480" s="1" t="str">
        <f t="shared" si="139"/>
        <v>agosto</v>
      </c>
      <c r="C1480" t="s">
        <v>180</v>
      </c>
      <c r="D1480" t="s">
        <v>181</v>
      </c>
      <c r="E1480" t="str">
        <f>+VLOOKUP(F1480,'[2]DIVIPOLA MPIO'!$A$5:$B$1125,2,0)</f>
        <v>Casanare</v>
      </c>
      <c r="F1480" t="s">
        <v>463</v>
      </c>
      <c r="G1480" t="s">
        <v>182</v>
      </c>
      <c r="H1480" t="s">
        <v>183</v>
      </c>
      <c r="I1480" t="s">
        <v>92</v>
      </c>
      <c r="J1480" t="s">
        <v>16</v>
      </c>
      <c r="K1480" s="2">
        <v>90</v>
      </c>
      <c r="L1480" s="2">
        <v>1360</v>
      </c>
      <c r="M1480" s="2">
        <v>34</v>
      </c>
      <c r="N1480" s="27">
        <f t="shared" si="140"/>
        <v>2</v>
      </c>
      <c r="O1480" s="28" t="str">
        <f t="shared" si="141"/>
        <v>34</v>
      </c>
      <c r="P1480" s="28">
        <f t="shared" si="142"/>
        <v>0</v>
      </c>
      <c r="Q1480" s="29">
        <f t="shared" si="143"/>
        <v>2040</v>
      </c>
      <c r="R1480" s="29">
        <f t="shared" si="144"/>
        <v>34</v>
      </c>
    </row>
    <row r="1481" spans="1:18">
      <c r="A1481" s="1">
        <v>45505</v>
      </c>
      <c r="B1481" s="1" t="str">
        <f t="shared" si="139"/>
        <v>agosto</v>
      </c>
      <c r="C1481" t="s">
        <v>180</v>
      </c>
      <c r="D1481" t="s">
        <v>181</v>
      </c>
      <c r="E1481" t="str">
        <f>+VLOOKUP(F1481,'[2]DIVIPOLA MPIO'!$A$5:$B$1125,2,0)</f>
        <v>Casanare</v>
      </c>
      <c r="F1481" t="s">
        <v>463</v>
      </c>
      <c r="G1481" t="s">
        <v>182</v>
      </c>
      <c r="H1481" t="s">
        <v>184</v>
      </c>
      <c r="I1481" t="s">
        <v>92</v>
      </c>
      <c r="J1481" t="s">
        <v>16</v>
      </c>
      <c r="K1481" s="2">
        <v>166</v>
      </c>
      <c r="L1481" s="2">
        <v>2492</v>
      </c>
      <c r="M1481" s="2">
        <v>62.3</v>
      </c>
      <c r="N1481" s="27">
        <f t="shared" si="140"/>
        <v>4</v>
      </c>
      <c r="O1481" s="28" t="str">
        <f t="shared" si="141"/>
        <v>62</v>
      </c>
      <c r="P1481" s="28" t="str">
        <f t="shared" si="142"/>
        <v>,3</v>
      </c>
      <c r="Q1481" s="29">
        <f t="shared" si="143"/>
        <v>3720.3</v>
      </c>
      <c r="R1481" s="29">
        <f t="shared" si="144"/>
        <v>62.005000000000003</v>
      </c>
    </row>
    <row r="1482" spans="1:18">
      <c r="A1482" s="1">
        <v>45505</v>
      </c>
      <c r="B1482" s="1" t="str">
        <f t="shared" si="139"/>
        <v>agosto</v>
      </c>
      <c r="C1482" t="s">
        <v>180</v>
      </c>
      <c r="D1482" t="s">
        <v>181</v>
      </c>
      <c r="E1482" t="s">
        <v>528</v>
      </c>
      <c r="F1482" t="s">
        <v>536</v>
      </c>
      <c r="G1482" t="s">
        <v>186</v>
      </c>
      <c r="H1482" t="s">
        <v>187</v>
      </c>
      <c r="I1482" t="s">
        <v>92</v>
      </c>
      <c r="J1482" t="s">
        <v>16</v>
      </c>
      <c r="K1482" s="2">
        <v>120</v>
      </c>
      <c r="L1482" s="2">
        <v>1800</v>
      </c>
      <c r="M1482" s="2">
        <v>45</v>
      </c>
      <c r="N1482" s="27">
        <f t="shared" si="140"/>
        <v>2</v>
      </c>
      <c r="O1482" s="28" t="str">
        <f t="shared" si="141"/>
        <v>45</v>
      </c>
      <c r="P1482" s="28">
        <f t="shared" si="142"/>
        <v>0</v>
      </c>
      <c r="Q1482" s="29">
        <f t="shared" si="143"/>
        <v>2700</v>
      </c>
      <c r="R1482" s="29">
        <f t="shared" si="144"/>
        <v>45</v>
      </c>
    </row>
    <row r="1483" spans="1:18">
      <c r="A1483" s="1">
        <v>45505</v>
      </c>
      <c r="B1483" s="1" t="str">
        <f t="shared" si="139"/>
        <v>agosto</v>
      </c>
      <c r="C1483" t="s">
        <v>180</v>
      </c>
      <c r="D1483" t="s">
        <v>181</v>
      </c>
      <c r="E1483" t="s">
        <v>528</v>
      </c>
      <c r="F1483" t="s">
        <v>536</v>
      </c>
      <c r="G1483" t="s">
        <v>186</v>
      </c>
      <c r="H1483" t="s">
        <v>388</v>
      </c>
      <c r="I1483" t="s">
        <v>92</v>
      </c>
      <c r="J1483" t="s">
        <v>16</v>
      </c>
      <c r="K1483" s="2">
        <v>85</v>
      </c>
      <c r="L1483" s="2">
        <v>1280</v>
      </c>
      <c r="M1483" s="2">
        <v>32</v>
      </c>
      <c r="N1483" s="27">
        <f t="shared" si="140"/>
        <v>2</v>
      </c>
      <c r="O1483" s="28" t="str">
        <f t="shared" si="141"/>
        <v>32</v>
      </c>
      <c r="P1483" s="28">
        <f t="shared" si="142"/>
        <v>0</v>
      </c>
      <c r="Q1483" s="29">
        <f t="shared" si="143"/>
        <v>1920</v>
      </c>
      <c r="R1483" s="29">
        <f t="shared" si="144"/>
        <v>32</v>
      </c>
    </row>
    <row r="1484" spans="1:18">
      <c r="A1484" s="1">
        <v>45505</v>
      </c>
      <c r="B1484" s="1" t="str">
        <f t="shared" si="139"/>
        <v>agosto</v>
      </c>
      <c r="C1484" t="s">
        <v>180</v>
      </c>
      <c r="D1484" t="s">
        <v>181</v>
      </c>
      <c r="E1484" t="s">
        <v>528</v>
      </c>
      <c r="F1484" t="s">
        <v>536</v>
      </c>
      <c r="G1484" t="s">
        <v>186</v>
      </c>
      <c r="H1484" t="s">
        <v>188</v>
      </c>
      <c r="I1484" t="s">
        <v>92</v>
      </c>
      <c r="J1484" t="s">
        <v>16</v>
      </c>
      <c r="K1484" s="2">
        <v>35</v>
      </c>
      <c r="L1484" s="2">
        <v>532</v>
      </c>
      <c r="M1484" s="2">
        <v>1330</v>
      </c>
      <c r="N1484" s="27">
        <f t="shared" si="140"/>
        <v>4</v>
      </c>
      <c r="O1484" s="28" t="str">
        <f t="shared" si="141"/>
        <v>13</v>
      </c>
      <c r="P1484" s="28" t="str">
        <f t="shared" si="142"/>
        <v>30</v>
      </c>
      <c r="Q1484" s="29">
        <f t="shared" si="143"/>
        <v>810</v>
      </c>
      <c r="R1484" s="29">
        <f t="shared" si="144"/>
        <v>13.5</v>
      </c>
    </row>
    <row r="1485" spans="1:18">
      <c r="A1485" s="1">
        <v>45505</v>
      </c>
      <c r="B1485" s="1" t="str">
        <f t="shared" si="139"/>
        <v>agosto</v>
      </c>
      <c r="C1485" t="s">
        <v>180</v>
      </c>
      <c r="D1485" t="s">
        <v>181</v>
      </c>
      <c r="E1485" t="str">
        <f>+VLOOKUP(F1485,'[2]DIVIPOLA MPIO'!$A$5:$B$1125,2,0)</f>
        <v>Casanare</v>
      </c>
      <c r="F1485" t="s">
        <v>201</v>
      </c>
      <c r="G1485" t="s">
        <v>285</v>
      </c>
      <c r="H1485" t="s">
        <v>325</v>
      </c>
      <c r="I1485" t="s">
        <v>92</v>
      </c>
      <c r="J1485" t="s">
        <v>16</v>
      </c>
      <c r="K1485" s="2">
        <v>54</v>
      </c>
      <c r="L1485" s="2">
        <v>812</v>
      </c>
      <c r="M1485" s="2">
        <v>20.3</v>
      </c>
      <c r="N1485" s="27">
        <f t="shared" si="140"/>
        <v>4</v>
      </c>
      <c r="O1485" s="28" t="str">
        <f t="shared" si="141"/>
        <v>20</v>
      </c>
      <c r="P1485" s="28" t="str">
        <f t="shared" si="142"/>
        <v>,3</v>
      </c>
      <c r="Q1485" s="29">
        <f t="shared" si="143"/>
        <v>1200.3</v>
      </c>
      <c r="R1485" s="29">
        <f t="shared" si="144"/>
        <v>20.004999999999999</v>
      </c>
    </row>
    <row r="1486" spans="1:18">
      <c r="A1486" s="1">
        <v>45505</v>
      </c>
      <c r="B1486" s="1" t="str">
        <f t="shared" si="139"/>
        <v>agosto</v>
      </c>
      <c r="C1486" t="s">
        <v>190</v>
      </c>
      <c r="D1486" t="s">
        <v>498</v>
      </c>
      <c r="E1486" t="str">
        <f>+VLOOKUP(F1486,'[2]DIVIPOLA MPIO'!$A$5:$B$1125,2,0)</f>
        <v>Tolima</v>
      </c>
      <c r="F1486" t="s">
        <v>465</v>
      </c>
      <c r="G1486" t="s">
        <v>193</v>
      </c>
      <c r="H1486" t="s">
        <v>194</v>
      </c>
      <c r="I1486" t="s">
        <v>92</v>
      </c>
      <c r="J1486" t="s">
        <v>16</v>
      </c>
      <c r="K1486" s="2">
        <v>61</v>
      </c>
      <c r="L1486" s="2">
        <v>625</v>
      </c>
      <c r="M1486" s="2">
        <v>25</v>
      </c>
      <c r="N1486" s="27">
        <f t="shared" si="140"/>
        <v>2</v>
      </c>
      <c r="O1486" s="28" t="str">
        <f t="shared" si="141"/>
        <v>25</v>
      </c>
      <c r="P1486" s="28">
        <f t="shared" si="142"/>
        <v>0</v>
      </c>
      <c r="Q1486" s="29">
        <f t="shared" si="143"/>
        <v>1500</v>
      </c>
      <c r="R1486" s="29">
        <f t="shared" si="144"/>
        <v>25</v>
      </c>
    </row>
    <row r="1487" spans="1:18">
      <c r="A1487" s="1">
        <v>45505</v>
      </c>
      <c r="B1487" s="1" t="str">
        <f t="shared" si="139"/>
        <v>agosto</v>
      </c>
      <c r="C1487" t="s">
        <v>190</v>
      </c>
      <c r="D1487" t="s">
        <v>498</v>
      </c>
      <c r="E1487" t="str">
        <f>+VLOOKUP(F1487,'[2]DIVIPOLA MPIO'!$A$5:$B$1125,2,0)</f>
        <v>Tolima</v>
      </c>
      <c r="F1487" t="s">
        <v>465</v>
      </c>
      <c r="G1487" t="s">
        <v>193</v>
      </c>
      <c r="H1487" t="s">
        <v>326</v>
      </c>
      <c r="I1487" t="s">
        <v>92</v>
      </c>
      <c r="J1487" t="s">
        <v>16</v>
      </c>
      <c r="K1487" s="2">
        <v>31</v>
      </c>
      <c r="L1487" s="2">
        <v>305</v>
      </c>
      <c r="M1487" s="2">
        <v>1220</v>
      </c>
      <c r="N1487" s="27">
        <f t="shared" si="140"/>
        <v>4</v>
      </c>
      <c r="O1487" s="28" t="str">
        <f t="shared" si="141"/>
        <v>12</v>
      </c>
      <c r="P1487" s="28" t="str">
        <f t="shared" si="142"/>
        <v>20</v>
      </c>
      <c r="Q1487" s="29">
        <f t="shared" si="143"/>
        <v>740</v>
      </c>
      <c r="R1487" s="29">
        <f t="shared" si="144"/>
        <v>12.333333333333334</v>
      </c>
    </row>
    <row r="1488" spans="1:18">
      <c r="A1488" s="1">
        <v>45505</v>
      </c>
      <c r="B1488" s="1" t="str">
        <f t="shared" si="139"/>
        <v>agosto</v>
      </c>
      <c r="C1488" t="s">
        <v>195</v>
      </c>
      <c r="D1488" t="s">
        <v>499</v>
      </c>
      <c r="E1488" t="str">
        <f>+VLOOKUP(F1488,'[2]DIVIPOLA MPIO'!$A$5:$B$1125,2,0)</f>
        <v>Casanare</v>
      </c>
      <c r="F1488" t="s">
        <v>196</v>
      </c>
      <c r="G1488" t="s">
        <v>197</v>
      </c>
      <c r="H1488" t="s">
        <v>198</v>
      </c>
      <c r="I1488" t="s">
        <v>15</v>
      </c>
      <c r="J1488" t="s">
        <v>16</v>
      </c>
      <c r="K1488" s="2">
        <v>47</v>
      </c>
      <c r="L1488" s="2">
        <v>1410</v>
      </c>
      <c r="M1488" s="2">
        <v>22.55</v>
      </c>
      <c r="N1488" s="27">
        <f t="shared" si="140"/>
        <v>5</v>
      </c>
      <c r="O1488" s="28" t="str">
        <f t="shared" si="141"/>
        <v>22</v>
      </c>
      <c r="P1488" s="28" t="str">
        <f t="shared" si="142"/>
        <v>,55</v>
      </c>
      <c r="Q1488" s="29">
        <f t="shared" si="143"/>
        <v>1320.55</v>
      </c>
      <c r="R1488" s="29">
        <f t="shared" si="144"/>
        <v>22.009166666666665</v>
      </c>
    </row>
    <row r="1489" spans="1:18">
      <c r="A1489" s="1">
        <v>45505</v>
      </c>
      <c r="B1489" s="1" t="str">
        <f t="shared" si="139"/>
        <v>agosto</v>
      </c>
      <c r="C1489" t="s">
        <v>199</v>
      </c>
      <c r="D1489" t="s">
        <v>200</v>
      </c>
      <c r="E1489" t="str">
        <f>+VLOOKUP(F1489,'[2]DIVIPOLA MPIO'!$A$5:$B$1125,2,0)</f>
        <v>Casanare</v>
      </c>
      <c r="F1489" t="s">
        <v>201</v>
      </c>
      <c r="G1489" t="s">
        <v>202</v>
      </c>
      <c r="H1489" t="s">
        <v>203</v>
      </c>
      <c r="I1489" t="s">
        <v>15</v>
      </c>
      <c r="J1489" t="s">
        <v>16</v>
      </c>
      <c r="K1489" s="2">
        <v>6</v>
      </c>
      <c r="L1489" s="2">
        <v>1190</v>
      </c>
      <c r="M1489" s="2">
        <v>19.5</v>
      </c>
      <c r="N1489" s="27">
        <f t="shared" si="140"/>
        <v>4</v>
      </c>
      <c r="O1489" s="28" t="str">
        <f t="shared" si="141"/>
        <v>19</v>
      </c>
      <c r="P1489" s="28" t="str">
        <f t="shared" si="142"/>
        <v>,5</v>
      </c>
      <c r="Q1489" s="29">
        <f t="shared" si="143"/>
        <v>1140.5</v>
      </c>
      <c r="R1489" s="29">
        <f t="shared" si="144"/>
        <v>19.008333333333333</v>
      </c>
    </row>
    <row r="1490" spans="1:18">
      <c r="A1490" s="1">
        <v>45505</v>
      </c>
      <c r="B1490" s="1" t="str">
        <f t="shared" si="139"/>
        <v>agosto</v>
      </c>
      <c r="C1490" t="s">
        <v>199</v>
      </c>
      <c r="D1490" t="s">
        <v>200</v>
      </c>
      <c r="E1490" t="str">
        <f>+VLOOKUP(F1490,'[2]DIVIPOLA MPIO'!$A$5:$B$1125,2,0)</f>
        <v>Casanare</v>
      </c>
      <c r="F1490" t="s">
        <v>201</v>
      </c>
      <c r="G1490" t="s">
        <v>202</v>
      </c>
      <c r="H1490" t="s">
        <v>409</v>
      </c>
      <c r="I1490" t="s">
        <v>15</v>
      </c>
      <c r="J1490" t="s">
        <v>16</v>
      </c>
      <c r="K1490" s="2">
        <v>9</v>
      </c>
      <c r="L1490" s="2">
        <v>1920</v>
      </c>
      <c r="M1490" s="2">
        <v>32</v>
      </c>
      <c r="N1490" s="27">
        <f t="shared" si="140"/>
        <v>2</v>
      </c>
      <c r="O1490" s="28" t="str">
        <f t="shared" si="141"/>
        <v>32</v>
      </c>
      <c r="P1490" s="28">
        <f t="shared" si="142"/>
        <v>0</v>
      </c>
      <c r="Q1490" s="29">
        <f t="shared" si="143"/>
        <v>1920</v>
      </c>
      <c r="R1490" s="29">
        <f t="shared" si="144"/>
        <v>32</v>
      </c>
    </row>
    <row r="1491" spans="1:18">
      <c r="A1491" s="1">
        <v>45505</v>
      </c>
      <c r="B1491" s="1" t="str">
        <f t="shared" si="139"/>
        <v>agosto</v>
      </c>
      <c r="C1491" t="s">
        <v>199</v>
      </c>
      <c r="D1491" t="s">
        <v>200</v>
      </c>
      <c r="E1491" t="str">
        <f>+VLOOKUP(F1491,'[2]DIVIPOLA MPIO'!$A$5:$B$1125,2,0)</f>
        <v>Casanare</v>
      </c>
      <c r="F1491" t="s">
        <v>201</v>
      </c>
      <c r="G1491" t="s">
        <v>202</v>
      </c>
      <c r="H1491" t="s">
        <v>204</v>
      </c>
      <c r="I1491" t="s">
        <v>15</v>
      </c>
      <c r="J1491" t="s">
        <v>16</v>
      </c>
      <c r="K1491" s="2">
        <v>14</v>
      </c>
      <c r="L1491" s="2">
        <v>2600</v>
      </c>
      <c r="M1491" s="2">
        <v>43.2</v>
      </c>
      <c r="N1491" s="27">
        <f t="shared" si="140"/>
        <v>4</v>
      </c>
      <c r="O1491" s="28" t="str">
        <f t="shared" si="141"/>
        <v>43</v>
      </c>
      <c r="P1491" s="28" t="str">
        <f t="shared" si="142"/>
        <v>,2</v>
      </c>
      <c r="Q1491" s="29">
        <f t="shared" si="143"/>
        <v>2580.1999999999998</v>
      </c>
      <c r="R1491" s="29">
        <f t="shared" si="144"/>
        <v>43.00333333333333</v>
      </c>
    </row>
    <row r="1492" spans="1:18">
      <c r="A1492" s="1">
        <v>45505</v>
      </c>
      <c r="B1492" s="1" t="str">
        <f t="shared" si="139"/>
        <v>agosto</v>
      </c>
      <c r="C1492" t="s">
        <v>206</v>
      </c>
      <c r="D1492" t="s">
        <v>207</v>
      </c>
      <c r="E1492" t="str">
        <f>+VLOOKUP(F1492,'[2]DIVIPOLA MPIO'!$A$5:$B$1125,2,0)</f>
        <v>Atlántico</v>
      </c>
      <c r="F1492" t="s">
        <v>208</v>
      </c>
      <c r="G1492" t="s">
        <v>209</v>
      </c>
      <c r="H1492" t="s">
        <v>210</v>
      </c>
      <c r="I1492" t="s">
        <v>211</v>
      </c>
      <c r="J1492" t="s">
        <v>411</v>
      </c>
      <c r="K1492" s="2">
        <v>41</v>
      </c>
      <c r="L1492" s="2">
        <v>974</v>
      </c>
      <c r="M1492" s="2">
        <v>29</v>
      </c>
      <c r="N1492" s="27">
        <f t="shared" si="140"/>
        <v>2</v>
      </c>
      <c r="O1492" s="28" t="str">
        <f t="shared" si="141"/>
        <v>29</v>
      </c>
      <c r="P1492" s="28">
        <f t="shared" si="142"/>
        <v>0</v>
      </c>
      <c r="Q1492" s="29">
        <f t="shared" si="143"/>
        <v>1740</v>
      </c>
      <c r="R1492" s="29">
        <f t="shared" si="144"/>
        <v>29</v>
      </c>
    </row>
    <row r="1493" spans="1:18">
      <c r="A1493" s="1">
        <v>45505</v>
      </c>
      <c r="B1493" s="1" t="str">
        <f t="shared" si="139"/>
        <v>agosto</v>
      </c>
      <c r="C1493" t="s">
        <v>206</v>
      </c>
      <c r="D1493" t="s">
        <v>207</v>
      </c>
      <c r="E1493" t="str">
        <f>+VLOOKUP(F1493,'[2]DIVIPOLA MPIO'!$A$5:$B$1125,2,0)</f>
        <v>Atlántico</v>
      </c>
      <c r="F1493" t="s">
        <v>208</v>
      </c>
      <c r="G1493" t="s">
        <v>209</v>
      </c>
      <c r="H1493" t="s">
        <v>212</v>
      </c>
      <c r="I1493" t="s">
        <v>211</v>
      </c>
      <c r="J1493" t="s">
        <v>411</v>
      </c>
      <c r="K1493" s="2">
        <v>92</v>
      </c>
      <c r="L1493" s="2">
        <v>1702</v>
      </c>
      <c r="M1493" s="2">
        <v>57.24</v>
      </c>
      <c r="N1493" s="27">
        <f t="shared" si="140"/>
        <v>5</v>
      </c>
      <c r="O1493" s="28" t="str">
        <f t="shared" si="141"/>
        <v>57</v>
      </c>
      <c r="P1493" s="28" t="str">
        <f t="shared" si="142"/>
        <v>,24</v>
      </c>
      <c r="Q1493" s="29">
        <f t="shared" si="143"/>
        <v>3420.24</v>
      </c>
      <c r="R1493" s="29">
        <f t="shared" si="144"/>
        <v>57.003999999999998</v>
      </c>
    </row>
    <row r="1494" spans="1:18">
      <c r="A1494" s="1">
        <v>45505</v>
      </c>
      <c r="B1494" s="1" t="str">
        <f t="shared" si="139"/>
        <v>agosto</v>
      </c>
      <c r="C1494" t="s">
        <v>206</v>
      </c>
      <c r="D1494" t="s">
        <v>207</v>
      </c>
      <c r="E1494" t="str">
        <f>+VLOOKUP(F1494,'[2]DIVIPOLA MPIO'!$A$5:$B$1125,2,0)</f>
        <v>Atlántico</v>
      </c>
      <c r="F1494" t="s">
        <v>208</v>
      </c>
      <c r="G1494" t="s">
        <v>209</v>
      </c>
      <c r="H1494" t="s">
        <v>506</v>
      </c>
      <c r="I1494" t="s">
        <v>211</v>
      </c>
      <c r="J1494" t="s">
        <v>411</v>
      </c>
      <c r="K1494" s="2">
        <v>26</v>
      </c>
      <c r="L1494" s="2">
        <v>437</v>
      </c>
      <c r="M1494" s="2">
        <v>21.42</v>
      </c>
      <c r="N1494" s="27">
        <f t="shared" si="140"/>
        <v>5</v>
      </c>
      <c r="O1494" s="28" t="str">
        <f t="shared" si="141"/>
        <v>21</v>
      </c>
      <c r="P1494" s="28" t="str">
        <f t="shared" si="142"/>
        <v>,42</v>
      </c>
      <c r="Q1494" s="29">
        <f t="shared" si="143"/>
        <v>1260.42</v>
      </c>
      <c r="R1494" s="29">
        <f t="shared" si="144"/>
        <v>21.007000000000001</v>
      </c>
    </row>
    <row r="1495" spans="1:18">
      <c r="A1495" s="1">
        <v>45505</v>
      </c>
      <c r="B1495" s="1" t="str">
        <f t="shared" si="139"/>
        <v>agosto</v>
      </c>
      <c r="C1495" t="s">
        <v>213</v>
      </c>
      <c r="D1495" t="s">
        <v>214</v>
      </c>
      <c r="E1495" t="str">
        <f>+VLOOKUP(F1495,'[2]DIVIPOLA MPIO'!$A$5:$B$1125,2,0)</f>
        <v>Antioquia</v>
      </c>
      <c r="F1495" t="s">
        <v>453</v>
      </c>
      <c r="G1495" t="s">
        <v>215</v>
      </c>
      <c r="H1495" t="s">
        <v>288</v>
      </c>
      <c r="I1495" t="s">
        <v>217</v>
      </c>
      <c r="J1495" t="s">
        <v>27</v>
      </c>
      <c r="K1495" s="2">
        <v>106</v>
      </c>
      <c r="L1495" s="2">
        <v>7615</v>
      </c>
      <c r="M1495" s="2">
        <v>51.1</v>
      </c>
      <c r="N1495" s="27">
        <f t="shared" si="140"/>
        <v>4</v>
      </c>
      <c r="O1495" s="28" t="str">
        <f t="shared" si="141"/>
        <v>51</v>
      </c>
      <c r="P1495" s="28" t="str">
        <f t="shared" si="142"/>
        <v>,1</v>
      </c>
      <c r="Q1495" s="29">
        <f t="shared" si="143"/>
        <v>3060.1</v>
      </c>
      <c r="R1495" s="29">
        <f t="shared" si="144"/>
        <v>51.001666666666665</v>
      </c>
    </row>
    <row r="1496" spans="1:18">
      <c r="A1496" s="1">
        <v>45505</v>
      </c>
      <c r="B1496" s="1" t="str">
        <f t="shared" si="139"/>
        <v>agosto</v>
      </c>
      <c r="C1496" t="s">
        <v>213</v>
      </c>
      <c r="D1496" t="s">
        <v>214</v>
      </c>
      <c r="E1496" t="str">
        <f>+VLOOKUP(F1496,'[2]DIVIPOLA MPIO'!$A$5:$B$1125,2,0)</f>
        <v>Antioquia</v>
      </c>
      <c r="F1496" t="s">
        <v>453</v>
      </c>
      <c r="G1496" t="s">
        <v>215</v>
      </c>
      <c r="H1496" t="s">
        <v>216</v>
      </c>
      <c r="I1496" t="s">
        <v>217</v>
      </c>
      <c r="J1496" t="s">
        <v>27</v>
      </c>
      <c r="K1496" s="2">
        <v>121</v>
      </c>
      <c r="L1496" s="2">
        <v>8670</v>
      </c>
      <c r="M1496" s="2">
        <v>60.1</v>
      </c>
      <c r="N1496" s="27">
        <f t="shared" si="140"/>
        <v>4</v>
      </c>
      <c r="O1496" s="28" t="str">
        <f t="shared" si="141"/>
        <v>60</v>
      </c>
      <c r="P1496" s="28" t="str">
        <f t="shared" si="142"/>
        <v>,1</v>
      </c>
      <c r="Q1496" s="29">
        <f t="shared" si="143"/>
        <v>3600.1</v>
      </c>
      <c r="R1496" s="29">
        <f t="shared" si="144"/>
        <v>60.001666666666665</v>
      </c>
    </row>
    <row r="1497" spans="1:18">
      <c r="A1497" s="1">
        <v>45505</v>
      </c>
      <c r="B1497" s="1" t="str">
        <f t="shared" si="139"/>
        <v>agosto</v>
      </c>
      <c r="C1497" t="s">
        <v>213</v>
      </c>
      <c r="D1497" t="s">
        <v>214</v>
      </c>
      <c r="E1497" t="str">
        <f>+VLOOKUP(F1497,'[2]DIVIPOLA MPIO'!$A$5:$B$1125,2,0)</f>
        <v>Antioquia</v>
      </c>
      <c r="F1497" t="s">
        <v>453</v>
      </c>
      <c r="G1497" t="s">
        <v>215</v>
      </c>
      <c r="H1497" t="s">
        <v>218</v>
      </c>
      <c r="I1497" t="s">
        <v>217</v>
      </c>
      <c r="J1497" t="s">
        <v>27</v>
      </c>
      <c r="K1497" s="2">
        <v>120</v>
      </c>
      <c r="L1497" s="2">
        <v>8672</v>
      </c>
      <c r="M1497" s="2">
        <v>59.4</v>
      </c>
      <c r="N1497" s="27">
        <f t="shared" si="140"/>
        <v>4</v>
      </c>
      <c r="O1497" s="28" t="str">
        <f t="shared" si="141"/>
        <v>59</v>
      </c>
      <c r="P1497" s="28" t="str">
        <f t="shared" si="142"/>
        <v>,4</v>
      </c>
      <c r="Q1497" s="29">
        <f t="shared" si="143"/>
        <v>3540.4</v>
      </c>
      <c r="R1497" s="29">
        <f t="shared" si="144"/>
        <v>59.006666666666668</v>
      </c>
    </row>
    <row r="1498" spans="1:18">
      <c r="A1498" s="1">
        <v>45505</v>
      </c>
      <c r="B1498" s="1" t="str">
        <f t="shared" si="139"/>
        <v>agosto</v>
      </c>
      <c r="C1498" t="s">
        <v>213</v>
      </c>
      <c r="D1498" t="s">
        <v>214</v>
      </c>
      <c r="E1498" t="str">
        <f>+VLOOKUP(F1498,'[2]DIVIPOLA MPIO'!$A$5:$B$1125,2,0)</f>
        <v>Antioquia</v>
      </c>
      <c r="F1498" t="s">
        <v>453</v>
      </c>
      <c r="G1498" t="s">
        <v>215</v>
      </c>
      <c r="H1498" t="s">
        <v>219</v>
      </c>
      <c r="I1498" t="s">
        <v>217</v>
      </c>
      <c r="J1498" t="s">
        <v>27</v>
      </c>
      <c r="K1498" s="2">
        <v>123</v>
      </c>
      <c r="L1498" s="2">
        <v>9205</v>
      </c>
      <c r="M1498" s="2">
        <v>59.7</v>
      </c>
      <c r="N1498" s="27">
        <f t="shared" si="140"/>
        <v>4</v>
      </c>
      <c r="O1498" s="28" t="str">
        <f t="shared" si="141"/>
        <v>59</v>
      </c>
      <c r="P1498" s="28" t="str">
        <f t="shared" si="142"/>
        <v>,7</v>
      </c>
      <c r="Q1498" s="29">
        <f t="shared" si="143"/>
        <v>3540.7</v>
      </c>
      <c r="R1498" s="29">
        <f t="shared" si="144"/>
        <v>59.011666666666663</v>
      </c>
    </row>
    <row r="1499" spans="1:18">
      <c r="A1499" s="1">
        <v>45505</v>
      </c>
      <c r="B1499" s="1" t="str">
        <f t="shared" si="139"/>
        <v>agosto</v>
      </c>
      <c r="C1499" t="s">
        <v>290</v>
      </c>
      <c r="D1499" t="s">
        <v>291</v>
      </c>
      <c r="E1499" t="str">
        <f>+VLOOKUP(F1499,'[2]DIVIPOLA MPIO'!$A$5:$B$1125,2,0)</f>
        <v>Valle del Cauca</v>
      </c>
      <c r="F1499" t="s">
        <v>292</v>
      </c>
      <c r="G1499" t="s">
        <v>293</v>
      </c>
      <c r="H1499" t="s">
        <v>294</v>
      </c>
      <c r="I1499" t="s">
        <v>295</v>
      </c>
      <c r="J1499" t="s">
        <v>411</v>
      </c>
      <c r="K1499" s="2">
        <v>3</v>
      </c>
      <c r="L1499" s="2">
        <v>113</v>
      </c>
      <c r="M1499" s="2">
        <v>2.5299999999999998</v>
      </c>
      <c r="N1499" s="27">
        <f t="shared" si="140"/>
        <v>4</v>
      </c>
      <c r="O1499" s="28" t="str">
        <f t="shared" si="141"/>
        <v>2,</v>
      </c>
      <c r="P1499" s="28" t="str">
        <f t="shared" si="142"/>
        <v>53</v>
      </c>
      <c r="Q1499" s="29">
        <f t="shared" si="143"/>
        <v>173</v>
      </c>
      <c r="R1499" s="29">
        <f t="shared" si="144"/>
        <v>2.8833333333333333</v>
      </c>
    </row>
    <row r="1500" spans="1:18">
      <c r="A1500" s="1">
        <v>45505</v>
      </c>
      <c r="B1500" s="1" t="str">
        <f t="shared" si="139"/>
        <v>agosto</v>
      </c>
      <c r="C1500" t="s">
        <v>290</v>
      </c>
      <c r="D1500" t="s">
        <v>291</v>
      </c>
      <c r="E1500" t="str">
        <f>+VLOOKUP(F1500,'[2]DIVIPOLA MPIO'!$A$5:$B$1125,2,0)</f>
        <v>Valle del Cauca</v>
      </c>
      <c r="F1500" t="s">
        <v>292</v>
      </c>
      <c r="G1500" t="s">
        <v>293</v>
      </c>
      <c r="H1500" t="s">
        <v>296</v>
      </c>
      <c r="I1500" t="s">
        <v>295</v>
      </c>
      <c r="J1500" t="s">
        <v>411</v>
      </c>
      <c r="K1500" s="2">
        <v>3</v>
      </c>
      <c r="L1500" s="2">
        <v>98</v>
      </c>
      <c r="M1500" s="2">
        <v>1.53</v>
      </c>
      <c r="N1500" s="27">
        <f t="shared" si="140"/>
        <v>4</v>
      </c>
      <c r="O1500" s="28" t="str">
        <f t="shared" si="141"/>
        <v>1,</v>
      </c>
      <c r="P1500" s="28" t="str">
        <f t="shared" si="142"/>
        <v>53</v>
      </c>
      <c r="Q1500" s="29">
        <f t="shared" si="143"/>
        <v>113</v>
      </c>
      <c r="R1500" s="29">
        <f t="shared" si="144"/>
        <v>1.8833333333333333</v>
      </c>
    </row>
    <row r="1501" spans="1:18">
      <c r="A1501" s="1">
        <v>45505</v>
      </c>
      <c r="B1501" s="1" t="str">
        <f t="shared" si="139"/>
        <v>agosto</v>
      </c>
      <c r="C1501" t="s">
        <v>290</v>
      </c>
      <c r="D1501" t="s">
        <v>291</v>
      </c>
      <c r="E1501" t="str">
        <f>+VLOOKUP(F1501,'[2]DIVIPOLA MPIO'!$A$5:$B$1125,2,0)</f>
        <v>Valle del Cauca</v>
      </c>
      <c r="F1501" t="s">
        <v>292</v>
      </c>
      <c r="G1501" t="s">
        <v>297</v>
      </c>
      <c r="H1501" t="s">
        <v>294</v>
      </c>
      <c r="I1501" t="s">
        <v>295</v>
      </c>
      <c r="J1501" t="s">
        <v>411</v>
      </c>
      <c r="K1501" s="2">
        <v>3</v>
      </c>
      <c r="L1501" s="2">
        <v>118</v>
      </c>
      <c r="M1501" s="2">
        <v>2.97</v>
      </c>
      <c r="N1501" s="27">
        <f t="shared" si="140"/>
        <v>4</v>
      </c>
      <c r="O1501" s="28" t="str">
        <f t="shared" si="141"/>
        <v>2,</v>
      </c>
      <c r="P1501" s="28" t="str">
        <f t="shared" si="142"/>
        <v>97</v>
      </c>
      <c r="Q1501" s="29">
        <f t="shared" si="143"/>
        <v>217</v>
      </c>
      <c r="R1501" s="29">
        <f t="shared" si="144"/>
        <v>3.6166666666666667</v>
      </c>
    </row>
    <row r="1502" spans="1:18">
      <c r="A1502" s="1">
        <v>45505</v>
      </c>
      <c r="B1502" s="1" t="str">
        <f t="shared" si="139"/>
        <v>agosto</v>
      </c>
      <c r="C1502" t="s">
        <v>290</v>
      </c>
      <c r="D1502" t="s">
        <v>291</v>
      </c>
      <c r="E1502" t="str">
        <f>+VLOOKUP(F1502,'[2]DIVIPOLA MPIO'!$A$5:$B$1125,2,0)</f>
        <v>Cauca</v>
      </c>
      <c r="F1502" t="s">
        <v>298</v>
      </c>
      <c r="G1502" t="s">
        <v>293</v>
      </c>
      <c r="H1502" t="s">
        <v>296</v>
      </c>
      <c r="I1502" t="s">
        <v>295</v>
      </c>
      <c r="J1502" t="s">
        <v>411</v>
      </c>
      <c r="K1502" s="2">
        <v>2</v>
      </c>
      <c r="L1502" s="2">
        <v>42</v>
      </c>
      <c r="M1502" s="2">
        <v>1.2</v>
      </c>
      <c r="N1502" s="27">
        <f t="shared" si="140"/>
        <v>3</v>
      </c>
      <c r="O1502" s="28" t="str">
        <f t="shared" si="141"/>
        <v>1,</v>
      </c>
      <c r="P1502" s="28" t="str">
        <f t="shared" si="142"/>
        <v>2</v>
      </c>
      <c r="Q1502" s="29">
        <f t="shared" si="143"/>
        <v>62</v>
      </c>
      <c r="R1502" s="29">
        <f t="shared" si="144"/>
        <v>1.0333333333333334</v>
      </c>
    </row>
    <row r="1503" spans="1:18">
      <c r="A1503" s="1">
        <v>45505</v>
      </c>
      <c r="B1503" s="1" t="str">
        <f t="shared" si="139"/>
        <v>agosto</v>
      </c>
      <c r="C1503" t="s">
        <v>290</v>
      </c>
      <c r="D1503" t="s">
        <v>291</v>
      </c>
      <c r="E1503" t="str">
        <f>+VLOOKUP(F1503,'[2]DIVIPOLA MPIO'!$A$5:$B$1125,2,0)</f>
        <v>Cauca</v>
      </c>
      <c r="F1503" t="s">
        <v>298</v>
      </c>
      <c r="G1503" t="s">
        <v>297</v>
      </c>
      <c r="H1503" t="s">
        <v>294</v>
      </c>
      <c r="I1503" t="s">
        <v>295</v>
      </c>
      <c r="J1503" t="s">
        <v>411</v>
      </c>
      <c r="K1503" s="2">
        <v>1</v>
      </c>
      <c r="L1503" s="2">
        <v>48</v>
      </c>
      <c r="M1503" s="2">
        <v>1.3</v>
      </c>
      <c r="N1503" s="27">
        <f t="shared" si="140"/>
        <v>3</v>
      </c>
      <c r="O1503" s="28" t="str">
        <f t="shared" si="141"/>
        <v>1,</v>
      </c>
      <c r="P1503" s="28" t="str">
        <f t="shared" si="142"/>
        <v>3</v>
      </c>
      <c r="Q1503" s="29">
        <f t="shared" si="143"/>
        <v>63</v>
      </c>
      <c r="R1503" s="29">
        <f t="shared" si="144"/>
        <v>1.05</v>
      </c>
    </row>
    <row r="1504" spans="1:18">
      <c r="A1504" s="1">
        <v>45505</v>
      </c>
      <c r="B1504" s="1" t="str">
        <f t="shared" si="139"/>
        <v>agosto</v>
      </c>
      <c r="C1504" t="s">
        <v>290</v>
      </c>
      <c r="D1504" t="s">
        <v>291</v>
      </c>
      <c r="E1504" t="str">
        <f>+VLOOKUP(F1504,'[2]DIVIPOLA MPIO'!$A$5:$B$1125,2,0)</f>
        <v>Cauca</v>
      </c>
      <c r="F1504" t="s">
        <v>508</v>
      </c>
      <c r="G1504" t="s">
        <v>297</v>
      </c>
      <c r="H1504" t="s">
        <v>296</v>
      </c>
      <c r="I1504" t="s">
        <v>295</v>
      </c>
      <c r="J1504" t="s">
        <v>411</v>
      </c>
      <c r="K1504" s="2">
        <v>1</v>
      </c>
      <c r="L1504" s="2">
        <v>20</v>
      </c>
      <c r="M1504" s="2">
        <v>0.57999999999999996</v>
      </c>
      <c r="N1504" s="27">
        <f t="shared" si="140"/>
        <v>4</v>
      </c>
      <c r="O1504" s="28" t="str">
        <f t="shared" si="141"/>
        <v>0,</v>
      </c>
      <c r="P1504" s="28" t="str">
        <f t="shared" si="142"/>
        <v>58</v>
      </c>
      <c r="Q1504" s="29">
        <f t="shared" si="143"/>
        <v>58</v>
      </c>
      <c r="R1504" s="29">
        <f t="shared" si="144"/>
        <v>0.96666666666666667</v>
      </c>
    </row>
    <row r="1505" spans="1:18">
      <c r="A1505" s="1">
        <v>45505</v>
      </c>
      <c r="B1505" s="1" t="str">
        <f t="shared" si="139"/>
        <v>agosto</v>
      </c>
      <c r="C1505" t="s">
        <v>290</v>
      </c>
      <c r="D1505" t="s">
        <v>291</v>
      </c>
      <c r="E1505" t="str">
        <f>+VLOOKUP(F1505,'[2]DIVIPOLA MPIO'!$A$5:$B$1125,2,0)</f>
        <v>Valle del Cauca</v>
      </c>
      <c r="F1505" t="s">
        <v>95</v>
      </c>
      <c r="G1505" t="s">
        <v>293</v>
      </c>
      <c r="H1505" t="s">
        <v>299</v>
      </c>
      <c r="I1505" t="s">
        <v>295</v>
      </c>
      <c r="J1505" t="s">
        <v>411</v>
      </c>
      <c r="K1505" s="2">
        <v>1</v>
      </c>
      <c r="L1505" s="2">
        <v>42</v>
      </c>
      <c r="M1505" s="2">
        <v>0.53</v>
      </c>
      <c r="N1505" s="27">
        <f t="shared" si="140"/>
        <v>4</v>
      </c>
      <c r="O1505" s="28" t="str">
        <f t="shared" si="141"/>
        <v>0,</v>
      </c>
      <c r="P1505" s="28" t="str">
        <f t="shared" si="142"/>
        <v>53</v>
      </c>
      <c r="Q1505" s="29">
        <f t="shared" si="143"/>
        <v>53</v>
      </c>
      <c r="R1505" s="29">
        <f t="shared" si="144"/>
        <v>0.8833333333333333</v>
      </c>
    </row>
    <row r="1506" spans="1:18">
      <c r="A1506" s="1">
        <v>45505</v>
      </c>
      <c r="B1506" s="1" t="str">
        <f t="shared" si="139"/>
        <v>agosto</v>
      </c>
      <c r="C1506" t="s">
        <v>290</v>
      </c>
      <c r="D1506" t="s">
        <v>291</v>
      </c>
      <c r="E1506" t="str">
        <f>+VLOOKUP(F1506,'[2]DIVIPOLA MPIO'!$A$5:$B$1125,2,0)</f>
        <v>Valle del Cauca</v>
      </c>
      <c r="F1506" t="s">
        <v>95</v>
      </c>
      <c r="G1506" t="s">
        <v>297</v>
      </c>
      <c r="H1506" t="s">
        <v>299</v>
      </c>
      <c r="I1506" t="s">
        <v>295</v>
      </c>
      <c r="J1506" t="s">
        <v>411</v>
      </c>
      <c r="K1506" s="2">
        <v>3</v>
      </c>
      <c r="L1506" s="2">
        <v>88</v>
      </c>
      <c r="M1506" s="2">
        <v>2.0499999999999998</v>
      </c>
      <c r="N1506" s="27">
        <f t="shared" si="140"/>
        <v>4</v>
      </c>
      <c r="O1506" s="28" t="str">
        <f t="shared" si="141"/>
        <v>2,</v>
      </c>
      <c r="P1506" s="28" t="str">
        <f t="shared" si="142"/>
        <v>05</v>
      </c>
      <c r="Q1506" s="29">
        <f t="shared" si="143"/>
        <v>125</v>
      </c>
      <c r="R1506" s="29">
        <f t="shared" si="144"/>
        <v>2.0833333333333335</v>
      </c>
    </row>
    <row r="1507" spans="1:18">
      <c r="A1507" s="1">
        <v>45505</v>
      </c>
      <c r="B1507" s="1" t="str">
        <f t="shared" si="139"/>
        <v>agosto</v>
      </c>
      <c r="C1507" t="s">
        <v>290</v>
      </c>
      <c r="D1507" t="s">
        <v>291</v>
      </c>
      <c r="E1507" t="str">
        <f>+VLOOKUP(F1507,'[2]DIVIPOLA MPIO'!$A$5:$B$1125,2,0)</f>
        <v>Valle del Cauca</v>
      </c>
      <c r="F1507" t="s">
        <v>95</v>
      </c>
      <c r="G1507" t="s">
        <v>297</v>
      </c>
      <c r="H1507" t="s">
        <v>294</v>
      </c>
      <c r="I1507" t="s">
        <v>295</v>
      </c>
      <c r="J1507" t="s">
        <v>411</v>
      </c>
      <c r="K1507" s="2">
        <v>2</v>
      </c>
      <c r="L1507" s="2">
        <v>84</v>
      </c>
      <c r="M1507" s="2">
        <v>1.46</v>
      </c>
      <c r="N1507" s="27">
        <f t="shared" si="140"/>
        <v>4</v>
      </c>
      <c r="O1507" s="28" t="str">
        <f t="shared" si="141"/>
        <v>1,</v>
      </c>
      <c r="P1507" s="28" t="str">
        <f t="shared" si="142"/>
        <v>46</v>
      </c>
      <c r="Q1507" s="29">
        <f t="shared" si="143"/>
        <v>106</v>
      </c>
      <c r="R1507" s="29">
        <f t="shared" si="144"/>
        <v>1.7666666666666666</v>
      </c>
    </row>
    <row r="1508" spans="1:18">
      <c r="A1508" s="1">
        <v>45505</v>
      </c>
      <c r="B1508" s="1" t="str">
        <f t="shared" si="139"/>
        <v>agosto</v>
      </c>
      <c r="C1508" t="s">
        <v>290</v>
      </c>
      <c r="D1508" t="s">
        <v>291</v>
      </c>
      <c r="E1508" t="str">
        <f>+VLOOKUP(F1508,'[2]DIVIPOLA MPIO'!$A$5:$B$1125,2,0)</f>
        <v>Valle del Cauca</v>
      </c>
      <c r="F1508" t="s">
        <v>95</v>
      </c>
      <c r="G1508" t="s">
        <v>297</v>
      </c>
      <c r="H1508" t="s">
        <v>296</v>
      </c>
      <c r="I1508" t="s">
        <v>295</v>
      </c>
      <c r="J1508" t="s">
        <v>411</v>
      </c>
      <c r="K1508" s="2">
        <v>11</v>
      </c>
      <c r="L1508" s="2">
        <v>230</v>
      </c>
      <c r="M1508" s="2">
        <v>7.15</v>
      </c>
      <c r="N1508" s="27">
        <f t="shared" si="140"/>
        <v>4</v>
      </c>
      <c r="O1508" s="28" t="str">
        <f t="shared" si="141"/>
        <v>7,</v>
      </c>
      <c r="P1508" s="28" t="str">
        <f t="shared" si="142"/>
        <v>15</v>
      </c>
      <c r="Q1508" s="29">
        <f t="shared" si="143"/>
        <v>435</v>
      </c>
      <c r="R1508" s="29">
        <f t="shared" si="144"/>
        <v>7.25</v>
      </c>
    </row>
    <row r="1509" spans="1:18">
      <c r="A1509" s="1">
        <v>45505</v>
      </c>
      <c r="B1509" s="1" t="str">
        <f t="shared" si="139"/>
        <v>agosto</v>
      </c>
      <c r="C1509" t="s">
        <v>290</v>
      </c>
      <c r="D1509" t="s">
        <v>291</v>
      </c>
      <c r="E1509" t="str">
        <f>+VLOOKUP(F1509,'[2]DIVIPOLA MPIO'!$A$5:$B$1125,2,0)</f>
        <v>Risaralda</v>
      </c>
      <c r="F1509" t="s">
        <v>301</v>
      </c>
      <c r="G1509" t="s">
        <v>297</v>
      </c>
      <c r="H1509" t="s">
        <v>296</v>
      </c>
      <c r="I1509" t="s">
        <v>295</v>
      </c>
      <c r="J1509" t="s">
        <v>411</v>
      </c>
      <c r="K1509" s="2">
        <v>1</v>
      </c>
      <c r="L1509" s="2">
        <v>21</v>
      </c>
      <c r="M1509" s="2">
        <v>1</v>
      </c>
      <c r="N1509" s="27">
        <f t="shared" si="140"/>
        <v>1</v>
      </c>
      <c r="O1509" s="28" t="str">
        <f t="shared" si="141"/>
        <v>1</v>
      </c>
      <c r="P1509" s="28">
        <f t="shared" si="142"/>
        <v>0</v>
      </c>
      <c r="Q1509" s="29">
        <f t="shared" si="143"/>
        <v>60</v>
      </c>
      <c r="R1509" s="29">
        <f t="shared" si="144"/>
        <v>1</v>
      </c>
    </row>
    <row r="1510" spans="1:18">
      <c r="A1510" s="1">
        <v>45505</v>
      </c>
      <c r="B1510" s="1" t="str">
        <f t="shared" si="139"/>
        <v>agosto</v>
      </c>
      <c r="C1510" t="s">
        <v>290</v>
      </c>
      <c r="D1510" t="s">
        <v>291</v>
      </c>
      <c r="E1510" t="str">
        <f>+VLOOKUP(F1510,'[2]DIVIPOLA MPIO'!$A$5:$B$1125,2,0)</f>
        <v>Valle del Cauca</v>
      </c>
      <c r="F1510" t="s">
        <v>467</v>
      </c>
      <c r="G1510" t="s">
        <v>293</v>
      </c>
      <c r="H1510" t="s">
        <v>296</v>
      </c>
      <c r="I1510" t="s">
        <v>295</v>
      </c>
      <c r="J1510" t="s">
        <v>411</v>
      </c>
      <c r="K1510" s="2">
        <v>1</v>
      </c>
      <c r="L1510" s="2">
        <v>29</v>
      </c>
      <c r="M1510" s="2">
        <v>0.5</v>
      </c>
      <c r="N1510" s="27">
        <f t="shared" si="140"/>
        <v>3</v>
      </c>
      <c r="O1510" s="28" t="str">
        <f t="shared" si="141"/>
        <v>0,</v>
      </c>
      <c r="P1510" s="28" t="str">
        <f t="shared" si="142"/>
        <v>5</v>
      </c>
      <c r="Q1510" s="29">
        <f t="shared" si="143"/>
        <v>5</v>
      </c>
      <c r="R1510" s="29">
        <f t="shared" si="144"/>
        <v>8.3333333333333329E-2</v>
      </c>
    </row>
    <row r="1511" spans="1:18">
      <c r="A1511" s="1">
        <v>45505</v>
      </c>
      <c r="B1511" s="1" t="str">
        <f t="shared" si="139"/>
        <v>agosto</v>
      </c>
      <c r="C1511" t="s">
        <v>290</v>
      </c>
      <c r="D1511" t="s">
        <v>291</v>
      </c>
      <c r="E1511" t="str">
        <f>+VLOOKUP(F1511,'[2]DIVIPOLA MPIO'!$A$5:$B$1125,2,0)</f>
        <v>Valle del Cauca</v>
      </c>
      <c r="F1511" t="s">
        <v>467</v>
      </c>
      <c r="G1511" t="s">
        <v>297</v>
      </c>
      <c r="H1511" t="s">
        <v>294</v>
      </c>
      <c r="I1511" t="s">
        <v>295</v>
      </c>
      <c r="J1511" t="s">
        <v>411</v>
      </c>
      <c r="K1511" s="2">
        <v>7</v>
      </c>
      <c r="L1511" s="2">
        <v>211</v>
      </c>
      <c r="M1511" s="2">
        <v>3.6</v>
      </c>
      <c r="N1511" s="27">
        <f t="shared" si="140"/>
        <v>3</v>
      </c>
      <c r="O1511" s="28" t="str">
        <f t="shared" si="141"/>
        <v>3,</v>
      </c>
      <c r="P1511" s="28" t="str">
        <f t="shared" si="142"/>
        <v>6</v>
      </c>
      <c r="Q1511" s="29">
        <f t="shared" si="143"/>
        <v>186</v>
      </c>
      <c r="R1511" s="29">
        <f t="shared" si="144"/>
        <v>3.1</v>
      </c>
    </row>
    <row r="1512" spans="1:18">
      <c r="A1512" s="1">
        <v>45505</v>
      </c>
      <c r="B1512" s="1" t="str">
        <f t="shared" si="139"/>
        <v>agosto</v>
      </c>
      <c r="C1512" t="s">
        <v>290</v>
      </c>
      <c r="D1512" t="s">
        <v>291</v>
      </c>
      <c r="E1512" t="str">
        <f>+VLOOKUP(F1512,'[2]DIVIPOLA MPIO'!$A$5:$B$1125,2,0)</f>
        <v>Valle del Cauca</v>
      </c>
      <c r="F1512" t="s">
        <v>467</v>
      </c>
      <c r="G1512" t="s">
        <v>297</v>
      </c>
      <c r="H1512" t="s">
        <v>296</v>
      </c>
      <c r="I1512" t="s">
        <v>295</v>
      </c>
      <c r="J1512" t="s">
        <v>411</v>
      </c>
      <c r="K1512" s="2">
        <v>23</v>
      </c>
      <c r="L1512" s="2">
        <v>437</v>
      </c>
      <c r="M1512" s="2">
        <v>9.98</v>
      </c>
      <c r="N1512" s="27">
        <f t="shared" si="140"/>
        <v>4</v>
      </c>
      <c r="O1512" s="28" t="str">
        <f t="shared" si="141"/>
        <v>9,</v>
      </c>
      <c r="P1512" s="28" t="str">
        <f t="shared" si="142"/>
        <v>98</v>
      </c>
      <c r="Q1512" s="29">
        <f t="shared" si="143"/>
        <v>638</v>
      </c>
      <c r="R1512" s="29">
        <f t="shared" si="144"/>
        <v>10.633333333333333</v>
      </c>
    </row>
    <row r="1513" spans="1:18">
      <c r="A1513" s="1">
        <v>45505</v>
      </c>
      <c r="B1513" s="1" t="str">
        <f t="shared" si="139"/>
        <v>agosto</v>
      </c>
      <c r="C1513" t="s">
        <v>290</v>
      </c>
      <c r="D1513" t="s">
        <v>291</v>
      </c>
      <c r="E1513" t="str">
        <f>+VLOOKUP(F1513,'[2]DIVIPOLA MPIO'!$A$5:$B$1125,2,0)</f>
        <v>Valle del Cauca</v>
      </c>
      <c r="F1513" t="s">
        <v>304</v>
      </c>
      <c r="G1513" t="s">
        <v>297</v>
      </c>
      <c r="H1513" t="s">
        <v>296</v>
      </c>
      <c r="I1513" t="s">
        <v>295</v>
      </c>
      <c r="J1513" t="s">
        <v>411</v>
      </c>
      <c r="K1513" s="2">
        <v>4</v>
      </c>
      <c r="L1513" s="2">
        <v>83</v>
      </c>
      <c r="M1513" s="2">
        <v>2.73</v>
      </c>
      <c r="N1513" s="27">
        <f t="shared" si="140"/>
        <v>4</v>
      </c>
      <c r="O1513" s="28" t="str">
        <f t="shared" si="141"/>
        <v>2,</v>
      </c>
      <c r="P1513" s="28" t="str">
        <f t="shared" si="142"/>
        <v>73</v>
      </c>
      <c r="Q1513" s="29">
        <f t="shared" si="143"/>
        <v>193</v>
      </c>
      <c r="R1513" s="29">
        <f t="shared" si="144"/>
        <v>3.2166666666666668</v>
      </c>
    </row>
    <row r="1514" spans="1:18">
      <c r="A1514" s="1">
        <v>45505</v>
      </c>
      <c r="B1514" s="1" t="str">
        <f t="shared" si="139"/>
        <v>agosto</v>
      </c>
      <c r="C1514" t="s">
        <v>290</v>
      </c>
      <c r="D1514" t="s">
        <v>291</v>
      </c>
      <c r="E1514" t="str">
        <f>+VLOOKUP(F1514,'[2]DIVIPOLA MPIO'!$A$5:$B$1125,2,0)</f>
        <v>Valle del Cauca</v>
      </c>
      <c r="F1514" t="s">
        <v>306</v>
      </c>
      <c r="G1514" t="s">
        <v>297</v>
      </c>
      <c r="H1514" t="s">
        <v>294</v>
      </c>
      <c r="I1514" t="s">
        <v>295</v>
      </c>
      <c r="J1514" t="s">
        <v>411</v>
      </c>
      <c r="K1514" s="2">
        <v>1</v>
      </c>
      <c r="L1514" s="2">
        <v>24</v>
      </c>
      <c r="M1514" s="2">
        <v>0.42</v>
      </c>
      <c r="N1514" s="27">
        <f t="shared" si="140"/>
        <v>4</v>
      </c>
      <c r="O1514" s="28" t="str">
        <f t="shared" si="141"/>
        <v>0,</v>
      </c>
      <c r="P1514" s="28" t="str">
        <f t="shared" si="142"/>
        <v>42</v>
      </c>
      <c r="Q1514" s="29">
        <f t="shared" si="143"/>
        <v>42</v>
      </c>
      <c r="R1514" s="29">
        <f t="shared" si="144"/>
        <v>0.7</v>
      </c>
    </row>
    <row r="1515" spans="1:18">
      <c r="A1515" s="1">
        <v>45505</v>
      </c>
      <c r="B1515" s="1" t="str">
        <f t="shared" si="139"/>
        <v>agosto</v>
      </c>
      <c r="C1515" t="s">
        <v>290</v>
      </c>
      <c r="D1515" t="s">
        <v>291</v>
      </c>
      <c r="E1515" t="str">
        <f>+VLOOKUP(F1515,'[2]DIVIPOLA MPIO'!$A$5:$B$1125,2,0)</f>
        <v>Valle del Cauca</v>
      </c>
      <c r="F1515" t="s">
        <v>306</v>
      </c>
      <c r="G1515" t="s">
        <v>297</v>
      </c>
      <c r="H1515" t="s">
        <v>296</v>
      </c>
      <c r="I1515" t="s">
        <v>295</v>
      </c>
      <c r="J1515" t="s">
        <v>411</v>
      </c>
      <c r="K1515" s="2">
        <v>4</v>
      </c>
      <c r="L1515" s="2">
        <v>84</v>
      </c>
      <c r="M1515" s="2">
        <v>1.85</v>
      </c>
      <c r="N1515" s="27">
        <f t="shared" si="140"/>
        <v>4</v>
      </c>
      <c r="O1515" s="28" t="str">
        <f t="shared" si="141"/>
        <v>1,</v>
      </c>
      <c r="P1515" s="28" t="str">
        <f t="shared" si="142"/>
        <v>85</v>
      </c>
      <c r="Q1515" s="29">
        <f t="shared" si="143"/>
        <v>145</v>
      </c>
      <c r="R1515" s="29">
        <f t="shared" si="144"/>
        <v>2.4166666666666665</v>
      </c>
    </row>
    <row r="1516" spans="1:18">
      <c r="A1516" s="1">
        <v>45505</v>
      </c>
      <c r="B1516" s="1" t="str">
        <f t="shared" si="139"/>
        <v>agosto</v>
      </c>
      <c r="C1516" t="s">
        <v>290</v>
      </c>
      <c r="D1516" t="s">
        <v>291</v>
      </c>
      <c r="E1516" t="str">
        <f>+VLOOKUP(F1516,'[2]DIVIPOLA MPIO'!$A$5:$B$1125,2,0)</f>
        <v>Caldas</v>
      </c>
      <c r="F1516" t="s">
        <v>307</v>
      </c>
      <c r="G1516" t="s">
        <v>293</v>
      </c>
      <c r="H1516" t="s">
        <v>299</v>
      </c>
      <c r="I1516" t="s">
        <v>295</v>
      </c>
      <c r="J1516" t="s">
        <v>411</v>
      </c>
      <c r="K1516" s="2">
        <v>2</v>
      </c>
      <c r="L1516" s="2">
        <v>43</v>
      </c>
      <c r="M1516" s="2">
        <v>2.06</v>
      </c>
      <c r="N1516" s="27">
        <f t="shared" si="140"/>
        <v>4</v>
      </c>
      <c r="O1516" s="28" t="str">
        <f t="shared" si="141"/>
        <v>2,</v>
      </c>
      <c r="P1516" s="28" t="str">
        <f t="shared" si="142"/>
        <v>06</v>
      </c>
      <c r="Q1516" s="29">
        <f t="shared" si="143"/>
        <v>126</v>
      </c>
      <c r="R1516" s="29">
        <f t="shared" si="144"/>
        <v>2.1</v>
      </c>
    </row>
    <row r="1517" spans="1:18">
      <c r="A1517" s="1">
        <v>45505</v>
      </c>
      <c r="B1517" s="1" t="str">
        <f t="shared" si="139"/>
        <v>agosto</v>
      </c>
      <c r="C1517" t="s">
        <v>290</v>
      </c>
      <c r="D1517" t="s">
        <v>291</v>
      </c>
      <c r="E1517" t="str">
        <f>+VLOOKUP(F1517,'[2]DIVIPOLA MPIO'!$A$5:$B$1125,2,0)</f>
        <v>Caldas</v>
      </c>
      <c r="F1517" t="s">
        <v>307</v>
      </c>
      <c r="G1517" t="s">
        <v>293</v>
      </c>
      <c r="H1517" t="s">
        <v>294</v>
      </c>
      <c r="I1517" t="s">
        <v>295</v>
      </c>
      <c r="J1517" t="s">
        <v>411</v>
      </c>
      <c r="K1517" s="2">
        <v>4</v>
      </c>
      <c r="L1517" s="2">
        <v>125</v>
      </c>
      <c r="M1517" s="2">
        <v>2.83</v>
      </c>
      <c r="N1517" s="27">
        <f t="shared" si="140"/>
        <v>4</v>
      </c>
      <c r="O1517" s="28" t="str">
        <f t="shared" si="141"/>
        <v>2,</v>
      </c>
      <c r="P1517" s="28" t="str">
        <f t="shared" si="142"/>
        <v>83</v>
      </c>
      <c r="Q1517" s="29">
        <f t="shared" si="143"/>
        <v>203</v>
      </c>
      <c r="R1517" s="29">
        <f t="shared" si="144"/>
        <v>3.3833333333333333</v>
      </c>
    </row>
    <row r="1518" spans="1:18">
      <c r="A1518" s="1">
        <v>45505</v>
      </c>
      <c r="B1518" s="1" t="str">
        <f t="shared" si="139"/>
        <v>agosto</v>
      </c>
      <c r="C1518" t="s">
        <v>290</v>
      </c>
      <c r="D1518" t="s">
        <v>291</v>
      </c>
      <c r="E1518" t="str">
        <f>+VLOOKUP(F1518,'[2]DIVIPOLA MPIO'!$A$5:$B$1125,2,0)</f>
        <v>Caldas</v>
      </c>
      <c r="F1518" t="s">
        <v>307</v>
      </c>
      <c r="G1518" t="s">
        <v>293</v>
      </c>
      <c r="H1518" t="s">
        <v>296</v>
      </c>
      <c r="I1518" t="s">
        <v>295</v>
      </c>
      <c r="J1518" t="s">
        <v>411</v>
      </c>
      <c r="K1518" s="2">
        <v>4</v>
      </c>
      <c r="L1518" s="2">
        <v>77</v>
      </c>
      <c r="M1518" s="2">
        <v>2.61</v>
      </c>
      <c r="N1518" s="27">
        <f t="shared" si="140"/>
        <v>4</v>
      </c>
      <c r="O1518" s="28" t="str">
        <f t="shared" si="141"/>
        <v>2,</v>
      </c>
      <c r="P1518" s="28" t="str">
        <f t="shared" si="142"/>
        <v>61</v>
      </c>
      <c r="Q1518" s="29">
        <f t="shared" si="143"/>
        <v>181</v>
      </c>
      <c r="R1518" s="29">
        <f t="shared" si="144"/>
        <v>3.0166666666666666</v>
      </c>
    </row>
    <row r="1519" spans="1:18">
      <c r="A1519" s="1">
        <v>45505</v>
      </c>
      <c r="B1519" s="1" t="str">
        <f t="shared" si="139"/>
        <v>agosto</v>
      </c>
      <c r="C1519" t="s">
        <v>290</v>
      </c>
      <c r="D1519" t="s">
        <v>291</v>
      </c>
      <c r="E1519" t="str">
        <f>+VLOOKUP(F1519,'[2]DIVIPOLA MPIO'!$A$5:$B$1125,2,0)</f>
        <v>Valle del Cauca</v>
      </c>
      <c r="F1519" t="s">
        <v>227</v>
      </c>
      <c r="G1519" t="s">
        <v>297</v>
      </c>
      <c r="H1519" t="s">
        <v>296</v>
      </c>
      <c r="I1519" t="s">
        <v>295</v>
      </c>
      <c r="J1519" t="s">
        <v>411</v>
      </c>
      <c r="K1519" s="2">
        <v>16</v>
      </c>
      <c r="L1519" s="2">
        <v>327</v>
      </c>
      <c r="M1519" s="2">
        <v>15.2</v>
      </c>
      <c r="N1519" s="27">
        <f t="shared" si="140"/>
        <v>4</v>
      </c>
      <c r="O1519" s="28" t="str">
        <f t="shared" si="141"/>
        <v>15</v>
      </c>
      <c r="P1519" s="28" t="str">
        <f t="shared" si="142"/>
        <v>,2</v>
      </c>
      <c r="Q1519" s="29">
        <f t="shared" si="143"/>
        <v>900.2</v>
      </c>
      <c r="R1519" s="29">
        <f t="shared" si="144"/>
        <v>15.003333333333334</v>
      </c>
    </row>
    <row r="1520" spans="1:18">
      <c r="A1520" s="1">
        <v>45505</v>
      </c>
      <c r="B1520" s="1" t="str">
        <f t="shared" si="139"/>
        <v>agosto</v>
      </c>
      <c r="C1520" t="s">
        <v>220</v>
      </c>
      <c r="D1520" t="s">
        <v>221</v>
      </c>
      <c r="E1520" t="str">
        <f>+VLOOKUP(F1520,'[2]DIVIPOLA MPIO'!$A$5:$B$1125,2,0)</f>
        <v>Valle del Cauca</v>
      </c>
      <c r="F1520" t="s">
        <v>464</v>
      </c>
      <c r="G1520" t="s">
        <v>223</v>
      </c>
      <c r="H1520" t="s">
        <v>226</v>
      </c>
      <c r="I1520" t="s">
        <v>225</v>
      </c>
      <c r="J1520" t="s">
        <v>411</v>
      </c>
      <c r="K1520" s="2">
        <v>39</v>
      </c>
      <c r="L1520" s="2">
        <v>454</v>
      </c>
      <c r="M1520" s="2">
        <v>2154</v>
      </c>
      <c r="N1520" s="27">
        <f t="shared" si="140"/>
        <v>4</v>
      </c>
      <c r="O1520" s="28" t="str">
        <f t="shared" si="141"/>
        <v>21</v>
      </c>
      <c r="P1520" s="28" t="str">
        <f t="shared" si="142"/>
        <v>54</v>
      </c>
      <c r="Q1520" s="29">
        <f t="shared" si="143"/>
        <v>1314</v>
      </c>
      <c r="R1520" s="29">
        <f t="shared" si="144"/>
        <v>21.9</v>
      </c>
    </row>
    <row r="1521" spans="1:18">
      <c r="A1521" s="1">
        <v>45505</v>
      </c>
      <c r="B1521" s="1" t="str">
        <f t="shared" si="139"/>
        <v>agosto</v>
      </c>
      <c r="C1521" t="s">
        <v>220</v>
      </c>
      <c r="D1521" t="s">
        <v>221</v>
      </c>
      <c r="E1521" t="str">
        <f>+VLOOKUP(F1521,'[2]DIVIPOLA MPIO'!$A$5:$B$1125,2,0)</f>
        <v>Valle del Cauca</v>
      </c>
      <c r="F1521" t="s">
        <v>227</v>
      </c>
      <c r="G1521" t="s">
        <v>228</v>
      </c>
      <c r="H1521" t="s">
        <v>226</v>
      </c>
      <c r="I1521" t="s">
        <v>225</v>
      </c>
      <c r="J1521" t="s">
        <v>411</v>
      </c>
      <c r="K1521" s="2">
        <v>75</v>
      </c>
      <c r="L1521" s="2">
        <v>1226</v>
      </c>
      <c r="M1521" s="2">
        <v>4100</v>
      </c>
      <c r="N1521" s="27">
        <f t="shared" si="140"/>
        <v>4</v>
      </c>
      <c r="O1521" s="28" t="str">
        <f t="shared" si="141"/>
        <v>41</v>
      </c>
      <c r="P1521" s="28" t="str">
        <f t="shared" si="142"/>
        <v>00</v>
      </c>
      <c r="Q1521" s="29">
        <f t="shared" si="143"/>
        <v>2460</v>
      </c>
      <c r="R1521" s="29">
        <f t="shared" si="144"/>
        <v>41</v>
      </c>
    </row>
    <row r="1522" spans="1:18">
      <c r="A1522" s="1">
        <v>45505</v>
      </c>
      <c r="B1522" s="1" t="str">
        <f t="shared" si="139"/>
        <v>agosto</v>
      </c>
      <c r="C1522" t="s">
        <v>229</v>
      </c>
      <c r="D1522" t="s">
        <v>230</v>
      </c>
      <c r="E1522" t="str">
        <f>+VLOOKUP(F1522,'[2]DIVIPOLA MPIO'!$A$5:$B$1125,2,0)</f>
        <v>Meta</v>
      </c>
      <c r="F1522" t="s">
        <v>78</v>
      </c>
      <c r="G1522" t="s">
        <v>231</v>
      </c>
      <c r="H1522" t="s">
        <v>232</v>
      </c>
      <c r="I1522" t="s">
        <v>15</v>
      </c>
      <c r="J1522" t="s">
        <v>16</v>
      </c>
      <c r="K1522" s="2">
        <v>60</v>
      </c>
      <c r="L1522" s="2">
        <v>784</v>
      </c>
      <c r="M1522" s="2">
        <v>21.3</v>
      </c>
      <c r="N1522" s="27">
        <f t="shared" si="140"/>
        <v>4</v>
      </c>
      <c r="O1522" s="28" t="str">
        <f t="shared" si="141"/>
        <v>21</v>
      </c>
      <c r="P1522" s="28" t="str">
        <f t="shared" si="142"/>
        <v>,3</v>
      </c>
      <c r="Q1522" s="29">
        <f t="shared" si="143"/>
        <v>1260.3</v>
      </c>
      <c r="R1522" s="29">
        <f t="shared" si="144"/>
        <v>21.004999999999999</v>
      </c>
    </row>
    <row r="1523" spans="1:18">
      <c r="A1523" s="1">
        <v>45505</v>
      </c>
      <c r="B1523" s="1" t="str">
        <f t="shared" si="139"/>
        <v>agosto</v>
      </c>
      <c r="C1523" t="s">
        <v>229</v>
      </c>
      <c r="D1523" t="s">
        <v>230</v>
      </c>
      <c r="E1523" t="str">
        <f>+VLOOKUP(F1523,'[2]DIVIPOLA MPIO'!$A$5:$B$1125,2,0)</f>
        <v>Meta</v>
      </c>
      <c r="F1523" t="s">
        <v>78</v>
      </c>
      <c r="G1523" t="s">
        <v>231</v>
      </c>
      <c r="H1523" t="s">
        <v>232</v>
      </c>
      <c r="I1523" t="s">
        <v>15</v>
      </c>
      <c r="J1523" t="s">
        <v>123</v>
      </c>
      <c r="K1523" s="2">
        <v>1</v>
      </c>
      <c r="L1523" s="2">
        <v>20</v>
      </c>
      <c r="M1523" s="2">
        <v>1</v>
      </c>
      <c r="N1523" s="27">
        <f t="shared" si="140"/>
        <v>1</v>
      </c>
      <c r="O1523" s="28" t="str">
        <f t="shared" si="141"/>
        <v>1</v>
      </c>
      <c r="P1523" s="28">
        <f t="shared" si="142"/>
        <v>0</v>
      </c>
      <c r="Q1523" s="29">
        <f t="shared" si="143"/>
        <v>60</v>
      </c>
      <c r="R1523" s="29">
        <f t="shared" si="144"/>
        <v>1</v>
      </c>
    </row>
    <row r="1524" spans="1:18">
      <c r="A1524" s="1">
        <v>45505</v>
      </c>
      <c r="B1524" s="1" t="str">
        <f t="shared" si="139"/>
        <v>agosto</v>
      </c>
      <c r="C1524" t="s">
        <v>229</v>
      </c>
      <c r="D1524" t="s">
        <v>230</v>
      </c>
      <c r="E1524" t="str">
        <f>+VLOOKUP(F1524,'[2]DIVIPOLA MPIO'!$A$5:$B$1125,2,0)</f>
        <v>Meta</v>
      </c>
      <c r="F1524" t="s">
        <v>78</v>
      </c>
      <c r="G1524" t="s">
        <v>231</v>
      </c>
      <c r="H1524" t="s">
        <v>232</v>
      </c>
      <c r="I1524" t="s">
        <v>15</v>
      </c>
      <c r="J1524" t="s">
        <v>412</v>
      </c>
      <c r="K1524" s="2">
        <v>39</v>
      </c>
      <c r="L1524" s="2">
        <v>507</v>
      </c>
      <c r="M1524" s="2">
        <v>13.3</v>
      </c>
      <c r="N1524" s="27">
        <f t="shared" si="140"/>
        <v>4</v>
      </c>
      <c r="O1524" s="28" t="str">
        <f t="shared" si="141"/>
        <v>13</v>
      </c>
      <c r="P1524" s="28" t="str">
        <f t="shared" si="142"/>
        <v>,3</v>
      </c>
      <c r="Q1524" s="29">
        <f t="shared" si="143"/>
        <v>780.3</v>
      </c>
      <c r="R1524" s="29">
        <f t="shared" si="144"/>
        <v>13.004999999999999</v>
      </c>
    </row>
    <row r="1525" spans="1:18">
      <c r="A1525" s="1">
        <v>45505</v>
      </c>
      <c r="B1525" s="1" t="str">
        <f t="shared" si="139"/>
        <v>agosto</v>
      </c>
      <c r="C1525" t="s">
        <v>229</v>
      </c>
      <c r="D1525" t="s">
        <v>230</v>
      </c>
      <c r="E1525" t="str">
        <f>+VLOOKUP(F1525,'[2]DIVIPOLA MPIO'!$A$5:$B$1125,2,0)</f>
        <v>Meta</v>
      </c>
      <c r="F1525" t="s">
        <v>78</v>
      </c>
      <c r="G1525" t="s">
        <v>231</v>
      </c>
      <c r="H1525" t="s">
        <v>232</v>
      </c>
      <c r="I1525" t="s">
        <v>15</v>
      </c>
      <c r="J1525" t="s">
        <v>81</v>
      </c>
      <c r="K1525" s="2">
        <v>9</v>
      </c>
      <c r="L1525" s="2">
        <v>104</v>
      </c>
      <c r="M1525" s="2">
        <v>3.45</v>
      </c>
      <c r="N1525" s="27">
        <f t="shared" si="140"/>
        <v>4</v>
      </c>
      <c r="O1525" s="28" t="str">
        <f t="shared" si="141"/>
        <v>3,</v>
      </c>
      <c r="P1525" s="28" t="str">
        <f t="shared" si="142"/>
        <v>45</v>
      </c>
      <c r="Q1525" s="29">
        <f t="shared" si="143"/>
        <v>225</v>
      </c>
      <c r="R1525" s="29">
        <f t="shared" si="144"/>
        <v>3.75</v>
      </c>
    </row>
    <row r="1526" spans="1:18">
      <c r="A1526" s="1">
        <v>45505</v>
      </c>
      <c r="B1526" s="1" t="str">
        <f t="shared" si="139"/>
        <v>agosto</v>
      </c>
      <c r="C1526" t="s">
        <v>235</v>
      </c>
      <c r="D1526" t="s">
        <v>236</v>
      </c>
      <c r="E1526" t="str">
        <f>+VLOOKUP(F1526,'[2]DIVIPOLA MPIO'!$A$5:$B$1125,2,0)</f>
        <v>Valle del Cauca</v>
      </c>
      <c r="F1526" t="s">
        <v>462</v>
      </c>
      <c r="G1526" t="s">
        <v>238</v>
      </c>
      <c r="H1526" t="s">
        <v>239</v>
      </c>
      <c r="I1526" t="s">
        <v>211</v>
      </c>
      <c r="J1526" t="s">
        <v>411</v>
      </c>
      <c r="K1526" s="2">
        <v>76</v>
      </c>
      <c r="L1526" s="2">
        <v>891</v>
      </c>
      <c r="M1526" s="2">
        <v>47.3</v>
      </c>
      <c r="N1526" s="27">
        <f t="shared" si="140"/>
        <v>4</v>
      </c>
      <c r="O1526" s="28" t="str">
        <f t="shared" si="141"/>
        <v>47</v>
      </c>
      <c r="P1526" s="28" t="str">
        <f t="shared" si="142"/>
        <v>,3</v>
      </c>
      <c r="Q1526" s="29">
        <f t="shared" si="143"/>
        <v>2820.3</v>
      </c>
      <c r="R1526" s="29">
        <f t="shared" si="144"/>
        <v>47.005000000000003</v>
      </c>
    </row>
    <row r="1527" spans="1:18">
      <c r="A1527" s="1">
        <v>45505</v>
      </c>
      <c r="B1527" s="1" t="str">
        <f t="shared" si="139"/>
        <v>agosto</v>
      </c>
      <c r="C1527" t="s">
        <v>235</v>
      </c>
      <c r="D1527" t="s">
        <v>236</v>
      </c>
      <c r="E1527" t="str">
        <f>+VLOOKUP(F1527,'[2]DIVIPOLA MPIO'!$A$5:$B$1125,2,0)</f>
        <v>Valle del Cauca</v>
      </c>
      <c r="F1527" t="s">
        <v>240</v>
      </c>
      <c r="G1527" t="s">
        <v>241</v>
      </c>
      <c r="H1527" t="s">
        <v>239</v>
      </c>
      <c r="I1527" t="s">
        <v>211</v>
      </c>
      <c r="J1527" t="s">
        <v>411</v>
      </c>
      <c r="K1527" s="2">
        <v>28</v>
      </c>
      <c r="L1527" s="2">
        <v>526</v>
      </c>
      <c r="M1527" s="2">
        <v>16.7</v>
      </c>
      <c r="N1527" s="27">
        <f t="shared" si="140"/>
        <v>4</v>
      </c>
      <c r="O1527" s="28" t="str">
        <f t="shared" si="141"/>
        <v>16</v>
      </c>
      <c r="P1527" s="28" t="str">
        <f t="shared" si="142"/>
        <v>,7</v>
      </c>
      <c r="Q1527" s="29">
        <f t="shared" si="143"/>
        <v>960.7</v>
      </c>
      <c r="R1527" s="29">
        <f t="shared" si="144"/>
        <v>16.011666666666667</v>
      </c>
    </row>
    <row r="1528" spans="1:18">
      <c r="A1528" s="1">
        <v>45505</v>
      </c>
      <c r="B1528" s="1" t="str">
        <f t="shared" si="139"/>
        <v>agosto</v>
      </c>
      <c r="C1528" t="s">
        <v>235</v>
      </c>
      <c r="D1528" t="s">
        <v>236</v>
      </c>
      <c r="E1528" t="str">
        <f>+VLOOKUP(F1528,'[2]DIVIPOLA MPIO'!$A$5:$B$1125,2,0)</f>
        <v>Valle del Cauca</v>
      </c>
      <c r="F1528" t="s">
        <v>242</v>
      </c>
      <c r="G1528" t="s">
        <v>243</v>
      </c>
      <c r="H1528" t="s">
        <v>244</v>
      </c>
      <c r="I1528" t="s">
        <v>225</v>
      </c>
      <c r="J1528" t="s">
        <v>411</v>
      </c>
      <c r="K1528" s="2">
        <v>85</v>
      </c>
      <c r="L1528" s="2">
        <v>930</v>
      </c>
      <c r="M1528" s="2">
        <v>45.8</v>
      </c>
      <c r="N1528" s="27">
        <f t="shared" si="140"/>
        <v>4</v>
      </c>
      <c r="O1528" s="28" t="str">
        <f t="shared" si="141"/>
        <v>45</v>
      </c>
      <c r="P1528" s="28" t="str">
        <f t="shared" si="142"/>
        <v>,8</v>
      </c>
      <c r="Q1528" s="29">
        <f t="shared" si="143"/>
        <v>2700.8</v>
      </c>
      <c r="R1528" s="29">
        <f t="shared" si="144"/>
        <v>45.013333333333335</v>
      </c>
    </row>
    <row r="1529" spans="1:18">
      <c r="A1529" s="1">
        <v>45536</v>
      </c>
      <c r="B1529" s="1" t="str">
        <f t="shared" si="139"/>
        <v>septiembre</v>
      </c>
      <c r="C1529" t="s">
        <v>310</v>
      </c>
      <c r="D1529" t="s">
        <v>311</v>
      </c>
      <c r="E1529" t="str">
        <f>+VLOOKUP(F1529,'[2]DIVIPOLA MPIO'!$A$5:$B$1125,2,0)</f>
        <v>Casanare</v>
      </c>
      <c r="F1529" t="s">
        <v>398</v>
      </c>
      <c r="G1529" t="s">
        <v>399</v>
      </c>
      <c r="H1529" t="s">
        <v>400</v>
      </c>
      <c r="I1529" t="s">
        <v>92</v>
      </c>
      <c r="J1529" t="s">
        <v>16</v>
      </c>
      <c r="K1529" s="2">
        <v>29</v>
      </c>
      <c r="L1529" s="2">
        <v>438</v>
      </c>
      <c r="M1529" s="64">
        <v>11</v>
      </c>
      <c r="N1529" s="27">
        <f t="shared" si="140"/>
        <v>2</v>
      </c>
      <c r="O1529" s="28" t="str">
        <f t="shared" ref="O1529:O1592" si="145">IF(N1529="1",$M1529,IF(N1529=2,LEFT($M1529,2),LEFT($M1529,2)))</f>
        <v>11</v>
      </c>
      <c r="P1529" s="28">
        <f t="shared" ref="P1529:P1592" si="146">IF(N1529&lt;=2,0,MID($M1529,3,3))</f>
        <v>0</v>
      </c>
      <c r="Q1529" s="29">
        <f t="shared" ref="Q1529:Q1592" si="147">+(O1529*60)+P1529</f>
        <v>660</v>
      </c>
      <c r="R1529" s="29">
        <f t="shared" ref="R1529:R1592" si="148">+Q1529/60</f>
        <v>11</v>
      </c>
    </row>
    <row r="1530" spans="1:18">
      <c r="A1530" s="1">
        <v>45536</v>
      </c>
      <c r="B1530" s="1" t="str">
        <f t="shared" si="139"/>
        <v>septiembre</v>
      </c>
      <c r="C1530" t="s">
        <v>310</v>
      </c>
      <c r="D1530" t="s">
        <v>311</v>
      </c>
      <c r="E1530" t="str">
        <f>+VLOOKUP(F1530,'[2]DIVIPOLA MPIO'!$A$5:$B$1125,2,0)</f>
        <v>Casanare</v>
      </c>
      <c r="F1530" t="s">
        <v>398</v>
      </c>
      <c r="G1530" t="s">
        <v>399</v>
      </c>
      <c r="H1530" t="s">
        <v>401</v>
      </c>
      <c r="I1530" t="s">
        <v>15</v>
      </c>
      <c r="J1530" t="s">
        <v>65</v>
      </c>
      <c r="K1530" s="2">
        <v>114</v>
      </c>
      <c r="L1530" s="2">
        <v>1723</v>
      </c>
      <c r="M1530" s="64">
        <v>20.39</v>
      </c>
      <c r="N1530" s="27">
        <f t="shared" si="140"/>
        <v>5</v>
      </c>
      <c r="O1530" s="28" t="str">
        <f t="shared" si="145"/>
        <v>20</v>
      </c>
      <c r="P1530" s="28" t="str">
        <f t="shared" si="146"/>
        <v>,39</v>
      </c>
      <c r="Q1530" s="29">
        <f t="shared" si="147"/>
        <v>1200.3900000000001</v>
      </c>
      <c r="R1530" s="29">
        <f t="shared" si="148"/>
        <v>20.006500000000003</v>
      </c>
    </row>
    <row r="1531" spans="1:18">
      <c r="A1531" s="1">
        <v>45536</v>
      </c>
      <c r="B1531" s="1" t="str">
        <f t="shared" si="139"/>
        <v>septiembre</v>
      </c>
      <c r="C1531" t="s">
        <v>310</v>
      </c>
      <c r="D1531" t="s">
        <v>311</v>
      </c>
      <c r="E1531" t="str">
        <f>+VLOOKUP(F1531,'[2]DIVIPOLA MPIO'!$A$5:$B$1125,2,0)</f>
        <v>Casanare</v>
      </c>
      <c r="F1531" t="s">
        <v>398</v>
      </c>
      <c r="G1531" t="s">
        <v>399</v>
      </c>
      <c r="H1531" t="s">
        <v>402</v>
      </c>
      <c r="I1531" t="s">
        <v>92</v>
      </c>
      <c r="J1531" t="s">
        <v>16</v>
      </c>
      <c r="K1531" s="2">
        <v>20</v>
      </c>
      <c r="L1531" s="2">
        <v>305</v>
      </c>
      <c r="M1531" s="64">
        <v>11</v>
      </c>
      <c r="N1531" s="27">
        <f t="shared" si="140"/>
        <v>2</v>
      </c>
      <c r="O1531" s="28" t="str">
        <f t="shared" si="145"/>
        <v>11</v>
      </c>
      <c r="P1531" s="28">
        <f t="shared" si="146"/>
        <v>0</v>
      </c>
      <c r="Q1531" s="29">
        <f t="shared" si="147"/>
        <v>660</v>
      </c>
      <c r="R1531" s="29">
        <f t="shared" si="148"/>
        <v>11</v>
      </c>
    </row>
    <row r="1532" spans="1:18">
      <c r="A1532" s="1">
        <v>45536</v>
      </c>
      <c r="B1532" s="1" t="str">
        <f t="shared" si="139"/>
        <v>septiembre</v>
      </c>
      <c r="C1532" t="s">
        <v>310</v>
      </c>
      <c r="D1532" t="s">
        <v>311</v>
      </c>
      <c r="E1532" t="str">
        <f>+VLOOKUP(F1532,'[2]DIVIPOLA MPIO'!$A$5:$B$1125,2,0)</f>
        <v>Magdalena</v>
      </c>
      <c r="F1532" t="s">
        <v>34</v>
      </c>
      <c r="G1532" t="s">
        <v>312</v>
      </c>
      <c r="H1532" t="s">
        <v>516</v>
      </c>
      <c r="I1532" t="s">
        <v>517</v>
      </c>
      <c r="J1532" t="s">
        <v>27</v>
      </c>
      <c r="K1532" s="2">
        <v>86</v>
      </c>
      <c r="L1532" s="2">
        <v>1705</v>
      </c>
      <c r="M1532" s="64">
        <v>30.3</v>
      </c>
      <c r="N1532" s="27">
        <f t="shared" si="140"/>
        <v>4</v>
      </c>
      <c r="O1532" s="28" t="str">
        <f t="shared" si="145"/>
        <v>30</v>
      </c>
      <c r="P1532" s="28" t="str">
        <f t="shared" si="146"/>
        <v>,3</v>
      </c>
      <c r="Q1532" s="29">
        <f t="shared" si="147"/>
        <v>1800.3</v>
      </c>
      <c r="R1532" s="29">
        <f t="shared" si="148"/>
        <v>30.004999999999999</v>
      </c>
    </row>
    <row r="1533" spans="1:18">
      <c r="A1533" s="1">
        <v>45536</v>
      </c>
      <c r="B1533" s="1" t="str">
        <f t="shared" si="139"/>
        <v>septiembre</v>
      </c>
      <c r="C1533" t="s">
        <v>310</v>
      </c>
      <c r="D1533" t="s">
        <v>311</v>
      </c>
      <c r="E1533" t="str">
        <f>+VLOOKUP(F1533,'[2]DIVIPOLA MPIO'!$A$5:$B$1125,2,0)</f>
        <v>Magdalena</v>
      </c>
      <c r="F1533" t="s">
        <v>34</v>
      </c>
      <c r="G1533" t="s">
        <v>312</v>
      </c>
      <c r="H1533" t="s">
        <v>313</v>
      </c>
      <c r="I1533" t="s">
        <v>370</v>
      </c>
      <c r="J1533" t="s">
        <v>27</v>
      </c>
      <c r="K1533" s="2">
        <v>148</v>
      </c>
      <c r="L1533" s="2">
        <v>5193</v>
      </c>
      <c r="M1533" s="64">
        <v>77.42</v>
      </c>
      <c r="N1533" s="27">
        <f t="shared" si="140"/>
        <v>5</v>
      </c>
      <c r="O1533" s="28" t="str">
        <f t="shared" si="145"/>
        <v>77</v>
      </c>
      <c r="P1533" s="28" t="str">
        <f t="shared" si="146"/>
        <v>,42</v>
      </c>
      <c r="Q1533" s="29">
        <f t="shared" si="147"/>
        <v>4620.42</v>
      </c>
      <c r="R1533" s="29">
        <f t="shared" si="148"/>
        <v>77.007000000000005</v>
      </c>
    </row>
    <row r="1534" spans="1:18">
      <c r="A1534" s="1">
        <v>45536</v>
      </c>
      <c r="B1534" s="1" t="str">
        <f t="shared" si="139"/>
        <v>septiembre</v>
      </c>
      <c r="C1534" t="s">
        <v>310</v>
      </c>
      <c r="D1534" t="s">
        <v>311</v>
      </c>
      <c r="E1534" t="str">
        <f>+VLOOKUP(F1534,'[2]DIVIPOLA MPIO'!$A$5:$B$1125,2,0)</f>
        <v>Magdalena</v>
      </c>
      <c r="F1534" t="s">
        <v>34</v>
      </c>
      <c r="G1534" t="s">
        <v>312</v>
      </c>
      <c r="H1534" t="s">
        <v>316</v>
      </c>
      <c r="I1534" t="s">
        <v>370</v>
      </c>
      <c r="J1534" t="s">
        <v>27</v>
      </c>
      <c r="K1534" s="2">
        <v>122</v>
      </c>
      <c r="L1534" s="2">
        <v>5051</v>
      </c>
      <c r="M1534" s="64">
        <v>80.239999999999995</v>
      </c>
      <c r="N1534" s="27">
        <f t="shared" si="140"/>
        <v>5</v>
      </c>
      <c r="O1534" s="28" t="str">
        <f t="shared" si="145"/>
        <v>80</v>
      </c>
      <c r="P1534" s="28" t="str">
        <f t="shared" si="146"/>
        <v>,24</v>
      </c>
      <c r="Q1534" s="29">
        <f t="shared" si="147"/>
        <v>4800.24</v>
      </c>
      <c r="R1534" s="29">
        <f t="shared" si="148"/>
        <v>80.003999999999991</v>
      </c>
    </row>
    <row r="1535" spans="1:18">
      <c r="A1535" s="1">
        <v>45536</v>
      </c>
      <c r="B1535" s="1" t="str">
        <f t="shared" si="139"/>
        <v>septiembre</v>
      </c>
      <c r="C1535" t="s">
        <v>10</v>
      </c>
      <c r="D1535" t="s">
        <v>11</v>
      </c>
      <c r="E1535" t="str">
        <f>+VLOOKUP(F1535,'[2]DIVIPOLA MPIO'!$A$5:$B$1125,2,0)</f>
        <v>Casanare</v>
      </c>
      <c r="F1535" t="s">
        <v>458</v>
      </c>
      <c r="G1535" t="s">
        <v>245</v>
      </c>
      <c r="H1535" t="s">
        <v>21</v>
      </c>
      <c r="I1535" t="s">
        <v>15</v>
      </c>
      <c r="J1535" t="s">
        <v>16</v>
      </c>
      <c r="K1535" s="2">
        <v>2</v>
      </c>
      <c r="L1535" s="2">
        <v>132</v>
      </c>
      <c r="M1535" s="64">
        <v>6.2</v>
      </c>
      <c r="N1535" s="27">
        <f t="shared" si="140"/>
        <v>3</v>
      </c>
      <c r="O1535" s="28" t="str">
        <f t="shared" si="145"/>
        <v>6,</v>
      </c>
      <c r="P1535" s="28" t="str">
        <f t="shared" si="146"/>
        <v>2</v>
      </c>
      <c r="Q1535" s="29">
        <f t="shared" si="147"/>
        <v>362</v>
      </c>
      <c r="R1535" s="29">
        <f t="shared" si="148"/>
        <v>6.0333333333333332</v>
      </c>
    </row>
    <row r="1536" spans="1:18">
      <c r="A1536" s="1">
        <v>45536</v>
      </c>
      <c r="B1536" s="1" t="str">
        <f t="shared" si="139"/>
        <v>septiembre</v>
      </c>
      <c r="C1536" t="s">
        <v>10</v>
      </c>
      <c r="D1536" t="s">
        <v>11</v>
      </c>
      <c r="E1536" t="str">
        <f>+VLOOKUP(F1536,'[2]DIVIPOLA MPIO'!$A$5:$B$1125,2,0)</f>
        <v>Casanare</v>
      </c>
      <c r="F1536" t="s">
        <v>458</v>
      </c>
      <c r="G1536" t="s">
        <v>330</v>
      </c>
      <c r="H1536" t="s">
        <v>21</v>
      </c>
      <c r="I1536" t="s">
        <v>15</v>
      </c>
      <c r="J1536" t="s">
        <v>16</v>
      </c>
      <c r="K1536" s="2">
        <v>1</v>
      </c>
      <c r="L1536" s="2">
        <v>66</v>
      </c>
      <c r="M1536" s="64">
        <v>4</v>
      </c>
      <c r="N1536" s="27">
        <f t="shared" si="140"/>
        <v>1</v>
      </c>
      <c r="O1536" s="28" t="str">
        <f t="shared" si="145"/>
        <v>4</v>
      </c>
      <c r="P1536" s="28">
        <f t="shared" si="146"/>
        <v>0</v>
      </c>
      <c r="Q1536" s="29">
        <f t="shared" si="147"/>
        <v>240</v>
      </c>
      <c r="R1536" s="29">
        <f t="shared" si="148"/>
        <v>4</v>
      </c>
    </row>
    <row r="1537" spans="1:18">
      <c r="A1537" s="1">
        <v>45536</v>
      </c>
      <c r="B1537" s="1" t="str">
        <f t="shared" si="139"/>
        <v>septiembre</v>
      </c>
      <c r="C1537" t="s">
        <v>10</v>
      </c>
      <c r="D1537" t="s">
        <v>11</v>
      </c>
      <c r="E1537" t="str">
        <f>+VLOOKUP(F1537,'[2]DIVIPOLA MPIO'!$A$5:$B$1125,2,0)</f>
        <v>Casanare</v>
      </c>
      <c r="F1537" t="s">
        <v>463</v>
      </c>
      <c r="G1537" t="s">
        <v>20</v>
      </c>
      <c r="H1537" t="s">
        <v>21</v>
      </c>
      <c r="I1537" t="s">
        <v>15</v>
      </c>
      <c r="J1537" t="s">
        <v>16</v>
      </c>
      <c r="K1537" s="2">
        <v>5</v>
      </c>
      <c r="L1537" s="2">
        <v>600</v>
      </c>
      <c r="M1537" s="64">
        <v>9.3000000000000007</v>
      </c>
      <c r="N1537" s="27">
        <f t="shared" si="140"/>
        <v>3</v>
      </c>
      <c r="O1537" s="28" t="str">
        <f t="shared" si="145"/>
        <v>9,</v>
      </c>
      <c r="P1537" s="28" t="str">
        <f t="shared" si="146"/>
        <v>3</v>
      </c>
      <c r="Q1537" s="29">
        <f t="shared" si="147"/>
        <v>543</v>
      </c>
      <c r="R1537" s="29">
        <f t="shared" si="148"/>
        <v>9.0500000000000007</v>
      </c>
    </row>
    <row r="1538" spans="1:18">
      <c r="A1538" s="1">
        <v>45536</v>
      </c>
      <c r="B1538" s="1" t="str">
        <f t="shared" si="139"/>
        <v>septiembre</v>
      </c>
      <c r="C1538" t="s">
        <v>10</v>
      </c>
      <c r="D1538" t="s">
        <v>11</v>
      </c>
      <c r="E1538" t="str">
        <f>+VLOOKUP(F1538,'[2]DIVIPOLA MPIO'!$A$5:$B$1125,2,0)</f>
        <v>Casanare</v>
      </c>
      <c r="F1538" t="s">
        <v>463</v>
      </c>
      <c r="G1538" t="s">
        <v>20</v>
      </c>
      <c r="H1538" t="s">
        <v>318</v>
      </c>
      <c r="I1538" t="s">
        <v>15</v>
      </c>
      <c r="J1538" t="s">
        <v>16</v>
      </c>
      <c r="K1538" s="2">
        <v>3</v>
      </c>
      <c r="L1538" s="2">
        <v>400</v>
      </c>
      <c r="M1538" s="64">
        <v>4</v>
      </c>
      <c r="N1538" s="27">
        <f t="shared" si="140"/>
        <v>1</v>
      </c>
      <c r="O1538" s="28" t="str">
        <f t="shared" si="145"/>
        <v>4</v>
      </c>
      <c r="P1538" s="28">
        <f t="shared" si="146"/>
        <v>0</v>
      </c>
      <c r="Q1538" s="29">
        <f t="shared" si="147"/>
        <v>240</v>
      </c>
      <c r="R1538" s="29">
        <f t="shared" si="148"/>
        <v>4</v>
      </c>
    </row>
    <row r="1539" spans="1:18">
      <c r="A1539" s="1">
        <v>45536</v>
      </c>
      <c r="B1539" s="1" t="str">
        <f t="shared" ref="B1539:B1602" si="149">TEXT(A1539,"mmmm")</f>
        <v>septiembre</v>
      </c>
      <c r="C1539" t="s">
        <v>22</v>
      </c>
      <c r="D1539" t="s">
        <v>23</v>
      </c>
      <c r="E1539" t="str">
        <f>+VLOOKUP(F1539,'[2]DIVIPOLA MPIO'!$A$5:$B$1125,2,0)</f>
        <v>Cesar</v>
      </c>
      <c r="F1539" t="s">
        <v>24</v>
      </c>
      <c r="G1539" t="s">
        <v>25</v>
      </c>
      <c r="H1539" t="s">
        <v>37</v>
      </c>
      <c r="I1539" t="s">
        <v>15</v>
      </c>
      <c r="J1539" t="s">
        <v>27</v>
      </c>
      <c r="K1539" s="2">
        <v>7</v>
      </c>
      <c r="L1539" s="2">
        <v>232</v>
      </c>
      <c r="M1539" s="64">
        <v>2.1800000000000002</v>
      </c>
      <c r="N1539" s="27">
        <f t="shared" ref="N1539:N1602" si="150">LEN($M1539)</f>
        <v>4</v>
      </c>
      <c r="O1539" s="28" t="str">
        <f t="shared" si="145"/>
        <v>2,</v>
      </c>
      <c r="P1539" s="28" t="str">
        <f t="shared" si="146"/>
        <v>18</v>
      </c>
      <c r="Q1539" s="29">
        <f t="shared" si="147"/>
        <v>138</v>
      </c>
      <c r="R1539" s="29">
        <f t="shared" si="148"/>
        <v>2.2999999999999998</v>
      </c>
    </row>
    <row r="1540" spans="1:18">
      <c r="A1540" s="1">
        <v>45536</v>
      </c>
      <c r="B1540" s="1" t="str">
        <f t="shared" si="149"/>
        <v>septiembre</v>
      </c>
      <c r="C1540" t="s">
        <v>22</v>
      </c>
      <c r="D1540" t="s">
        <v>23</v>
      </c>
      <c r="E1540" t="str">
        <f>+VLOOKUP(F1540,'[2]DIVIPOLA MPIO'!$A$5:$B$1125,2,0)</f>
        <v>La Guajira</v>
      </c>
      <c r="F1540" t="s">
        <v>28</v>
      </c>
      <c r="G1540" t="s">
        <v>526</v>
      </c>
      <c r="H1540" t="s">
        <v>36</v>
      </c>
      <c r="I1540" t="s">
        <v>15</v>
      </c>
      <c r="J1540" t="s">
        <v>27</v>
      </c>
      <c r="K1540" s="2">
        <v>101</v>
      </c>
      <c r="L1540" s="2">
        <v>2672</v>
      </c>
      <c r="M1540" s="64">
        <v>42.18</v>
      </c>
      <c r="N1540" s="27">
        <f t="shared" si="150"/>
        <v>5</v>
      </c>
      <c r="O1540" s="28" t="str">
        <f t="shared" si="145"/>
        <v>42</v>
      </c>
      <c r="P1540" s="28" t="str">
        <f t="shared" si="146"/>
        <v>,18</v>
      </c>
      <c r="Q1540" s="29">
        <f t="shared" si="147"/>
        <v>2520.1799999999998</v>
      </c>
      <c r="R1540" s="29">
        <f t="shared" si="148"/>
        <v>42.003</v>
      </c>
    </row>
    <row r="1541" spans="1:18">
      <c r="A1541" s="1">
        <v>45536</v>
      </c>
      <c r="B1541" s="1" t="str">
        <f t="shared" si="149"/>
        <v>septiembre</v>
      </c>
      <c r="C1541" t="s">
        <v>22</v>
      </c>
      <c r="D1541" t="s">
        <v>23</v>
      </c>
      <c r="E1541" t="str">
        <f>+VLOOKUP(F1541,'[2]DIVIPOLA MPIO'!$A$5:$B$1125,2,0)</f>
        <v>La Guajira</v>
      </c>
      <c r="F1541" t="s">
        <v>28</v>
      </c>
      <c r="G1541" t="s">
        <v>29</v>
      </c>
      <c r="H1541" t="s">
        <v>33</v>
      </c>
      <c r="I1541" t="s">
        <v>15</v>
      </c>
      <c r="J1541" t="s">
        <v>27</v>
      </c>
      <c r="K1541" s="2">
        <v>11</v>
      </c>
      <c r="L1541" s="2">
        <v>462</v>
      </c>
      <c r="M1541" s="64">
        <v>6.24</v>
      </c>
      <c r="N1541" s="27">
        <f t="shared" si="150"/>
        <v>4</v>
      </c>
      <c r="O1541" s="28" t="str">
        <f t="shared" si="145"/>
        <v>6,</v>
      </c>
      <c r="P1541" s="28" t="str">
        <f t="shared" si="146"/>
        <v>24</v>
      </c>
      <c r="Q1541" s="29">
        <f t="shared" si="147"/>
        <v>384</v>
      </c>
      <c r="R1541" s="29">
        <f t="shared" si="148"/>
        <v>6.4</v>
      </c>
    </row>
    <row r="1542" spans="1:18">
      <c r="A1542" s="1">
        <v>45536</v>
      </c>
      <c r="B1542" s="1" t="str">
        <f t="shared" si="149"/>
        <v>septiembre</v>
      </c>
      <c r="C1542" t="s">
        <v>22</v>
      </c>
      <c r="D1542" t="s">
        <v>23</v>
      </c>
      <c r="E1542" t="str">
        <f>+VLOOKUP(F1542,'[2]DIVIPOLA MPIO'!$A$5:$B$1125,2,0)</f>
        <v>Magdalena</v>
      </c>
      <c r="F1542" t="s">
        <v>31</v>
      </c>
      <c r="G1542" t="s">
        <v>32</v>
      </c>
      <c r="H1542" t="s">
        <v>33</v>
      </c>
      <c r="I1542" t="s">
        <v>15</v>
      </c>
      <c r="J1542" t="s">
        <v>27</v>
      </c>
      <c r="K1542" s="2">
        <v>78</v>
      </c>
      <c r="L1542" s="2">
        <v>1790</v>
      </c>
      <c r="M1542" s="64">
        <v>21.12</v>
      </c>
      <c r="N1542" s="27">
        <f t="shared" si="150"/>
        <v>5</v>
      </c>
      <c r="O1542" s="28" t="str">
        <f t="shared" si="145"/>
        <v>21</v>
      </c>
      <c r="P1542" s="28" t="str">
        <f t="shared" si="146"/>
        <v>,12</v>
      </c>
      <c r="Q1542" s="29">
        <f t="shared" si="147"/>
        <v>1260.1199999999999</v>
      </c>
      <c r="R1542" s="29">
        <f t="shared" si="148"/>
        <v>21.001999999999999</v>
      </c>
    </row>
    <row r="1543" spans="1:18">
      <c r="A1543" s="1">
        <v>45536</v>
      </c>
      <c r="B1543" s="1" t="str">
        <f t="shared" si="149"/>
        <v>septiembre</v>
      </c>
      <c r="C1543" t="s">
        <v>22</v>
      </c>
      <c r="D1543" t="s">
        <v>23</v>
      </c>
      <c r="E1543" t="str">
        <f>+VLOOKUP(F1543,'[2]DIVIPOLA MPIO'!$A$5:$B$1125,2,0)</f>
        <v>Magdalena</v>
      </c>
      <c r="F1543" t="s">
        <v>34</v>
      </c>
      <c r="G1543" t="s">
        <v>35</v>
      </c>
      <c r="H1543" t="s">
        <v>37</v>
      </c>
      <c r="I1543" t="s">
        <v>15</v>
      </c>
      <c r="J1543" t="s">
        <v>27</v>
      </c>
      <c r="K1543" s="2">
        <v>136</v>
      </c>
      <c r="L1543" s="2">
        <v>4104</v>
      </c>
      <c r="M1543" s="64">
        <v>60</v>
      </c>
      <c r="N1543" s="27">
        <f t="shared" si="150"/>
        <v>2</v>
      </c>
      <c r="O1543" s="28" t="str">
        <f t="shared" si="145"/>
        <v>60</v>
      </c>
      <c r="P1543" s="28">
        <f t="shared" si="146"/>
        <v>0</v>
      </c>
      <c r="Q1543" s="29">
        <f t="shared" si="147"/>
        <v>3600</v>
      </c>
      <c r="R1543" s="29">
        <f t="shared" si="148"/>
        <v>60</v>
      </c>
    </row>
    <row r="1544" spans="1:18">
      <c r="A1544" s="1">
        <v>45536</v>
      </c>
      <c r="B1544" s="1" t="str">
        <f t="shared" si="149"/>
        <v>septiembre</v>
      </c>
      <c r="C1544" t="s">
        <v>22</v>
      </c>
      <c r="D1544" t="s">
        <v>23</v>
      </c>
      <c r="E1544" t="str">
        <f>+VLOOKUP(F1544,'[2]DIVIPOLA MPIO'!$A$5:$B$1125,2,0)</f>
        <v>Magdalena</v>
      </c>
      <c r="F1544" t="s">
        <v>34</v>
      </c>
      <c r="G1544" t="s">
        <v>35</v>
      </c>
      <c r="H1544" t="s">
        <v>30</v>
      </c>
      <c r="I1544" t="s">
        <v>15</v>
      </c>
      <c r="J1544" t="s">
        <v>27</v>
      </c>
      <c r="K1544" s="2">
        <v>134</v>
      </c>
      <c r="L1544" s="2">
        <v>4553</v>
      </c>
      <c r="M1544" s="64">
        <v>58.54</v>
      </c>
      <c r="N1544" s="27">
        <f t="shared" si="150"/>
        <v>5</v>
      </c>
      <c r="O1544" s="28" t="str">
        <f t="shared" si="145"/>
        <v>58</v>
      </c>
      <c r="P1544" s="28" t="str">
        <f t="shared" si="146"/>
        <v>,54</v>
      </c>
      <c r="Q1544" s="29">
        <f t="shared" si="147"/>
        <v>3480.54</v>
      </c>
      <c r="R1544" s="29">
        <f t="shared" si="148"/>
        <v>58.009</v>
      </c>
    </row>
    <row r="1545" spans="1:18">
      <c r="A1545" s="1">
        <v>45536</v>
      </c>
      <c r="B1545" s="1" t="str">
        <f t="shared" si="149"/>
        <v>septiembre</v>
      </c>
      <c r="C1545" t="s">
        <v>248</v>
      </c>
      <c r="D1545" t="s">
        <v>249</v>
      </c>
      <c r="E1545" t="s">
        <v>528</v>
      </c>
      <c r="F1545" t="s">
        <v>536</v>
      </c>
      <c r="G1545" t="s">
        <v>250</v>
      </c>
      <c r="H1545" t="s">
        <v>371</v>
      </c>
      <c r="I1545" t="s">
        <v>15</v>
      </c>
      <c r="J1545" t="s">
        <v>16</v>
      </c>
      <c r="K1545" s="2">
        <v>10</v>
      </c>
      <c r="L1545" s="2">
        <v>500</v>
      </c>
      <c r="M1545" s="64">
        <v>5.3</v>
      </c>
      <c r="N1545" s="27">
        <f t="shared" si="150"/>
        <v>3</v>
      </c>
      <c r="O1545" s="28" t="str">
        <f t="shared" si="145"/>
        <v>5,</v>
      </c>
      <c r="P1545" s="28" t="str">
        <f t="shared" si="146"/>
        <v>3</v>
      </c>
      <c r="Q1545" s="29">
        <f t="shared" si="147"/>
        <v>303</v>
      </c>
      <c r="R1545" s="29">
        <f t="shared" si="148"/>
        <v>5.05</v>
      </c>
    </row>
    <row r="1546" spans="1:18">
      <c r="A1546" s="1">
        <v>45536</v>
      </c>
      <c r="B1546" s="1" t="str">
        <f t="shared" si="149"/>
        <v>septiembre</v>
      </c>
      <c r="C1546" t="s">
        <v>248</v>
      </c>
      <c r="D1546" t="s">
        <v>249</v>
      </c>
      <c r="E1546" t="s">
        <v>528</v>
      </c>
      <c r="F1546" t="s">
        <v>536</v>
      </c>
      <c r="G1546" t="s">
        <v>250</v>
      </c>
      <c r="H1546" t="s">
        <v>252</v>
      </c>
      <c r="I1546" t="s">
        <v>15</v>
      </c>
      <c r="J1546" t="s">
        <v>16</v>
      </c>
      <c r="K1546" s="2">
        <v>23</v>
      </c>
      <c r="L1546" s="2">
        <v>1300</v>
      </c>
      <c r="M1546" s="64">
        <v>10</v>
      </c>
      <c r="N1546" s="27">
        <f t="shared" si="150"/>
        <v>2</v>
      </c>
      <c r="O1546" s="28" t="str">
        <f t="shared" si="145"/>
        <v>10</v>
      </c>
      <c r="P1546" s="28">
        <f t="shared" si="146"/>
        <v>0</v>
      </c>
      <c r="Q1546" s="29">
        <f t="shared" si="147"/>
        <v>600</v>
      </c>
      <c r="R1546" s="29">
        <f t="shared" si="148"/>
        <v>10</v>
      </c>
    </row>
    <row r="1547" spans="1:18">
      <c r="A1547" s="1">
        <v>45536</v>
      </c>
      <c r="B1547" s="1" t="str">
        <f t="shared" si="149"/>
        <v>septiembre</v>
      </c>
      <c r="C1547" t="s">
        <v>253</v>
      </c>
      <c r="D1547" t="s">
        <v>254</v>
      </c>
      <c r="E1547" t="str">
        <f>+VLOOKUP(F1547,'[2]DIVIPOLA MPIO'!$A$5:$B$1125,2,0)</f>
        <v>Casanare</v>
      </c>
      <c r="F1547" t="s">
        <v>12</v>
      </c>
      <c r="G1547" t="s">
        <v>255</v>
      </c>
      <c r="H1547" t="s">
        <v>336</v>
      </c>
      <c r="I1547" t="s">
        <v>15</v>
      </c>
      <c r="J1547" t="s">
        <v>16</v>
      </c>
      <c r="K1547" s="2">
        <v>19</v>
      </c>
      <c r="L1547" s="2">
        <v>237.5</v>
      </c>
      <c r="M1547" s="64">
        <v>6.3</v>
      </c>
      <c r="N1547" s="27">
        <f t="shared" si="150"/>
        <v>3</v>
      </c>
      <c r="O1547" s="28" t="str">
        <f t="shared" si="145"/>
        <v>6,</v>
      </c>
      <c r="P1547" s="28" t="str">
        <f t="shared" si="146"/>
        <v>3</v>
      </c>
      <c r="Q1547" s="29">
        <f t="shared" si="147"/>
        <v>363</v>
      </c>
      <c r="R1547" s="29">
        <f t="shared" si="148"/>
        <v>6.05</v>
      </c>
    </row>
    <row r="1548" spans="1:18">
      <c r="A1548" s="1">
        <v>45536</v>
      </c>
      <c r="B1548" s="1" t="str">
        <f t="shared" si="149"/>
        <v>septiembre</v>
      </c>
      <c r="C1548" t="s">
        <v>253</v>
      </c>
      <c r="D1548" t="s">
        <v>254</v>
      </c>
      <c r="E1548" t="str">
        <f>+VLOOKUP(F1548,'[2]DIVIPOLA MPIO'!$A$5:$B$1125,2,0)</f>
        <v>Casanare</v>
      </c>
      <c r="F1548" t="s">
        <v>12</v>
      </c>
      <c r="G1548" t="s">
        <v>337</v>
      </c>
      <c r="H1548" t="s">
        <v>336</v>
      </c>
      <c r="I1548" t="s">
        <v>15</v>
      </c>
      <c r="J1548" t="s">
        <v>16</v>
      </c>
      <c r="K1548" s="2">
        <v>13</v>
      </c>
      <c r="L1548" s="2">
        <v>162.5</v>
      </c>
      <c r="M1548" s="64">
        <v>4.3</v>
      </c>
      <c r="N1548" s="27">
        <f t="shared" si="150"/>
        <v>3</v>
      </c>
      <c r="O1548" s="28" t="str">
        <f t="shared" si="145"/>
        <v>4,</v>
      </c>
      <c r="P1548" s="28" t="str">
        <f t="shared" si="146"/>
        <v>3</v>
      </c>
      <c r="Q1548" s="29">
        <f t="shared" si="147"/>
        <v>243</v>
      </c>
      <c r="R1548" s="29">
        <f t="shared" si="148"/>
        <v>4.05</v>
      </c>
    </row>
    <row r="1549" spans="1:18">
      <c r="A1549" s="1">
        <v>45536</v>
      </c>
      <c r="B1549" s="1" t="str">
        <f t="shared" si="149"/>
        <v>septiembre</v>
      </c>
      <c r="C1549" t="s">
        <v>253</v>
      </c>
      <c r="D1549" t="s">
        <v>254</v>
      </c>
      <c r="E1549" t="str">
        <f>+VLOOKUP(F1549,'[2]DIVIPOLA MPIO'!$A$5:$B$1125,2,0)</f>
        <v>Casanare</v>
      </c>
      <c r="F1549" t="s">
        <v>338</v>
      </c>
      <c r="G1549" t="s">
        <v>340</v>
      </c>
      <c r="H1549" t="s">
        <v>372</v>
      </c>
      <c r="I1549" t="s">
        <v>92</v>
      </c>
      <c r="J1549" t="s">
        <v>16</v>
      </c>
      <c r="K1549" s="2">
        <v>4</v>
      </c>
      <c r="L1549" s="2">
        <v>50</v>
      </c>
      <c r="M1549" s="64">
        <v>1.4</v>
      </c>
      <c r="N1549" s="27">
        <f t="shared" si="150"/>
        <v>3</v>
      </c>
      <c r="O1549" s="28" t="str">
        <f t="shared" si="145"/>
        <v>1,</v>
      </c>
      <c r="P1549" s="28" t="str">
        <f t="shared" si="146"/>
        <v>4</v>
      </c>
      <c r="Q1549" s="29">
        <f t="shared" si="147"/>
        <v>64</v>
      </c>
      <c r="R1549" s="29">
        <f t="shared" si="148"/>
        <v>1.0666666666666667</v>
      </c>
    </row>
    <row r="1550" spans="1:18">
      <c r="A1550" s="1">
        <v>45536</v>
      </c>
      <c r="B1550" s="1" t="str">
        <f t="shared" si="149"/>
        <v>septiembre</v>
      </c>
      <c r="C1550" t="s">
        <v>38</v>
      </c>
      <c r="D1550" t="s">
        <v>39</v>
      </c>
      <c r="E1550" t="str">
        <f>+VLOOKUP(F1550,'[2]DIVIPOLA MPIO'!$A$5:$B$1125,2,0)</f>
        <v>Antioquia</v>
      </c>
      <c r="F1550" t="s">
        <v>453</v>
      </c>
      <c r="G1550" t="s">
        <v>41</v>
      </c>
      <c r="H1550" t="s">
        <v>42</v>
      </c>
      <c r="I1550" t="s">
        <v>43</v>
      </c>
      <c r="J1550" t="s">
        <v>27</v>
      </c>
      <c r="K1550" s="2">
        <v>124</v>
      </c>
      <c r="L1550" s="2">
        <v>5679</v>
      </c>
      <c r="M1550" s="64">
        <v>47.48</v>
      </c>
      <c r="N1550" s="27">
        <f t="shared" si="150"/>
        <v>5</v>
      </c>
      <c r="O1550" s="28" t="str">
        <f t="shared" si="145"/>
        <v>47</v>
      </c>
      <c r="P1550" s="28" t="str">
        <f t="shared" si="146"/>
        <v>,48</v>
      </c>
      <c r="Q1550" s="29">
        <f t="shared" si="147"/>
        <v>2820.48</v>
      </c>
      <c r="R1550" s="29">
        <f t="shared" si="148"/>
        <v>47.008000000000003</v>
      </c>
    </row>
    <row r="1551" spans="1:18">
      <c r="A1551" s="1">
        <v>45536</v>
      </c>
      <c r="B1551" s="1" t="str">
        <f t="shared" si="149"/>
        <v>septiembre</v>
      </c>
      <c r="C1551" t="s">
        <v>38</v>
      </c>
      <c r="D1551" t="s">
        <v>39</v>
      </c>
      <c r="E1551" t="str">
        <f>+VLOOKUP(F1551,'[2]DIVIPOLA MPIO'!$A$5:$B$1125,2,0)</f>
        <v>Antioquia</v>
      </c>
      <c r="F1551" t="s">
        <v>453</v>
      </c>
      <c r="G1551" t="s">
        <v>41</v>
      </c>
      <c r="H1551" t="s">
        <v>44</v>
      </c>
      <c r="I1551" t="s">
        <v>43</v>
      </c>
      <c r="J1551" t="s">
        <v>27</v>
      </c>
      <c r="K1551" s="2">
        <v>134</v>
      </c>
      <c r="L1551" s="2">
        <v>6001</v>
      </c>
      <c r="M1551" s="64">
        <v>52.3</v>
      </c>
      <c r="N1551" s="27">
        <f t="shared" si="150"/>
        <v>4</v>
      </c>
      <c r="O1551" s="28" t="str">
        <f t="shared" si="145"/>
        <v>52</v>
      </c>
      <c r="P1551" s="28" t="str">
        <f t="shared" si="146"/>
        <v>,3</v>
      </c>
      <c r="Q1551" s="29">
        <f t="shared" si="147"/>
        <v>3120.3</v>
      </c>
      <c r="R1551" s="29">
        <f t="shared" si="148"/>
        <v>52.005000000000003</v>
      </c>
    </row>
    <row r="1552" spans="1:18">
      <c r="A1552" s="1">
        <v>45536</v>
      </c>
      <c r="B1552" s="1" t="str">
        <f t="shared" si="149"/>
        <v>septiembre</v>
      </c>
      <c r="C1552" t="s">
        <v>38</v>
      </c>
      <c r="D1552" t="s">
        <v>39</v>
      </c>
      <c r="E1552" t="str">
        <f>+VLOOKUP(F1552,'[2]DIVIPOLA MPIO'!$A$5:$B$1125,2,0)</f>
        <v>Antioquia</v>
      </c>
      <c r="F1552" t="s">
        <v>453</v>
      </c>
      <c r="G1552" t="s">
        <v>41</v>
      </c>
      <c r="H1552" t="s">
        <v>45</v>
      </c>
      <c r="I1552" t="s">
        <v>43</v>
      </c>
      <c r="J1552" t="s">
        <v>27</v>
      </c>
      <c r="K1552" s="2">
        <v>124</v>
      </c>
      <c r="L1552" s="2">
        <v>5743</v>
      </c>
      <c r="M1552" s="64">
        <v>46.06</v>
      </c>
      <c r="N1552" s="27">
        <f t="shared" si="150"/>
        <v>5</v>
      </c>
      <c r="O1552" s="28" t="str">
        <f t="shared" si="145"/>
        <v>46</v>
      </c>
      <c r="P1552" s="28" t="str">
        <f t="shared" si="146"/>
        <v>,06</v>
      </c>
      <c r="Q1552" s="29">
        <f t="shared" si="147"/>
        <v>2760.06</v>
      </c>
      <c r="R1552" s="29">
        <f t="shared" si="148"/>
        <v>46.000999999999998</v>
      </c>
    </row>
    <row r="1553" spans="1:18">
      <c r="A1553" s="1">
        <v>45536</v>
      </c>
      <c r="B1553" s="1" t="str">
        <f t="shared" si="149"/>
        <v>septiembre</v>
      </c>
      <c r="C1553" t="s">
        <v>38</v>
      </c>
      <c r="D1553" t="s">
        <v>39</v>
      </c>
      <c r="E1553" t="str">
        <f>+VLOOKUP(F1553,'[2]DIVIPOLA MPIO'!$A$5:$B$1125,2,0)</f>
        <v>Antioquia</v>
      </c>
      <c r="F1553" t="s">
        <v>453</v>
      </c>
      <c r="G1553" t="s">
        <v>41</v>
      </c>
      <c r="H1553" t="s">
        <v>46</v>
      </c>
      <c r="I1553" t="s">
        <v>43</v>
      </c>
      <c r="J1553" t="s">
        <v>27</v>
      </c>
      <c r="K1553" s="2">
        <v>109</v>
      </c>
      <c r="L1553" s="2">
        <v>5029</v>
      </c>
      <c r="M1553" s="64">
        <v>42.48</v>
      </c>
      <c r="N1553" s="27">
        <f t="shared" si="150"/>
        <v>5</v>
      </c>
      <c r="O1553" s="28" t="str">
        <f t="shared" si="145"/>
        <v>42</v>
      </c>
      <c r="P1553" s="28" t="str">
        <f t="shared" si="146"/>
        <v>,48</v>
      </c>
      <c r="Q1553" s="29">
        <f t="shared" si="147"/>
        <v>2520.48</v>
      </c>
      <c r="R1553" s="29">
        <f t="shared" si="148"/>
        <v>42.008000000000003</v>
      </c>
    </row>
    <row r="1554" spans="1:18">
      <c r="A1554" s="1">
        <v>45536</v>
      </c>
      <c r="B1554" s="1" t="str">
        <f t="shared" si="149"/>
        <v>septiembre</v>
      </c>
      <c r="C1554" t="s">
        <v>38</v>
      </c>
      <c r="D1554" t="s">
        <v>39</v>
      </c>
      <c r="E1554" t="str">
        <f>+VLOOKUP(F1554,'[2]DIVIPOLA MPIO'!$A$5:$B$1125,2,0)</f>
        <v>Antioquia</v>
      </c>
      <c r="F1554" t="s">
        <v>453</v>
      </c>
      <c r="G1554" t="s">
        <v>41</v>
      </c>
      <c r="H1554" t="s">
        <v>319</v>
      </c>
      <c r="I1554" t="s">
        <v>43</v>
      </c>
      <c r="J1554" t="s">
        <v>27</v>
      </c>
      <c r="K1554" s="2">
        <v>120</v>
      </c>
      <c r="L1554" s="2">
        <v>5586</v>
      </c>
      <c r="M1554" s="64">
        <v>45.3</v>
      </c>
      <c r="N1554" s="27">
        <f t="shared" si="150"/>
        <v>4</v>
      </c>
      <c r="O1554" s="28" t="str">
        <f t="shared" si="145"/>
        <v>45</v>
      </c>
      <c r="P1554" s="28" t="str">
        <f t="shared" si="146"/>
        <v>,3</v>
      </c>
      <c r="Q1554" s="29">
        <f t="shared" si="147"/>
        <v>2700.3</v>
      </c>
      <c r="R1554" s="29">
        <f t="shared" si="148"/>
        <v>45.005000000000003</v>
      </c>
    </row>
    <row r="1555" spans="1:18">
      <c r="A1555" s="1">
        <v>45536</v>
      </c>
      <c r="B1555" s="1" t="str">
        <f t="shared" si="149"/>
        <v>septiembre</v>
      </c>
      <c r="C1555" t="s">
        <v>38</v>
      </c>
      <c r="D1555" t="s">
        <v>39</v>
      </c>
      <c r="E1555" t="str">
        <f>+VLOOKUP(F1555,'[2]DIVIPOLA MPIO'!$A$5:$B$1125,2,0)</f>
        <v>Antioquia</v>
      </c>
      <c r="F1555" t="s">
        <v>453</v>
      </c>
      <c r="G1555" t="s">
        <v>41</v>
      </c>
      <c r="H1555" t="s">
        <v>47</v>
      </c>
      <c r="I1555" t="s">
        <v>43</v>
      </c>
      <c r="J1555" t="s">
        <v>27</v>
      </c>
      <c r="K1555" s="2">
        <v>137</v>
      </c>
      <c r="L1555" s="2">
        <v>6418</v>
      </c>
      <c r="M1555" s="64">
        <v>5.18</v>
      </c>
      <c r="N1555" s="27">
        <f t="shared" si="150"/>
        <v>4</v>
      </c>
      <c r="O1555" s="28" t="str">
        <f t="shared" si="145"/>
        <v>5,</v>
      </c>
      <c r="P1555" s="28" t="str">
        <f t="shared" si="146"/>
        <v>18</v>
      </c>
      <c r="Q1555" s="29">
        <f t="shared" si="147"/>
        <v>318</v>
      </c>
      <c r="R1555" s="29">
        <f t="shared" si="148"/>
        <v>5.3</v>
      </c>
    </row>
    <row r="1556" spans="1:18">
      <c r="A1556" s="1">
        <v>45536</v>
      </c>
      <c r="B1556" s="1" t="str">
        <f t="shared" si="149"/>
        <v>septiembre</v>
      </c>
      <c r="C1556" t="s">
        <v>38</v>
      </c>
      <c r="D1556" t="s">
        <v>39</v>
      </c>
      <c r="E1556" t="str">
        <f>+VLOOKUP(F1556,'[2]DIVIPOLA MPIO'!$A$5:$B$1125,2,0)</f>
        <v>Antioquia</v>
      </c>
      <c r="F1556" t="s">
        <v>453</v>
      </c>
      <c r="G1556" t="s">
        <v>41</v>
      </c>
      <c r="H1556" t="s">
        <v>48</v>
      </c>
      <c r="I1556" t="s">
        <v>43</v>
      </c>
      <c r="J1556" t="s">
        <v>27</v>
      </c>
      <c r="K1556" s="2">
        <v>110</v>
      </c>
      <c r="L1556" s="2">
        <v>5194</v>
      </c>
      <c r="M1556" s="64">
        <v>42.36</v>
      </c>
      <c r="N1556" s="27">
        <f t="shared" si="150"/>
        <v>5</v>
      </c>
      <c r="O1556" s="28" t="str">
        <f t="shared" si="145"/>
        <v>42</v>
      </c>
      <c r="P1556" s="28" t="str">
        <f t="shared" si="146"/>
        <v>,36</v>
      </c>
      <c r="Q1556" s="29">
        <f t="shared" si="147"/>
        <v>2520.36</v>
      </c>
      <c r="R1556" s="29">
        <f t="shared" si="148"/>
        <v>42.006</v>
      </c>
    </row>
    <row r="1557" spans="1:18">
      <c r="A1557" s="1">
        <v>45536</v>
      </c>
      <c r="B1557" s="1" t="str">
        <f t="shared" si="149"/>
        <v>septiembre</v>
      </c>
      <c r="C1557" t="s">
        <v>38</v>
      </c>
      <c r="D1557" t="s">
        <v>39</v>
      </c>
      <c r="E1557" t="str">
        <f>+VLOOKUP(F1557,'[2]DIVIPOLA MPIO'!$A$5:$B$1125,2,0)</f>
        <v>Antioquia</v>
      </c>
      <c r="F1557" t="s">
        <v>453</v>
      </c>
      <c r="G1557" t="s">
        <v>41</v>
      </c>
      <c r="H1557" t="s">
        <v>49</v>
      </c>
      <c r="I1557" t="s">
        <v>43</v>
      </c>
      <c r="J1557" t="s">
        <v>27</v>
      </c>
      <c r="K1557" s="2">
        <v>123</v>
      </c>
      <c r="L1557" s="2">
        <v>5746</v>
      </c>
      <c r="M1557" s="64">
        <v>43.36</v>
      </c>
      <c r="N1557" s="27">
        <f t="shared" si="150"/>
        <v>5</v>
      </c>
      <c r="O1557" s="28" t="str">
        <f t="shared" si="145"/>
        <v>43</v>
      </c>
      <c r="P1557" s="28" t="str">
        <f t="shared" si="146"/>
        <v>,36</v>
      </c>
      <c r="Q1557" s="29">
        <f t="shared" si="147"/>
        <v>2580.36</v>
      </c>
      <c r="R1557" s="29">
        <f t="shared" si="148"/>
        <v>43.006</v>
      </c>
    </row>
    <row r="1558" spans="1:18">
      <c r="A1558" s="1">
        <v>45536</v>
      </c>
      <c r="B1558" s="1" t="str">
        <f t="shared" si="149"/>
        <v>septiembre</v>
      </c>
      <c r="C1558" t="s">
        <v>38</v>
      </c>
      <c r="D1558" t="s">
        <v>39</v>
      </c>
      <c r="E1558" t="str">
        <f>+VLOOKUP(F1558,'[2]DIVIPOLA MPIO'!$A$5:$B$1125,2,0)</f>
        <v>Antioquia</v>
      </c>
      <c r="F1558" t="s">
        <v>453</v>
      </c>
      <c r="G1558" t="s">
        <v>41</v>
      </c>
      <c r="H1558" t="s">
        <v>50</v>
      </c>
      <c r="I1558" t="s">
        <v>43</v>
      </c>
      <c r="J1558" t="s">
        <v>27</v>
      </c>
      <c r="K1558" s="2">
        <v>116</v>
      </c>
      <c r="L1558" s="2">
        <v>5276</v>
      </c>
      <c r="M1558" s="64">
        <v>45.3</v>
      </c>
      <c r="N1558" s="27">
        <f t="shared" si="150"/>
        <v>4</v>
      </c>
      <c r="O1558" s="28" t="str">
        <f t="shared" si="145"/>
        <v>45</v>
      </c>
      <c r="P1558" s="28" t="str">
        <f t="shared" si="146"/>
        <v>,3</v>
      </c>
      <c r="Q1558" s="29">
        <f t="shared" si="147"/>
        <v>2700.3</v>
      </c>
      <c r="R1558" s="29">
        <f t="shared" si="148"/>
        <v>45.005000000000003</v>
      </c>
    </row>
    <row r="1559" spans="1:18">
      <c r="A1559" s="1">
        <v>45536</v>
      </c>
      <c r="B1559" s="1" t="str">
        <f t="shared" si="149"/>
        <v>septiembre</v>
      </c>
      <c r="C1559" t="s">
        <v>38</v>
      </c>
      <c r="D1559" t="s">
        <v>39</v>
      </c>
      <c r="E1559" t="str">
        <f>+VLOOKUP(F1559,'[2]DIVIPOLA MPIO'!$A$5:$B$1125,2,0)</f>
        <v>Antioquia</v>
      </c>
      <c r="F1559" t="s">
        <v>453</v>
      </c>
      <c r="G1559" t="s">
        <v>41</v>
      </c>
      <c r="H1559" t="s">
        <v>51</v>
      </c>
      <c r="I1559" t="s">
        <v>43</v>
      </c>
      <c r="J1559" t="s">
        <v>27</v>
      </c>
      <c r="K1559" s="2">
        <v>121</v>
      </c>
      <c r="L1559" s="2">
        <v>5796</v>
      </c>
      <c r="M1559" s="64">
        <v>42.24</v>
      </c>
      <c r="N1559" s="27">
        <f t="shared" si="150"/>
        <v>5</v>
      </c>
      <c r="O1559" s="28" t="str">
        <f t="shared" si="145"/>
        <v>42</v>
      </c>
      <c r="P1559" s="28" t="str">
        <f t="shared" si="146"/>
        <v>,24</v>
      </c>
      <c r="Q1559" s="29">
        <f t="shared" si="147"/>
        <v>2520.2399999999998</v>
      </c>
      <c r="R1559" s="29">
        <f t="shared" si="148"/>
        <v>42.003999999999998</v>
      </c>
    </row>
    <row r="1560" spans="1:18">
      <c r="A1560" s="1">
        <v>45536</v>
      </c>
      <c r="B1560" s="1" t="str">
        <f t="shared" si="149"/>
        <v>septiembre</v>
      </c>
      <c r="C1560" t="s">
        <v>38</v>
      </c>
      <c r="D1560" t="s">
        <v>39</v>
      </c>
      <c r="E1560" t="str">
        <f>+VLOOKUP(F1560,'[2]DIVIPOLA MPIO'!$A$5:$B$1125,2,0)</f>
        <v>Antioquia</v>
      </c>
      <c r="F1560" t="s">
        <v>453</v>
      </c>
      <c r="G1560" t="s">
        <v>41</v>
      </c>
      <c r="H1560" t="s">
        <v>52</v>
      </c>
      <c r="I1560" t="s">
        <v>43</v>
      </c>
      <c r="J1560" t="s">
        <v>27</v>
      </c>
      <c r="K1560" s="2">
        <v>121</v>
      </c>
      <c r="L1560" s="2">
        <v>5545</v>
      </c>
      <c r="M1560" s="64">
        <v>43.42</v>
      </c>
      <c r="N1560" s="27">
        <f t="shared" si="150"/>
        <v>5</v>
      </c>
      <c r="O1560" s="28" t="str">
        <f t="shared" si="145"/>
        <v>43</v>
      </c>
      <c r="P1560" s="28" t="str">
        <f t="shared" si="146"/>
        <v>,42</v>
      </c>
      <c r="Q1560" s="29">
        <f t="shared" si="147"/>
        <v>2580.42</v>
      </c>
      <c r="R1560" s="29">
        <f t="shared" si="148"/>
        <v>43.006999999999998</v>
      </c>
    </row>
    <row r="1561" spans="1:18">
      <c r="A1561" s="1">
        <v>45536</v>
      </c>
      <c r="B1561" s="1" t="str">
        <f t="shared" si="149"/>
        <v>septiembre</v>
      </c>
      <c r="C1561" t="s">
        <v>38</v>
      </c>
      <c r="D1561" t="s">
        <v>39</v>
      </c>
      <c r="E1561" t="str">
        <f>+VLOOKUP(F1561,'[2]DIVIPOLA MPIO'!$A$5:$B$1125,2,0)</f>
        <v>Antioquia</v>
      </c>
      <c r="F1561" t="s">
        <v>453</v>
      </c>
      <c r="G1561" t="s">
        <v>41</v>
      </c>
      <c r="H1561" t="s">
        <v>57</v>
      </c>
      <c r="I1561" t="s">
        <v>43</v>
      </c>
      <c r="J1561" t="s">
        <v>27</v>
      </c>
      <c r="K1561" s="2">
        <v>60</v>
      </c>
      <c r="L1561" s="2">
        <v>1382</v>
      </c>
      <c r="M1561" s="64">
        <v>44.56</v>
      </c>
      <c r="N1561" s="27">
        <f t="shared" si="150"/>
        <v>5</v>
      </c>
      <c r="O1561" s="28" t="str">
        <f t="shared" si="145"/>
        <v>44</v>
      </c>
      <c r="P1561" s="28" t="str">
        <f t="shared" si="146"/>
        <v>,56</v>
      </c>
      <c r="Q1561" s="29">
        <f t="shared" si="147"/>
        <v>2640.56</v>
      </c>
      <c r="R1561" s="29">
        <f t="shared" si="148"/>
        <v>44.009333333333331</v>
      </c>
    </row>
    <row r="1562" spans="1:18">
      <c r="A1562" s="1">
        <v>45536</v>
      </c>
      <c r="B1562" s="1" t="str">
        <f t="shared" si="149"/>
        <v>septiembre</v>
      </c>
      <c r="C1562" t="s">
        <v>38</v>
      </c>
      <c r="D1562" t="s">
        <v>39</v>
      </c>
      <c r="E1562" t="str">
        <f>+VLOOKUP(F1562,'[2]DIVIPOLA MPIO'!$A$5:$B$1125,2,0)</f>
        <v>Antioquia</v>
      </c>
      <c r="F1562" t="s">
        <v>453</v>
      </c>
      <c r="G1562" t="s">
        <v>41</v>
      </c>
      <c r="H1562" t="s">
        <v>57</v>
      </c>
      <c r="I1562" t="s">
        <v>43</v>
      </c>
      <c r="J1562" t="s">
        <v>412</v>
      </c>
      <c r="K1562" s="2">
        <v>7</v>
      </c>
      <c r="L1562" s="2">
        <v>170</v>
      </c>
      <c r="M1562" s="64">
        <v>4.3600000000000003</v>
      </c>
      <c r="N1562" s="27">
        <f t="shared" si="150"/>
        <v>4</v>
      </c>
      <c r="O1562" s="28" t="str">
        <f t="shared" si="145"/>
        <v>4,</v>
      </c>
      <c r="P1562" s="28" t="str">
        <f t="shared" si="146"/>
        <v>36</v>
      </c>
      <c r="Q1562" s="29">
        <f t="shared" si="147"/>
        <v>276</v>
      </c>
      <c r="R1562" s="29">
        <f t="shared" si="148"/>
        <v>4.5999999999999996</v>
      </c>
    </row>
    <row r="1563" spans="1:18">
      <c r="A1563" s="1">
        <v>45536</v>
      </c>
      <c r="B1563" s="1" t="str">
        <f t="shared" si="149"/>
        <v>septiembre</v>
      </c>
      <c r="C1563" t="s">
        <v>38</v>
      </c>
      <c r="D1563" t="s">
        <v>39</v>
      </c>
      <c r="E1563" t="str">
        <f>+VLOOKUP(F1563,'[2]DIVIPOLA MPIO'!$A$5:$B$1125,2,0)</f>
        <v>Magdalena</v>
      </c>
      <c r="F1563" t="s">
        <v>466</v>
      </c>
      <c r="G1563" t="s">
        <v>54</v>
      </c>
      <c r="H1563" t="s">
        <v>55</v>
      </c>
      <c r="I1563" t="s">
        <v>15</v>
      </c>
      <c r="J1563" t="s">
        <v>27</v>
      </c>
      <c r="K1563" s="2">
        <v>113</v>
      </c>
      <c r="L1563" s="2">
        <v>2826</v>
      </c>
      <c r="M1563" s="64">
        <v>77.36</v>
      </c>
      <c r="N1563" s="27">
        <f t="shared" si="150"/>
        <v>5</v>
      </c>
      <c r="O1563" s="28" t="str">
        <f t="shared" si="145"/>
        <v>77</v>
      </c>
      <c r="P1563" s="28" t="str">
        <f t="shared" si="146"/>
        <v>,36</v>
      </c>
      <c r="Q1563" s="29">
        <f t="shared" si="147"/>
        <v>4620.3599999999997</v>
      </c>
      <c r="R1563" s="29">
        <f t="shared" si="148"/>
        <v>77.006</v>
      </c>
    </row>
    <row r="1564" spans="1:18">
      <c r="A1564" s="1">
        <v>45536</v>
      </c>
      <c r="B1564" s="1" t="str">
        <f t="shared" si="149"/>
        <v>septiembre</v>
      </c>
      <c r="C1564" t="s">
        <v>38</v>
      </c>
      <c r="D1564" t="s">
        <v>39</v>
      </c>
      <c r="E1564" t="str">
        <f>+VLOOKUP(F1564,'[2]DIVIPOLA MPIO'!$A$5:$B$1125,2,0)</f>
        <v>Magdalena</v>
      </c>
      <c r="F1564" t="s">
        <v>466</v>
      </c>
      <c r="G1564" t="s">
        <v>54</v>
      </c>
      <c r="H1564" t="s">
        <v>56</v>
      </c>
      <c r="I1564" t="s">
        <v>15</v>
      </c>
      <c r="J1564" t="s">
        <v>27</v>
      </c>
      <c r="K1564" s="2">
        <v>78</v>
      </c>
      <c r="L1564" s="2">
        <v>1746</v>
      </c>
      <c r="M1564" s="64">
        <v>60.24</v>
      </c>
      <c r="N1564" s="27">
        <f t="shared" si="150"/>
        <v>5</v>
      </c>
      <c r="O1564" s="28" t="str">
        <f t="shared" si="145"/>
        <v>60</v>
      </c>
      <c r="P1564" s="28" t="str">
        <f t="shared" si="146"/>
        <v>,24</v>
      </c>
      <c r="Q1564" s="29">
        <f t="shared" si="147"/>
        <v>3600.24</v>
      </c>
      <c r="R1564" s="29">
        <f t="shared" si="148"/>
        <v>60.003999999999998</v>
      </c>
    </row>
    <row r="1565" spans="1:18">
      <c r="A1565" s="1">
        <v>45536</v>
      </c>
      <c r="B1565" s="1" t="str">
        <f t="shared" si="149"/>
        <v>septiembre</v>
      </c>
      <c r="C1565" t="s">
        <v>38</v>
      </c>
      <c r="D1565" t="s">
        <v>39</v>
      </c>
      <c r="E1565" t="str">
        <f>+VLOOKUP(F1565,'[2]DIVIPOLA MPIO'!$A$5:$B$1125,2,0)</f>
        <v>Magdalena</v>
      </c>
      <c r="F1565" t="s">
        <v>466</v>
      </c>
      <c r="G1565" t="s">
        <v>341</v>
      </c>
      <c r="H1565" t="s">
        <v>55</v>
      </c>
      <c r="I1565" t="s">
        <v>15</v>
      </c>
      <c r="J1565" t="s">
        <v>27</v>
      </c>
      <c r="K1565" s="2">
        <v>4</v>
      </c>
      <c r="L1565" s="2">
        <v>124</v>
      </c>
      <c r="M1565" s="64">
        <v>1.42</v>
      </c>
      <c r="N1565" s="27">
        <f t="shared" si="150"/>
        <v>4</v>
      </c>
      <c r="O1565" s="28" t="str">
        <f t="shared" si="145"/>
        <v>1,</v>
      </c>
      <c r="P1565" s="28" t="str">
        <f t="shared" si="146"/>
        <v>42</v>
      </c>
      <c r="Q1565" s="29">
        <f t="shared" si="147"/>
        <v>102</v>
      </c>
      <c r="R1565" s="29">
        <f t="shared" si="148"/>
        <v>1.7</v>
      </c>
    </row>
    <row r="1566" spans="1:18">
      <c r="A1566" s="1">
        <v>45536</v>
      </c>
      <c r="B1566" s="1" t="str">
        <f t="shared" si="149"/>
        <v>septiembre</v>
      </c>
      <c r="C1566" t="s">
        <v>38</v>
      </c>
      <c r="D1566" t="s">
        <v>39</v>
      </c>
      <c r="E1566" t="str">
        <f>+VLOOKUP(F1566,'[2]DIVIPOLA MPIO'!$A$5:$B$1125,2,0)</f>
        <v>Magdalena</v>
      </c>
      <c r="F1566" t="s">
        <v>466</v>
      </c>
      <c r="G1566" t="s">
        <v>341</v>
      </c>
      <c r="H1566" t="s">
        <v>56</v>
      </c>
      <c r="I1566" t="s">
        <v>15</v>
      </c>
      <c r="J1566" t="s">
        <v>27</v>
      </c>
      <c r="K1566" s="2">
        <v>16</v>
      </c>
      <c r="L1566" s="2">
        <v>488</v>
      </c>
      <c r="M1566" s="64">
        <v>8.42</v>
      </c>
      <c r="N1566" s="27">
        <f t="shared" si="150"/>
        <v>4</v>
      </c>
      <c r="O1566" s="28" t="str">
        <f t="shared" si="145"/>
        <v>8,</v>
      </c>
      <c r="P1566" s="28" t="str">
        <f t="shared" si="146"/>
        <v>42</v>
      </c>
      <c r="Q1566" s="29">
        <f t="shared" si="147"/>
        <v>522</v>
      </c>
      <c r="R1566" s="29">
        <f t="shared" si="148"/>
        <v>8.6999999999999993</v>
      </c>
    </row>
    <row r="1567" spans="1:18">
      <c r="A1567" s="1">
        <v>45536</v>
      </c>
      <c r="B1567" s="1" t="str">
        <f t="shared" si="149"/>
        <v>septiembre</v>
      </c>
      <c r="C1567" t="s">
        <v>38</v>
      </c>
      <c r="D1567" t="s">
        <v>39</v>
      </c>
      <c r="E1567" t="str">
        <f>+VLOOKUP(F1567,'[2]DIVIPOLA MPIO'!$A$5:$B$1125,2,0)</f>
        <v>Antioquia</v>
      </c>
      <c r="F1567" t="s">
        <v>58</v>
      </c>
      <c r="G1567" t="s">
        <v>59</v>
      </c>
      <c r="H1567" t="s">
        <v>42</v>
      </c>
      <c r="I1567" t="s">
        <v>43</v>
      </c>
      <c r="J1567" t="s">
        <v>27</v>
      </c>
      <c r="K1567" s="2">
        <v>34</v>
      </c>
      <c r="L1567" s="2">
        <v>1566</v>
      </c>
      <c r="M1567" s="64">
        <v>11.42</v>
      </c>
      <c r="N1567" s="27">
        <f t="shared" si="150"/>
        <v>5</v>
      </c>
      <c r="O1567" s="28" t="str">
        <f t="shared" si="145"/>
        <v>11</v>
      </c>
      <c r="P1567" s="28" t="str">
        <f t="shared" si="146"/>
        <v>,42</v>
      </c>
      <c r="Q1567" s="29">
        <f t="shared" si="147"/>
        <v>660.42</v>
      </c>
      <c r="R1567" s="29">
        <f t="shared" si="148"/>
        <v>11.007</v>
      </c>
    </row>
    <row r="1568" spans="1:18">
      <c r="A1568" s="1">
        <v>45536</v>
      </c>
      <c r="B1568" s="1" t="str">
        <f t="shared" si="149"/>
        <v>septiembre</v>
      </c>
      <c r="C1568" t="s">
        <v>38</v>
      </c>
      <c r="D1568" t="s">
        <v>39</v>
      </c>
      <c r="E1568" t="str">
        <f>+VLOOKUP(F1568,'[2]DIVIPOLA MPIO'!$A$5:$B$1125,2,0)</f>
        <v>Antioquia</v>
      </c>
      <c r="F1568" t="s">
        <v>58</v>
      </c>
      <c r="G1568" t="s">
        <v>59</v>
      </c>
      <c r="H1568" t="s">
        <v>44</v>
      </c>
      <c r="I1568" t="s">
        <v>43</v>
      </c>
      <c r="J1568" t="s">
        <v>27</v>
      </c>
      <c r="K1568" s="2">
        <v>29</v>
      </c>
      <c r="L1568" s="2">
        <v>1471</v>
      </c>
      <c r="M1568" s="64">
        <v>10.42</v>
      </c>
      <c r="N1568" s="27">
        <f t="shared" si="150"/>
        <v>5</v>
      </c>
      <c r="O1568" s="28" t="str">
        <f t="shared" si="145"/>
        <v>10</v>
      </c>
      <c r="P1568" s="28" t="str">
        <f t="shared" si="146"/>
        <v>,42</v>
      </c>
      <c r="Q1568" s="29">
        <f t="shared" si="147"/>
        <v>600.41999999999996</v>
      </c>
      <c r="R1568" s="29">
        <f t="shared" si="148"/>
        <v>10.007</v>
      </c>
    </row>
    <row r="1569" spans="1:18">
      <c r="A1569" s="1">
        <v>45536</v>
      </c>
      <c r="B1569" s="1" t="str">
        <f t="shared" si="149"/>
        <v>septiembre</v>
      </c>
      <c r="C1569" t="s">
        <v>38</v>
      </c>
      <c r="D1569" t="s">
        <v>39</v>
      </c>
      <c r="E1569" t="str">
        <f>+VLOOKUP(F1569,'[2]DIVIPOLA MPIO'!$A$5:$B$1125,2,0)</f>
        <v>Antioquia</v>
      </c>
      <c r="F1569" t="s">
        <v>58</v>
      </c>
      <c r="G1569" t="s">
        <v>59</v>
      </c>
      <c r="H1569" t="s">
        <v>45</v>
      </c>
      <c r="I1569" t="s">
        <v>43</v>
      </c>
      <c r="J1569" t="s">
        <v>27</v>
      </c>
      <c r="K1569" s="2">
        <v>30</v>
      </c>
      <c r="L1569" s="2">
        <v>1463</v>
      </c>
      <c r="M1569" s="64">
        <v>9.24</v>
      </c>
      <c r="N1569" s="27">
        <f t="shared" si="150"/>
        <v>4</v>
      </c>
      <c r="O1569" s="28" t="str">
        <f t="shared" si="145"/>
        <v>9,</v>
      </c>
      <c r="P1569" s="28" t="str">
        <f t="shared" si="146"/>
        <v>24</v>
      </c>
      <c r="Q1569" s="29">
        <f t="shared" si="147"/>
        <v>564</v>
      </c>
      <c r="R1569" s="29">
        <f t="shared" si="148"/>
        <v>9.4</v>
      </c>
    </row>
    <row r="1570" spans="1:18">
      <c r="A1570" s="1">
        <v>45536</v>
      </c>
      <c r="B1570" s="1" t="str">
        <f t="shared" si="149"/>
        <v>septiembre</v>
      </c>
      <c r="C1570" t="s">
        <v>38</v>
      </c>
      <c r="D1570" t="s">
        <v>39</v>
      </c>
      <c r="E1570" t="str">
        <f>+VLOOKUP(F1570,'[2]DIVIPOLA MPIO'!$A$5:$B$1125,2,0)</f>
        <v>Antioquia</v>
      </c>
      <c r="F1570" t="s">
        <v>58</v>
      </c>
      <c r="G1570" t="s">
        <v>59</v>
      </c>
      <c r="H1570" t="s">
        <v>46</v>
      </c>
      <c r="I1570" t="s">
        <v>43</v>
      </c>
      <c r="J1570" t="s">
        <v>27</v>
      </c>
      <c r="K1570" s="2">
        <v>59</v>
      </c>
      <c r="L1570" s="2">
        <v>2692</v>
      </c>
      <c r="M1570" s="64">
        <v>19.3</v>
      </c>
      <c r="N1570" s="27">
        <f t="shared" si="150"/>
        <v>4</v>
      </c>
      <c r="O1570" s="28" t="str">
        <f t="shared" si="145"/>
        <v>19</v>
      </c>
      <c r="P1570" s="28" t="str">
        <f t="shared" si="146"/>
        <v>,3</v>
      </c>
      <c r="Q1570" s="29">
        <f t="shared" si="147"/>
        <v>1140.3</v>
      </c>
      <c r="R1570" s="29">
        <f t="shared" si="148"/>
        <v>19.004999999999999</v>
      </c>
    </row>
    <row r="1571" spans="1:18">
      <c r="A1571" s="1">
        <v>45536</v>
      </c>
      <c r="B1571" s="1" t="str">
        <f t="shared" si="149"/>
        <v>septiembre</v>
      </c>
      <c r="C1571" t="s">
        <v>38</v>
      </c>
      <c r="D1571" t="s">
        <v>39</v>
      </c>
      <c r="E1571" t="str">
        <f>+VLOOKUP(F1571,'[2]DIVIPOLA MPIO'!$A$5:$B$1125,2,0)</f>
        <v>Antioquia</v>
      </c>
      <c r="F1571" t="s">
        <v>58</v>
      </c>
      <c r="G1571" t="s">
        <v>59</v>
      </c>
      <c r="H1571" t="s">
        <v>319</v>
      </c>
      <c r="I1571" t="s">
        <v>43</v>
      </c>
      <c r="J1571" t="s">
        <v>27</v>
      </c>
      <c r="K1571" s="2">
        <v>45</v>
      </c>
      <c r="L1571" s="2">
        <v>2103</v>
      </c>
      <c r="M1571" s="64">
        <v>15.12</v>
      </c>
      <c r="N1571" s="27">
        <f t="shared" si="150"/>
        <v>5</v>
      </c>
      <c r="O1571" s="28" t="str">
        <f t="shared" si="145"/>
        <v>15</v>
      </c>
      <c r="P1571" s="28" t="str">
        <f t="shared" si="146"/>
        <v>,12</v>
      </c>
      <c r="Q1571" s="29">
        <f t="shared" si="147"/>
        <v>900.12</v>
      </c>
      <c r="R1571" s="29">
        <f t="shared" si="148"/>
        <v>15.002000000000001</v>
      </c>
    </row>
    <row r="1572" spans="1:18">
      <c r="A1572" s="1">
        <v>45536</v>
      </c>
      <c r="B1572" s="1" t="str">
        <f t="shared" si="149"/>
        <v>septiembre</v>
      </c>
      <c r="C1572" t="s">
        <v>38</v>
      </c>
      <c r="D1572" t="s">
        <v>39</v>
      </c>
      <c r="E1572" t="str">
        <f>+VLOOKUP(F1572,'[2]DIVIPOLA MPIO'!$A$5:$B$1125,2,0)</f>
        <v>Antioquia</v>
      </c>
      <c r="F1572" t="s">
        <v>58</v>
      </c>
      <c r="G1572" t="s">
        <v>59</v>
      </c>
      <c r="H1572" t="s">
        <v>47</v>
      </c>
      <c r="I1572" t="s">
        <v>43</v>
      </c>
      <c r="J1572" t="s">
        <v>27</v>
      </c>
      <c r="K1572" s="2">
        <v>26</v>
      </c>
      <c r="L1572" s="2">
        <v>1197</v>
      </c>
      <c r="M1572" s="64">
        <v>8.3000000000000007</v>
      </c>
      <c r="N1572" s="27">
        <f t="shared" si="150"/>
        <v>3</v>
      </c>
      <c r="O1572" s="28" t="str">
        <f t="shared" si="145"/>
        <v>8,</v>
      </c>
      <c r="P1572" s="28" t="str">
        <f t="shared" si="146"/>
        <v>3</v>
      </c>
      <c r="Q1572" s="29">
        <f t="shared" si="147"/>
        <v>483</v>
      </c>
      <c r="R1572" s="29">
        <f t="shared" si="148"/>
        <v>8.0500000000000007</v>
      </c>
    </row>
    <row r="1573" spans="1:18">
      <c r="A1573" s="1">
        <v>45536</v>
      </c>
      <c r="B1573" s="1" t="str">
        <f t="shared" si="149"/>
        <v>septiembre</v>
      </c>
      <c r="C1573" t="s">
        <v>38</v>
      </c>
      <c r="D1573" t="s">
        <v>39</v>
      </c>
      <c r="E1573" t="str">
        <f>+VLOOKUP(F1573,'[2]DIVIPOLA MPIO'!$A$5:$B$1125,2,0)</f>
        <v>Antioquia</v>
      </c>
      <c r="F1573" t="s">
        <v>58</v>
      </c>
      <c r="G1573" t="s">
        <v>59</v>
      </c>
      <c r="H1573" t="s">
        <v>48</v>
      </c>
      <c r="I1573" t="s">
        <v>43</v>
      </c>
      <c r="J1573" t="s">
        <v>27</v>
      </c>
      <c r="K1573" s="2">
        <v>56</v>
      </c>
      <c r="L1573" s="2">
        <v>2681</v>
      </c>
      <c r="M1573" s="64">
        <v>20.059999999999999</v>
      </c>
      <c r="N1573" s="27">
        <f t="shared" si="150"/>
        <v>5</v>
      </c>
      <c r="O1573" s="28" t="str">
        <f t="shared" si="145"/>
        <v>20</v>
      </c>
      <c r="P1573" s="28" t="str">
        <f t="shared" si="146"/>
        <v>,06</v>
      </c>
      <c r="Q1573" s="29">
        <f t="shared" si="147"/>
        <v>1200.06</v>
      </c>
      <c r="R1573" s="29">
        <f t="shared" si="148"/>
        <v>20.000999999999998</v>
      </c>
    </row>
    <row r="1574" spans="1:18">
      <c r="A1574" s="1">
        <v>45536</v>
      </c>
      <c r="B1574" s="1" t="str">
        <f t="shared" si="149"/>
        <v>septiembre</v>
      </c>
      <c r="C1574" t="s">
        <v>38</v>
      </c>
      <c r="D1574" t="s">
        <v>39</v>
      </c>
      <c r="E1574" t="str">
        <f>+VLOOKUP(F1574,'[2]DIVIPOLA MPIO'!$A$5:$B$1125,2,0)</f>
        <v>Antioquia</v>
      </c>
      <c r="F1574" t="s">
        <v>58</v>
      </c>
      <c r="G1574" t="s">
        <v>59</v>
      </c>
      <c r="H1574" t="s">
        <v>49</v>
      </c>
      <c r="I1574" t="s">
        <v>43</v>
      </c>
      <c r="J1574" t="s">
        <v>27</v>
      </c>
      <c r="K1574" s="2">
        <v>46</v>
      </c>
      <c r="L1574" s="2">
        <v>2285</v>
      </c>
      <c r="M1574" s="64">
        <v>14.42</v>
      </c>
      <c r="N1574" s="27">
        <f t="shared" si="150"/>
        <v>5</v>
      </c>
      <c r="O1574" s="28" t="str">
        <f t="shared" si="145"/>
        <v>14</v>
      </c>
      <c r="P1574" s="28" t="str">
        <f t="shared" si="146"/>
        <v>,42</v>
      </c>
      <c r="Q1574" s="29">
        <f t="shared" si="147"/>
        <v>840.42</v>
      </c>
      <c r="R1574" s="29">
        <f t="shared" si="148"/>
        <v>14.007</v>
      </c>
    </row>
    <row r="1575" spans="1:18">
      <c r="A1575" s="1">
        <v>45536</v>
      </c>
      <c r="B1575" s="1" t="str">
        <f t="shared" si="149"/>
        <v>septiembre</v>
      </c>
      <c r="C1575" t="s">
        <v>38</v>
      </c>
      <c r="D1575" t="s">
        <v>39</v>
      </c>
      <c r="E1575" t="str">
        <f>+VLOOKUP(F1575,'[2]DIVIPOLA MPIO'!$A$5:$B$1125,2,0)</f>
        <v>Antioquia</v>
      </c>
      <c r="F1575" t="s">
        <v>58</v>
      </c>
      <c r="G1575" t="s">
        <v>59</v>
      </c>
      <c r="H1575" t="s">
        <v>50</v>
      </c>
      <c r="I1575" t="s">
        <v>43</v>
      </c>
      <c r="J1575" t="s">
        <v>27</v>
      </c>
      <c r="K1575" s="2">
        <v>42</v>
      </c>
      <c r="L1575" s="2">
        <v>1938</v>
      </c>
      <c r="M1575" s="64">
        <v>13.54</v>
      </c>
      <c r="N1575" s="27">
        <f t="shared" si="150"/>
        <v>5</v>
      </c>
      <c r="O1575" s="28" t="str">
        <f t="shared" si="145"/>
        <v>13</v>
      </c>
      <c r="P1575" s="28" t="str">
        <f t="shared" si="146"/>
        <v>,54</v>
      </c>
      <c r="Q1575" s="29">
        <f t="shared" si="147"/>
        <v>780.54</v>
      </c>
      <c r="R1575" s="29">
        <f t="shared" si="148"/>
        <v>13.008999999999999</v>
      </c>
    </row>
    <row r="1576" spans="1:18">
      <c r="A1576" s="1">
        <v>45536</v>
      </c>
      <c r="B1576" s="1" t="str">
        <f t="shared" si="149"/>
        <v>septiembre</v>
      </c>
      <c r="C1576" t="s">
        <v>38</v>
      </c>
      <c r="D1576" t="s">
        <v>39</v>
      </c>
      <c r="E1576" t="str">
        <f>+VLOOKUP(F1576,'[2]DIVIPOLA MPIO'!$A$5:$B$1125,2,0)</f>
        <v>Antioquia</v>
      </c>
      <c r="F1576" t="s">
        <v>58</v>
      </c>
      <c r="G1576" t="s">
        <v>59</v>
      </c>
      <c r="H1576" t="s">
        <v>51</v>
      </c>
      <c r="I1576" t="s">
        <v>43</v>
      </c>
      <c r="J1576" t="s">
        <v>27</v>
      </c>
      <c r="K1576" s="2">
        <v>63</v>
      </c>
      <c r="L1576" s="2">
        <v>3087</v>
      </c>
      <c r="M1576" s="64">
        <v>18.54</v>
      </c>
      <c r="N1576" s="27">
        <f t="shared" si="150"/>
        <v>5</v>
      </c>
      <c r="O1576" s="28" t="str">
        <f t="shared" si="145"/>
        <v>18</v>
      </c>
      <c r="P1576" s="28" t="str">
        <f t="shared" si="146"/>
        <v>,54</v>
      </c>
      <c r="Q1576" s="29">
        <f t="shared" si="147"/>
        <v>1080.54</v>
      </c>
      <c r="R1576" s="29">
        <f t="shared" si="148"/>
        <v>18.009</v>
      </c>
    </row>
    <row r="1577" spans="1:18">
      <c r="A1577" s="1">
        <v>45536</v>
      </c>
      <c r="B1577" s="1" t="str">
        <f t="shared" si="149"/>
        <v>septiembre</v>
      </c>
      <c r="C1577" t="s">
        <v>38</v>
      </c>
      <c r="D1577" t="s">
        <v>39</v>
      </c>
      <c r="E1577" t="str">
        <f>+VLOOKUP(F1577,'[2]DIVIPOLA MPIO'!$A$5:$B$1125,2,0)</f>
        <v>Antioquia</v>
      </c>
      <c r="F1577" t="s">
        <v>58</v>
      </c>
      <c r="G1577" t="s">
        <v>59</v>
      </c>
      <c r="H1577" t="s">
        <v>52</v>
      </c>
      <c r="I1577" t="s">
        <v>43</v>
      </c>
      <c r="J1577" t="s">
        <v>27</v>
      </c>
      <c r="K1577" s="2">
        <v>48</v>
      </c>
      <c r="L1577" s="2">
        <v>2241</v>
      </c>
      <c r="M1577" s="64">
        <v>16.18</v>
      </c>
      <c r="N1577" s="27">
        <f t="shared" si="150"/>
        <v>5</v>
      </c>
      <c r="O1577" s="28" t="str">
        <f t="shared" si="145"/>
        <v>16</v>
      </c>
      <c r="P1577" s="28" t="str">
        <f t="shared" si="146"/>
        <v>,18</v>
      </c>
      <c r="Q1577" s="29">
        <f t="shared" si="147"/>
        <v>960.18</v>
      </c>
      <c r="R1577" s="29">
        <f t="shared" si="148"/>
        <v>16.003</v>
      </c>
    </row>
    <row r="1578" spans="1:18">
      <c r="A1578" s="1">
        <v>45536</v>
      </c>
      <c r="B1578" s="1" t="str">
        <f t="shared" si="149"/>
        <v>septiembre</v>
      </c>
      <c r="C1578" t="s">
        <v>38</v>
      </c>
      <c r="D1578" t="s">
        <v>39</v>
      </c>
      <c r="E1578" t="str">
        <f>+VLOOKUP(F1578,'[2]DIVIPOLA MPIO'!$A$5:$B$1125,2,0)</f>
        <v>Antioquia</v>
      </c>
      <c r="F1578" t="s">
        <v>58</v>
      </c>
      <c r="G1578" t="s">
        <v>59</v>
      </c>
      <c r="H1578" t="s">
        <v>57</v>
      </c>
      <c r="I1578" t="s">
        <v>43</v>
      </c>
      <c r="J1578" t="s">
        <v>27</v>
      </c>
      <c r="K1578" s="2">
        <v>10</v>
      </c>
      <c r="L1578" s="2">
        <v>250</v>
      </c>
      <c r="M1578" s="64">
        <v>6.42</v>
      </c>
      <c r="N1578" s="27">
        <f t="shared" si="150"/>
        <v>4</v>
      </c>
      <c r="O1578" s="28" t="str">
        <f t="shared" si="145"/>
        <v>6,</v>
      </c>
      <c r="P1578" s="28" t="str">
        <f t="shared" si="146"/>
        <v>42</v>
      </c>
      <c r="Q1578" s="29">
        <f t="shared" si="147"/>
        <v>402</v>
      </c>
      <c r="R1578" s="29">
        <f t="shared" si="148"/>
        <v>6.7</v>
      </c>
    </row>
    <row r="1579" spans="1:18">
      <c r="A1579" s="1">
        <v>45536</v>
      </c>
      <c r="B1579" s="1" t="str">
        <f t="shared" si="149"/>
        <v>septiembre</v>
      </c>
      <c r="C1579" t="s">
        <v>38</v>
      </c>
      <c r="D1579" t="s">
        <v>39</v>
      </c>
      <c r="E1579" t="str">
        <f>+VLOOKUP(F1579,'[2]DIVIPOLA MPIO'!$A$5:$B$1125,2,0)</f>
        <v>Antioquia</v>
      </c>
      <c r="F1579" t="s">
        <v>58</v>
      </c>
      <c r="G1579" t="s">
        <v>59</v>
      </c>
      <c r="H1579" t="s">
        <v>57</v>
      </c>
      <c r="I1579" t="s">
        <v>43</v>
      </c>
      <c r="J1579" t="s">
        <v>412</v>
      </c>
      <c r="K1579" s="2">
        <v>9</v>
      </c>
      <c r="L1579" s="2">
        <v>225</v>
      </c>
      <c r="M1579" s="64">
        <v>5.36</v>
      </c>
      <c r="N1579" s="27">
        <f t="shared" si="150"/>
        <v>4</v>
      </c>
      <c r="O1579" s="28" t="str">
        <f t="shared" si="145"/>
        <v>5,</v>
      </c>
      <c r="P1579" s="28" t="str">
        <f t="shared" si="146"/>
        <v>36</v>
      </c>
      <c r="Q1579" s="29">
        <f t="shared" si="147"/>
        <v>336</v>
      </c>
      <c r="R1579" s="29">
        <f t="shared" si="148"/>
        <v>5.6</v>
      </c>
    </row>
    <row r="1580" spans="1:18">
      <c r="A1580" s="1">
        <v>45536</v>
      </c>
      <c r="B1580" s="1" t="str">
        <f t="shared" si="149"/>
        <v>septiembre</v>
      </c>
      <c r="C1580" t="s">
        <v>60</v>
      </c>
      <c r="D1580" t="s">
        <v>61</v>
      </c>
      <c r="E1580" t="str">
        <f>+VLOOKUP(F1580,'[2]DIVIPOLA MPIO'!$A$5:$B$1125,2,0)</f>
        <v>Cesar</v>
      </c>
      <c r="F1580" t="s">
        <v>62</v>
      </c>
      <c r="G1580" t="s">
        <v>63</v>
      </c>
      <c r="H1580" t="s">
        <v>64</v>
      </c>
      <c r="I1580" t="s">
        <v>15</v>
      </c>
      <c r="J1580" t="s">
        <v>65</v>
      </c>
      <c r="K1580" s="2">
        <v>66</v>
      </c>
      <c r="L1580" s="2">
        <v>900</v>
      </c>
      <c r="M1580" s="64">
        <v>18</v>
      </c>
      <c r="N1580" s="27">
        <f t="shared" si="150"/>
        <v>2</v>
      </c>
      <c r="O1580" s="28" t="str">
        <f t="shared" si="145"/>
        <v>18</v>
      </c>
      <c r="P1580" s="28">
        <f t="shared" si="146"/>
        <v>0</v>
      </c>
      <c r="Q1580" s="29">
        <f t="shared" si="147"/>
        <v>1080</v>
      </c>
      <c r="R1580" s="29">
        <f t="shared" si="148"/>
        <v>18</v>
      </c>
    </row>
    <row r="1581" spans="1:18">
      <c r="A1581" s="1">
        <v>45536</v>
      </c>
      <c r="B1581" s="1" t="str">
        <f t="shared" si="149"/>
        <v>septiembre</v>
      </c>
      <c r="C1581" t="s">
        <v>66</v>
      </c>
      <c r="D1581" t="s">
        <v>67</v>
      </c>
      <c r="E1581" t="str">
        <f>+VLOOKUP(F1581,'[2]DIVIPOLA MPIO'!$A$5:$B$1125,2,0)</f>
        <v>Antioquia</v>
      </c>
      <c r="F1581" t="s">
        <v>68</v>
      </c>
      <c r="G1581" t="s">
        <v>257</v>
      </c>
      <c r="H1581" t="s">
        <v>70</v>
      </c>
      <c r="I1581" t="s">
        <v>43</v>
      </c>
      <c r="J1581" t="s">
        <v>27</v>
      </c>
      <c r="K1581" s="2">
        <v>103</v>
      </c>
      <c r="L1581" s="2">
        <v>5878</v>
      </c>
      <c r="M1581" s="64">
        <v>48.24</v>
      </c>
      <c r="N1581" s="27">
        <f t="shared" si="150"/>
        <v>5</v>
      </c>
      <c r="O1581" s="28" t="str">
        <f t="shared" si="145"/>
        <v>48</v>
      </c>
      <c r="P1581" s="28" t="str">
        <f t="shared" si="146"/>
        <v>,24</v>
      </c>
      <c r="Q1581" s="29">
        <f t="shared" si="147"/>
        <v>2880.24</v>
      </c>
      <c r="R1581" s="29">
        <f t="shared" si="148"/>
        <v>48.003999999999998</v>
      </c>
    </row>
    <row r="1582" spans="1:18">
      <c r="A1582" s="1">
        <v>45536</v>
      </c>
      <c r="B1582" s="1" t="str">
        <f t="shared" si="149"/>
        <v>septiembre</v>
      </c>
      <c r="C1582" t="s">
        <v>66</v>
      </c>
      <c r="D1582" t="s">
        <v>67</v>
      </c>
      <c r="E1582" t="str">
        <f>+VLOOKUP(F1582,'[2]DIVIPOLA MPIO'!$A$5:$B$1125,2,0)</f>
        <v>Antioquia</v>
      </c>
      <c r="F1582" t="s">
        <v>68</v>
      </c>
      <c r="G1582" t="s">
        <v>257</v>
      </c>
      <c r="H1582" t="s">
        <v>71</v>
      </c>
      <c r="I1582" t="s">
        <v>43</v>
      </c>
      <c r="J1582" t="s">
        <v>27</v>
      </c>
      <c r="K1582" s="2">
        <v>129</v>
      </c>
      <c r="L1582" s="2">
        <v>7106</v>
      </c>
      <c r="M1582" s="64">
        <v>50.36</v>
      </c>
      <c r="N1582" s="27">
        <f t="shared" si="150"/>
        <v>5</v>
      </c>
      <c r="O1582" s="28" t="str">
        <f t="shared" si="145"/>
        <v>50</v>
      </c>
      <c r="P1582" s="28" t="str">
        <f t="shared" si="146"/>
        <v>,36</v>
      </c>
      <c r="Q1582" s="29">
        <f t="shared" si="147"/>
        <v>3000.36</v>
      </c>
      <c r="R1582" s="29">
        <f t="shared" si="148"/>
        <v>50.006</v>
      </c>
    </row>
    <row r="1583" spans="1:18">
      <c r="A1583" s="1">
        <v>45536</v>
      </c>
      <c r="B1583" s="1" t="str">
        <f t="shared" si="149"/>
        <v>septiembre</v>
      </c>
      <c r="C1583" t="s">
        <v>66</v>
      </c>
      <c r="D1583" t="s">
        <v>67</v>
      </c>
      <c r="E1583" t="str">
        <f>+VLOOKUP(F1583,'[2]DIVIPOLA MPIO'!$A$5:$B$1125,2,0)</f>
        <v>Antioquia</v>
      </c>
      <c r="F1583" t="s">
        <v>68</v>
      </c>
      <c r="G1583" t="s">
        <v>257</v>
      </c>
      <c r="H1583" t="s">
        <v>72</v>
      </c>
      <c r="I1583" t="s">
        <v>43</v>
      </c>
      <c r="J1583" t="s">
        <v>27</v>
      </c>
      <c r="K1583" s="2">
        <v>115</v>
      </c>
      <c r="L1583" s="2">
        <v>6336</v>
      </c>
      <c r="M1583" s="64">
        <v>54.54</v>
      </c>
      <c r="N1583" s="27">
        <f t="shared" si="150"/>
        <v>5</v>
      </c>
      <c r="O1583" s="28" t="str">
        <f t="shared" si="145"/>
        <v>54</v>
      </c>
      <c r="P1583" s="28" t="str">
        <f t="shared" si="146"/>
        <v>,54</v>
      </c>
      <c r="Q1583" s="29">
        <f t="shared" si="147"/>
        <v>3240.54</v>
      </c>
      <c r="R1583" s="29">
        <f t="shared" si="148"/>
        <v>54.009</v>
      </c>
    </row>
    <row r="1584" spans="1:18">
      <c r="A1584" s="1">
        <v>45536</v>
      </c>
      <c r="B1584" s="1" t="str">
        <f t="shared" si="149"/>
        <v>septiembre</v>
      </c>
      <c r="C1584" t="s">
        <v>66</v>
      </c>
      <c r="D1584" t="s">
        <v>67</v>
      </c>
      <c r="E1584" t="str">
        <f>+VLOOKUP(F1584,'[2]DIVIPOLA MPIO'!$A$5:$B$1125,2,0)</f>
        <v>Antioquia</v>
      </c>
      <c r="F1584" t="s">
        <v>68</v>
      </c>
      <c r="G1584" t="s">
        <v>257</v>
      </c>
      <c r="H1584" t="s">
        <v>73</v>
      </c>
      <c r="I1584" t="s">
        <v>43</v>
      </c>
      <c r="J1584" t="s">
        <v>27</v>
      </c>
      <c r="K1584" s="2">
        <v>132</v>
      </c>
      <c r="L1584" s="2">
        <v>7542</v>
      </c>
      <c r="M1584" s="64">
        <v>50.54</v>
      </c>
      <c r="N1584" s="27">
        <f t="shared" si="150"/>
        <v>5</v>
      </c>
      <c r="O1584" s="28" t="str">
        <f t="shared" si="145"/>
        <v>50</v>
      </c>
      <c r="P1584" s="28" t="str">
        <f t="shared" si="146"/>
        <v>,54</v>
      </c>
      <c r="Q1584" s="29">
        <f t="shared" si="147"/>
        <v>3000.54</v>
      </c>
      <c r="R1584" s="29">
        <f t="shared" si="148"/>
        <v>50.009</v>
      </c>
    </row>
    <row r="1585" spans="1:18">
      <c r="A1585" s="1">
        <v>45536</v>
      </c>
      <c r="B1585" s="1" t="str">
        <f t="shared" si="149"/>
        <v>septiembre</v>
      </c>
      <c r="C1585" t="s">
        <v>66</v>
      </c>
      <c r="D1585" t="s">
        <v>67</v>
      </c>
      <c r="E1585" t="str">
        <f>+VLOOKUP(F1585,'[2]DIVIPOLA MPIO'!$A$5:$B$1125,2,0)</f>
        <v>Antioquia</v>
      </c>
      <c r="F1585" t="s">
        <v>68</v>
      </c>
      <c r="G1585" t="s">
        <v>257</v>
      </c>
      <c r="H1585" t="s">
        <v>75</v>
      </c>
      <c r="I1585" t="s">
        <v>43</v>
      </c>
      <c r="J1585" t="s">
        <v>27</v>
      </c>
      <c r="K1585" s="2">
        <v>118</v>
      </c>
      <c r="L1585" s="2">
        <v>6500</v>
      </c>
      <c r="M1585" s="64">
        <v>50.06</v>
      </c>
      <c r="N1585" s="27">
        <f t="shared" si="150"/>
        <v>5</v>
      </c>
      <c r="O1585" s="28" t="str">
        <f t="shared" si="145"/>
        <v>50</v>
      </c>
      <c r="P1585" s="28" t="str">
        <f t="shared" si="146"/>
        <v>,06</v>
      </c>
      <c r="Q1585" s="29">
        <f t="shared" si="147"/>
        <v>3000.06</v>
      </c>
      <c r="R1585" s="29">
        <f t="shared" si="148"/>
        <v>50.000999999999998</v>
      </c>
    </row>
    <row r="1586" spans="1:18">
      <c r="A1586" s="1">
        <v>45536</v>
      </c>
      <c r="B1586" s="1" t="str">
        <f t="shared" si="149"/>
        <v>septiembre</v>
      </c>
      <c r="C1586" t="s">
        <v>76</v>
      </c>
      <c r="D1586" t="s">
        <v>77</v>
      </c>
      <c r="E1586" t="str">
        <f>+VLOOKUP(F1586,'[2]DIVIPOLA MPIO'!$A$5:$B$1125,2,0)</f>
        <v>Meta</v>
      </c>
      <c r="F1586" t="s">
        <v>78</v>
      </c>
      <c r="G1586" t="s">
        <v>79</v>
      </c>
      <c r="H1586" t="s">
        <v>80</v>
      </c>
      <c r="I1586" t="s">
        <v>15</v>
      </c>
      <c r="J1586" t="s">
        <v>16</v>
      </c>
      <c r="K1586" s="2">
        <v>1</v>
      </c>
      <c r="L1586" s="2">
        <v>11</v>
      </c>
      <c r="M1586" s="64">
        <v>10.27</v>
      </c>
      <c r="N1586" s="27">
        <f t="shared" si="150"/>
        <v>5</v>
      </c>
      <c r="O1586" s="28" t="str">
        <f t="shared" si="145"/>
        <v>10</v>
      </c>
      <c r="P1586" s="28" t="str">
        <f t="shared" si="146"/>
        <v>,27</v>
      </c>
      <c r="Q1586" s="29">
        <f t="shared" si="147"/>
        <v>600.27</v>
      </c>
      <c r="R1586" s="29">
        <f t="shared" si="148"/>
        <v>10.0045</v>
      </c>
    </row>
    <row r="1587" spans="1:18">
      <c r="A1587" s="1">
        <v>45536</v>
      </c>
      <c r="B1587" s="1" t="str">
        <f t="shared" si="149"/>
        <v>septiembre</v>
      </c>
      <c r="C1587" t="s">
        <v>76</v>
      </c>
      <c r="D1587" t="s">
        <v>77</v>
      </c>
      <c r="E1587" t="str">
        <f>+VLOOKUP(F1587,'[2]DIVIPOLA MPIO'!$A$5:$B$1125,2,0)</f>
        <v>Meta</v>
      </c>
      <c r="F1587" t="s">
        <v>78</v>
      </c>
      <c r="G1587" t="s">
        <v>79</v>
      </c>
      <c r="H1587" t="s">
        <v>80</v>
      </c>
      <c r="I1587" t="s">
        <v>15</v>
      </c>
      <c r="J1587" t="s">
        <v>123</v>
      </c>
      <c r="K1587" s="2">
        <v>18</v>
      </c>
      <c r="L1587" s="2">
        <v>182</v>
      </c>
      <c r="M1587" s="64">
        <v>20.11</v>
      </c>
      <c r="N1587" s="27">
        <f t="shared" si="150"/>
        <v>5</v>
      </c>
      <c r="O1587" s="28" t="str">
        <f t="shared" si="145"/>
        <v>20</v>
      </c>
      <c r="P1587" s="28" t="str">
        <f t="shared" si="146"/>
        <v>,11</v>
      </c>
      <c r="Q1587" s="29">
        <f t="shared" si="147"/>
        <v>1200.1099999999999</v>
      </c>
      <c r="R1587" s="29">
        <f t="shared" si="148"/>
        <v>20.00183333333333</v>
      </c>
    </row>
    <row r="1588" spans="1:18">
      <c r="A1588" s="1">
        <v>45536</v>
      </c>
      <c r="B1588" s="1" t="str">
        <f t="shared" si="149"/>
        <v>septiembre</v>
      </c>
      <c r="C1588" t="s">
        <v>76</v>
      </c>
      <c r="D1588" t="s">
        <v>77</v>
      </c>
      <c r="E1588" t="str">
        <f>+VLOOKUP(F1588,'[2]DIVIPOLA MPIO'!$A$5:$B$1125,2,0)</f>
        <v>Meta</v>
      </c>
      <c r="F1588" t="s">
        <v>78</v>
      </c>
      <c r="G1588" t="s">
        <v>79</v>
      </c>
      <c r="H1588" t="s">
        <v>80</v>
      </c>
      <c r="I1588" t="s">
        <v>15</v>
      </c>
      <c r="J1588" t="s">
        <v>412</v>
      </c>
      <c r="K1588" s="2">
        <v>65</v>
      </c>
      <c r="L1588" s="2">
        <v>710</v>
      </c>
      <c r="M1588" s="64">
        <v>7.36</v>
      </c>
      <c r="N1588" s="27">
        <f t="shared" si="150"/>
        <v>4</v>
      </c>
      <c r="O1588" s="28" t="str">
        <f t="shared" si="145"/>
        <v>7,</v>
      </c>
      <c r="P1588" s="28" t="str">
        <f t="shared" si="146"/>
        <v>36</v>
      </c>
      <c r="Q1588" s="29">
        <f t="shared" si="147"/>
        <v>456</v>
      </c>
      <c r="R1588" s="29">
        <f t="shared" si="148"/>
        <v>7.6</v>
      </c>
    </row>
    <row r="1589" spans="1:18">
      <c r="A1589" s="1">
        <v>45536</v>
      </c>
      <c r="B1589" s="1" t="str">
        <f t="shared" si="149"/>
        <v>septiembre</v>
      </c>
      <c r="C1589" t="s">
        <v>76</v>
      </c>
      <c r="D1589" t="s">
        <v>77</v>
      </c>
      <c r="E1589" t="str">
        <f>+VLOOKUP(F1589,'[2]DIVIPOLA MPIO'!$A$5:$B$1125,2,0)</f>
        <v>Meta</v>
      </c>
      <c r="F1589" t="s">
        <v>78</v>
      </c>
      <c r="G1589" t="s">
        <v>79</v>
      </c>
      <c r="H1589" t="s">
        <v>80</v>
      </c>
      <c r="I1589" t="s">
        <v>15</v>
      </c>
      <c r="J1589" t="s">
        <v>81</v>
      </c>
      <c r="K1589" s="2">
        <v>17</v>
      </c>
      <c r="L1589" s="2">
        <v>162</v>
      </c>
      <c r="M1589" s="64">
        <v>9.44</v>
      </c>
      <c r="N1589" s="27">
        <f t="shared" si="150"/>
        <v>4</v>
      </c>
      <c r="O1589" s="28" t="str">
        <f t="shared" si="145"/>
        <v>9,</v>
      </c>
      <c r="P1589" s="28" t="str">
        <f t="shared" si="146"/>
        <v>44</v>
      </c>
      <c r="Q1589" s="29">
        <f t="shared" si="147"/>
        <v>584</v>
      </c>
      <c r="R1589" s="29">
        <f t="shared" si="148"/>
        <v>9.7333333333333325</v>
      </c>
    </row>
    <row r="1590" spans="1:18">
      <c r="A1590" s="1">
        <v>45536</v>
      </c>
      <c r="B1590" s="1" t="str">
        <f t="shared" si="149"/>
        <v>septiembre</v>
      </c>
      <c r="C1590" t="s">
        <v>82</v>
      </c>
      <c r="D1590" t="s">
        <v>83</v>
      </c>
      <c r="E1590" t="str">
        <f>+VLOOKUP(F1590,'[2]DIVIPOLA MPIO'!$A$5:$B$1125,2,0)</f>
        <v>Meta</v>
      </c>
      <c r="F1590" t="s">
        <v>456</v>
      </c>
      <c r="G1590" t="s">
        <v>85</v>
      </c>
      <c r="H1590" t="s">
        <v>258</v>
      </c>
      <c r="I1590" t="s">
        <v>15</v>
      </c>
      <c r="J1590" t="s">
        <v>16</v>
      </c>
      <c r="K1590" s="2">
        <v>2</v>
      </c>
      <c r="L1590" s="2">
        <v>270</v>
      </c>
      <c r="M1590" s="64">
        <v>9</v>
      </c>
      <c r="N1590" s="27">
        <f t="shared" si="150"/>
        <v>1</v>
      </c>
      <c r="O1590" s="28" t="str">
        <f t="shared" si="145"/>
        <v>9</v>
      </c>
      <c r="P1590" s="28">
        <f t="shared" si="146"/>
        <v>0</v>
      </c>
      <c r="Q1590" s="29">
        <f t="shared" si="147"/>
        <v>540</v>
      </c>
      <c r="R1590" s="29">
        <f t="shared" si="148"/>
        <v>9</v>
      </c>
    </row>
    <row r="1591" spans="1:18">
      <c r="A1591" s="1">
        <v>45536</v>
      </c>
      <c r="B1591" s="1" t="str">
        <f t="shared" si="149"/>
        <v>septiembre</v>
      </c>
      <c r="C1591" t="s">
        <v>82</v>
      </c>
      <c r="D1591" t="s">
        <v>83</v>
      </c>
      <c r="E1591" t="str">
        <f>+VLOOKUP(F1591,'[2]DIVIPOLA MPIO'!$A$5:$B$1125,2,0)</f>
        <v>Meta</v>
      </c>
      <c r="F1591" t="s">
        <v>456</v>
      </c>
      <c r="G1591" t="s">
        <v>85</v>
      </c>
      <c r="H1591" t="s">
        <v>259</v>
      </c>
      <c r="I1591" t="s">
        <v>15</v>
      </c>
      <c r="J1591" t="s">
        <v>16</v>
      </c>
      <c r="K1591" s="2">
        <v>2</v>
      </c>
      <c r="L1591" s="2">
        <v>60</v>
      </c>
      <c r="M1591" s="64">
        <v>2</v>
      </c>
      <c r="N1591" s="27">
        <f t="shared" si="150"/>
        <v>1</v>
      </c>
      <c r="O1591" s="28" t="str">
        <f t="shared" si="145"/>
        <v>2</v>
      </c>
      <c r="P1591" s="28">
        <f t="shared" si="146"/>
        <v>0</v>
      </c>
      <c r="Q1591" s="29">
        <f t="shared" si="147"/>
        <v>120</v>
      </c>
      <c r="R1591" s="29">
        <f t="shared" si="148"/>
        <v>2</v>
      </c>
    </row>
    <row r="1592" spans="1:18">
      <c r="A1592" s="1">
        <v>45536</v>
      </c>
      <c r="B1592" s="1" t="str">
        <f t="shared" si="149"/>
        <v>septiembre</v>
      </c>
      <c r="C1592" t="s">
        <v>82</v>
      </c>
      <c r="D1592" t="s">
        <v>83</v>
      </c>
      <c r="E1592" t="str">
        <f>+VLOOKUP(F1592,'[2]DIVIPOLA MPIO'!$A$5:$B$1125,2,0)</f>
        <v>Meta</v>
      </c>
      <c r="F1592" t="s">
        <v>456</v>
      </c>
      <c r="G1592" t="s">
        <v>85</v>
      </c>
      <c r="H1592" t="s">
        <v>344</v>
      </c>
      <c r="I1592" t="s">
        <v>15</v>
      </c>
      <c r="J1592" t="s">
        <v>16</v>
      </c>
      <c r="K1592" s="2">
        <v>4</v>
      </c>
      <c r="L1592" s="2">
        <v>480</v>
      </c>
      <c r="M1592" s="64">
        <v>16</v>
      </c>
      <c r="N1592" s="27">
        <f t="shared" si="150"/>
        <v>2</v>
      </c>
      <c r="O1592" s="28" t="str">
        <f t="shared" si="145"/>
        <v>16</v>
      </c>
      <c r="P1592" s="28">
        <f t="shared" si="146"/>
        <v>0</v>
      </c>
      <c r="Q1592" s="29">
        <f t="shared" si="147"/>
        <v>960</v>
      </c>
      <c r="R1592" s="29">
        <f t="shared" si="148"/>
        <v>16</v>
      </c>
    </row>
    <row r="1593" spans="1:18">
      <c r="A1593" s="1">
        <v>45536</v>
      </c>
      <c r="B1593" s="1" t="str">
        <f t="shared" si="149"/>
        <v>septiembre</v>
      </c>
      <c r="C1593" t="s">
        <v>82</v>
      </c>
      <c r="D1593" t="s">
        <v>83</v>
      </c>
      <c r="E1593" t="str">
        <f>+VLOOKUP(F1593,'[2]DIVIPOLA MPIO'!$A$5:$B$1125,2,0)</f>
        <v>Meta</v>
      </c>
      <c r="F1593" t="s">
        <v>456</v>
      </c>
      <c r="G1593" t="s">
        <v>85</v>
      </c>
      <c r="H1593" t="s">
        <v>86</v>
      </c>
      <c r="I1593" t="s">
        <v>15</v>
      </c>
      <c r="J1593" t="s">
        <v>16</v>
      </c>
      <c r="K1593" s="2">
        <v>6</v>
      </c>
      <c r="L1593" s="2">
        <v>670</v>
      </c>
      <c r="M1593" s="64">
        <v>22.2</v>
      </c>
      <c r="N1593" s="27">
        <f t="shared" si="150"/>
        <v>4</v>
      </c>
      <c r="O1593" s="28" t="str">
        <f t="shared" ref="O1593:O1656" si="151">IF(N1593="1",$M1593,IF(N1593=2,LEFT($M1593,2),LEFT($M1593,2)))</f>
        <v>22</v>
      </c>
      <c r="P1593" s="28" t="str">
        <f t="shared" ref="P1593:P1656" si="152">IF(N1593&lt;=2,0,MID($M1593,3,3))</f>
        <v>,2</v>
      </c>
      <c r="Q1593" s="29">
        <f t="shared" ref="Q1593:Q1656" si="153">+(O1593*60)+P1593</f>
        <v>1320.2</v>
      </c>
      <c r="R1593" s="29">
        <f t="shared" ref="R1593:R1656" si="154">+Q1593/60</f>
        <v>22.003333333333334</v>
      </c>
    </row>
    <row r="1594" spans="1:18">
      <c r="A1594" s="1">
        <v>45536</v>
      </c>
      <c r="B1594" s="1" t="str">
        <f t="shared" si="149"/>
        <v>septiembre</v>
      </c>
      <c r="C1594" t="s">
        <v>87</v>
      </c>
      <c r="D1594" t="s">
        <v>88</v>
      </c>
      <c r="E1594" t="str">
        <f>+VLOOKUP(F1594,'[2]DIVIPOLA MPIO'!$A$5:$B$1125,2,0)</f>
        <v>Tolima</v>
      </c>
      <c r="F1594" t="s">
        <v>460</v>
      </c>
      <c r="G1594" t="s">
        <v>323</v>
      </c>
      <c r="H1594" t="s">
        <v>91</v>
      </c>
      <c r="I1594" t="s">
        <v>92</v>
      </c>
      <c r="J1594" t="s">
        <v>16</v>
      </c>
      <c r="K1594" s="2">
        <v>27</v>
      </c>
      <c r="L1594" s="2">
        <v>372</v>
      </c>
      <c r="M1594" s="64">
        <v>10.3</v>
      </c>
      <c r="N1594" s="27">
        <f t="shared" si="150"/>
        <v>4</v>
      </c>
      <c r="O1594" s="28" t="str">
        <f t="shared" si="151"/>
        <v>10</v>
      </c>
      <c r="P1594" s="28" t="str">
        <f t="shared" si="152"/>
        <v>,3</v>
      </c>
      <c r="Q1594" s="29">
        <f t="shared" si="153"/>
        <v>600.29999999999995</v>
      </c>
      <c r="R1594" s="29">
        <f t="shared" si="154"/>
        <v>10.004999999999999</v>
      </c>
    </row>
    <row r="1595" spans="1:18">
      <c r="A1595" s="1">
        <v>45536</v>
      </c>
      <c r="B1595" s="1" t="str">
        <f t="shared" si="149"/>
        <v>septiembre</v>
      </c>
      <c r="C1595" t="s">
        <v>260</v>
      </c>
      <c r="D1595" t="s">
        <v>261</v>
      </c>
      <c r="E1595" t="str">
        <f>+VLOOKUP(F1595,'[2]DIVIPOLA MPIO'!$A$5:$B$1125,2,0)</f>
        <v>Magdalena</v>
      </c>
      <c r="F1595" t="s">
        <v>466</v>
      </c>
      <c r="G1595" t="s">
        <v>262</v>
      </c>
      <c r="H1595" t="s">
        <v>263</v>
      </c>
      <c r="I1595" t="s">
        <v>264</v>
      </c>
      <c r="J1595" t="s">
        <v>27</v>
      </c>
      <c r="K1595" s="2">
        <v>48</v>
      </c>
      <c r="L1595" s="2">
        <v>3000</v>
      </c>
      <c r="M1595" s="64">
        <v>44.06</v>
      </c>
      <c r="N1595" s="27">
        <f t="shared" si="150"/>
        <v>5</v>
      </c>
      <c r="O1595" s="28" t="str">
        <f t="shared" si="151"/>
        <v>44</v>
      </c>
      <c r="P1595" s="28" t="str">
        <f t="shared" si="152"/>
        <v>,06</v>
      </c>
      <c r="Q1595" s="29">
        <f t="shared" si="153"/>
        <v>2640.06</v>
      </c>
      <c r="R1595" s="29">
        <f t="shared" si="154"/>
        <v>44.000999999999998</v>
      </c>
    </row>
    <row r="1596" spans="1:18">
      <c r="A1596" s="1">
        <v>45536</v>
      </c>
      <c r="B1596" s="1" t="str">
        <f t="shared" si="149"/>
        <v>septiembre</v>
      </c>
      <c r="C1596" t="s">
        <v>260</v>
      </c>
      <c r="D1596" t="s">
        <v>261</v>
      </c>
      <c r="E1596" t="str">
        <f>+VLOOKUP(F1596,'[2]DIVIPOLA MPIO'!$A$5:$B$1125,2,0)</f>
        <v>Magdalena</v>
      </c>
      <c r="F1596" t="s">
        <v>466</v>
      </c>
      <c r="G1596" t="s">
        <v>262</v>
      </c>
      <c r="H1596" t="s">
        <v>268</v>
      </c>
      <c r="I1596" t="s">
        <v>264</v>
      </c>
      <c r="J1596" t="s">
        <v>27</v>
      </c>
      <c r="K1596" s="2">
        <v>68</v>
      </c>
      <c r="L1596" s="2">
        <v>4200</v>
      </c>
      <c r="M1596" s="64">
        <v>62.48</v>
      </c>
      <c r="N1596" s="27">
        <f t="shared" si="150"/>
        <v>5</v>
      </c>
      <c r="O1596" s="28" t="str">
        <f t="shared" si="151"/>
        <v>62</v>
      </c>
      <c r="P1596" s="28" t="str">
        <f t="shared" si="152"/>
        <v>,48</v>
      </c>
      <c r="Q1596" s="29">
        <f t="shared" si="153"/>
        <v>3720.48</v>
      </c>
      <c r="R1596" s="29">
        <f t="shared" si="154"/>
        <v>62.008000000000003</v>
      </c>
    </row>
    <row r="1597" spans="1:18">
      <c r="A1597" s="1">
        <v>45536</v>
      </c>
      <c r="B1597" s="1" t="str">
        <f t="shared" si="149"/>
        <v>septiembre</v>
      </c>
      <c r="C1597" t="s">
        <v>260</v>
      </c>
      <c r="D1597" t="s">
        <v>261</v>
      </c>
      <c r="E1597" t="str">
        <f>+VLOOKUP(F1597,'[2]DIVIPOLA MPIO'!$A$5:$B$1125,2,0)</f>
        <v>Magdalena</v>
      </c>
      <c r="F1597" t="s">
        <v>466</v>
      </c>
      <c r="G1597" t="s">
        <v>262</v>
      </c>
      <c r="H1597" t="s">
        <v>271</v>
      </c>
      <c r="I1597" t="s">
        <v>264</v>
      </c>
      <c r="J1597" t="s">
        <v>27</v>
      </c>
      <c r="K1597" s="2">
        <v>63</v>
      </c>
      <c r="L1597" s="2">
        <v>4051</v>
      </c>
      <c r="M1597" s="64">
        <v>57.36</v>
      </c>
      <c r="N1597" s="27">
        <f t="shared" si="150"/>
        <v>5</v>
      </c>
      <c r="O1597" s="28" t="str">
        <f t="shared" si="151"/>
        <v>57</v>
      </c>
      <c r="P1597" s="28" t="str">
        <f t="shared" si="152"/>
        <v>,36</v>
      </c>
      <c r="Q1597" s="29">
        <f t="shared" si="153"/>
        <v>3420.36</v>
      </c>
      <c r="R1597" s="29">
        <f t="shared" si="154"/>
        <v>57.006</v>
      </c>
    </row>
    <row r="1598" spans="1:18">
      <c r="A1598" s="1">
        <v>45536</v>
      </c>
      <c r="B1598" s="1" t="str">
        <f t="shared" si="149"/>
        <v>septiembre</v>
      </c>
      <c r="C1598" t="s">
        <v>260</v>
      </c>
      <c r="D1598" t="s">
        <v>261</v>
      </c>
      <c r="E1598" t="str">
        <f>+VLOOKUP(F1598,'[2]DIVIPOLA MPIO'!$A$5:$B$1125,2,0)</f>
        <v>Magdalena</v>
      </c>
      <c r="F1598" t="s">
        <v>466</v>
      </c>
      <c r="G1598" t="s">
        <v>262</v>
      </c>
      <c r="H1598" t="s">
        <v>273</v>
      </c>
      <c r="I1598" t="s">
        <v>264</v>
      </c>
      <c r="J1598" t="s">
        <v>27</v>
      </c>
      <c r="K1598" s="2">
        <v>66</v>
      </c>
      <c r="L1598" s="2">
        <v>4500</v>
      </c>
      <c r="M1598" s="64">
        <v>57.12</v>
      </c>
      <c r="N1598" s="27">
        <f t="shared" si="150"/>
        <v>5</v>
      </c>
      <c r="O1598" s="28" t="str">
        <f t="shared" si="151"/>
        <v>57</v>
      </c>
      <c r="P1598" s="28" t="str">
        <f t="shared" si="152"/>
        <v>,12</v>
      </c>
      <c r="Q1598" s="29">
        <f t="shared" si="153"/>
        <v>3420.12</v>
      </c>
      <c r="R1598" s="29">
        <f t="shared" si="154"/>
        <v>57.001999999999995</v>
      </c>
    </row>
    <row r="1599" spans="1:18">
      <c r="A1599" s="1">
        <v>45536</v>
      </c>
      <c r="B1599" s="1" t="str">
        <f t="shared" si="149"/>
        <v>septiembre</v>
      </c>
      <c r="C1599" t="s">
        <v>93</v>
      </c>
      <c r="D1599" t="s">
        <v>94</v>
      </c>
      <c r="E1599" t="str">
        <f>+VLOOKUP(F1599,'[2]DIVIPOLA MPIO'!$A$5:$B$1125,2,0)</f>
        <v>Valle del Cauca</v>
      </c>
      <c r="F1599" t="s">
        <v>95</v>
      </c>
      <c r="G1599" t="s">
        <v>96</v>
      </c>
      <c r="H1599" t="s">
        <v>97</v>
      </c>
      <c r="I1599" t="s">
        <v>92</v>
      </c>
      <c r="J1599" t="s">
        <v>411</v>
      </c>
      <c r="K1599" s="2">
        <v>2</v>
      </c>
      <c r="L1599" s="2">
        <v>38</v>
      </c>
      <c r="M1599" s="64">
        <v>1.36</v>
      </c>
      <c r="N1599" s="27">
        <f t="shared" si="150"/>
        <v>4</v>
      </c>
      <c r="O1599" s="28" t="str">
        <f t="shared" si="151"/>
        <v>1,</v>
      </c>
      <c r="P1599" s="28" t="str">
        <f t="shared" si="152"/>
        <v>36</v>
      </c>
      <c r="Q1599" s="29">
        <f t="shared" si="153"/>
        <v>96</v>
      </c>
      <c r="R1599" s="29">
        <f t="shared" si="154"/>
        <v>1.6</v>
      </c>
    </row>
    <row r="1600" spans="1:18">
      <c r="A1600" s="1">
        <v>45536</v>
      </c>
      <c r="B1600" s="1" t="str">
        <f t="shared" si="149"/>
        <v>septiembre</v>
      </c>
      <c r="C1600" t="s">
        <v>105</v>
      </c>
      <c r="D1600" t="s">
        <v>106</v>
      </c>
      <c r="E1600" t="str">
        <f>+VLOOKUP(F1600,'[2]DIVIPOLA MPIO'!$A$5:$B$1125,2,0)</f>
        <v>Tolima</v>
      </c>
      <c r="F1600" t="s">
        <v>107</v>
      </c>
      <c r="G1600" t="s">
        <v>108</v>
      </c>
      <c r="H1600" t="s">
        <v>109</v>
      </c>
      <c r="I1600" t="s">
        <v>92</v>
      </c>
      <c r="J1600" t="s">
        <v>16</v>
      </c>
      <c r="K1600" s="2">
        <v>4</v>
      </c>
      <c r="L1600" s="2">
        <v>25</v>
      </c>
      <c r="M1600" s="64">
        <v>1</v>
      </c>
      <c r="N1600" s="27">
        <f t="shared" si="150"/>
        <v>1</v>
      </c>
      <c r="O1600" s="28" t="str">
        <f t="shared" si="151"/>
        <v>1</v>
      </c>
      <c r="P1600" s="28">
        <f t="shared" si="152"/>
        <v>0</v>
      </c>
      <c r="Q1600" s="29">
        <f t="shared" si="153"/>
        <v>60</v>
      </c>
      <c r="R1600" s="29">
        <f t="shared" si="154"/>
        <v>1</v>
      </c>
    </row>
    <row r="1601" spans="1:18">
      <c r="A1601" s="1">
        <v>45536</v>
      </c>
      <c r="B1601" s="1" t="str">
        <f t="shared" si="149"/>
        <v>septiembre</v>
      </c>
      <c r="C1601" t="s">
        <v>105</v>
      </c>
      <c r="D1601" t="s">
        <v>106</v>
      </c>
      <c r="E1601" t="str">
        <f>+VLOOKUP(F1601,'[2]DIVIPOLA MPIO'!$A$5:$B$1125,2,0)</f>
        <v>Tolima</v>
      </c>
      <c r="F1601" t="s">
        <v>107</v>
      </c>
      <c r="G1601" t="s">
        <v>112</v>
      </c>
      <c r="H1601" t="s">
        <v>109</v>
      </c>
      <c r="I1601" t="s">
        <v>92</v>
      </c>
      <c r="J1601" t="s">
        <v>16</v>
      </c>
      <c r="K1601" s="2">
        <v>4</v>
      </c>
      <c r="L1601" s="2">
        <v>25</v>
      </c>
      <c r="M1601" s="64">
        <v>1</v>
      </c>
      <c r="N1601" s="27">
        <f t="shared" si="150"/>
        <v>1</v>
      </c>
      <c r="O1601" s="28" t="str">
        <f t="shared" si="151"/>
        <v>1</v>
      </c>
      <c r="P1601" s="28">
        <f t="shared" si="152"/>
        <v>0</v>
      </c>
      <c r="Q1601" s="29">
        <f t="shared" si="153"/>
        <v>60</v>
      </c>
      <c r="R1601" s="29">
        <f t="shared" si="154"/>
        <v>1</v>
      </c>
    </row>
    <row r="1602" spans="1:18">
      <c r="A1602" s="1">
        <v>45536</v>
      </c>
      <c r="B1602" s="1" t="str">
        <f t="shared" si="149"/>
        <v>septiembre</v>
      </c>
      <c r="C1602" t="s">
        <v>105</v>
      </c>
      <c r="D1602" t="s">
        <v>106</v>
      </c>
      <c r="E1602" t="str">
        <f>+VLOOKUP(F1602,'[2]DIVIPOLA MPIO'!$A$5:$B$1125,2,0)</f>
        <v>Tolima</v>
      </c>
      <c r="F1602" t="s">
        <v>107</v>
      </c>
      <c r="G1602" t="s">
        <v>112</v>
      </c>
      <c r="H1602" t="s">
        <v>503</v>
      </c>
      <c r="I1602" t="s">
        <v>92</v>
      </c>
      <c r="J1602" t="s">
        <v>16</v>
      </c>
      <c r="K1602" s="2">
        <v>2</v>
      </c>
      <c r="L1602" s="2">
        <v>13</v>
      </c>
      <c r="M1602" s="64">
        <v>30</v>
      </c>
      <c r="N1602" s="27">
        <f t="shared" si="150"/>
        <v>2</v>
      </c>
      <c r="O1602" s="28" t="str">
        <f t="shared" si="151"/>
        <v>30</v>
      </c>
      <c r="P1602" s="28">
        <f t="shared" si="152"/>
        <v>0</v>
      </c>
      <c r="Q1602" s="29">
        <f t="shared" si="153"/>
        <v>1800</v>
      </c>
      <c r="R1602" s="29">
        <f t="shared" si="154"/>
        <v>30</v>
      </c>
    </row>
    <row r="1603" spans="1:18">
      <c r="A1603" s="1">
        <v>45536</v>
      </c>
      <c r="B1603" s="1" t="str">
        <f t="shared" ref="B1603:B1666" si="155">TEXT(A1603,"mmmm")</f>
        <v>septiembre</v>
      </c>
      <c r="C1603" t="s">
        <v>105</v>
      </c>
      <c r="D1603" t="s">
        <v>106</v>
      </c>
      <c r="E1603" t="str">
        <f>+VLOOKUP(F1603,'[2]DIVIPOLA MPIO'!$A$5:$B$1125,2,0)</f>
        <v>Tolima</v>
      </c>
      <c r="F1603" t="s">
        <v>455</v>
      </c>
      <c r="G1603" t="s">
        <v>121</v>
      </c>
      <c r="H1603" t="s">
        <v>109</v>
      </c>
      <c r="I1603" t="s">
        <v>92</v>
      </c>
      <c r="J1603" t="s">
        <v>16</v>
      </c>
      <c r="K1603" s="2">
        <v>18</v>
      </c>
      <c r="L1603" s="2">
        <v>113</v>
      </c>
      <c r="M1603" s="64">
        <v>4.3</v>
      </c>
      <c r="N1603" s="27">
        <f t="shared" ref="N1603:N1666" si="156">LEN($M1603)</f>
        <v>3</v>
      </c>
      <c r="O1603" s="28" t="str">
        <f t="shared" si="151"/>
        <v>4,</v>
      </c>
      <c r="P1603" s="28" t="str">
        <f t="shared" si="152"/>
        <v>3</v>
      </c>
      <c r="Q1603" s="29">
        <f t="shared" si="153"/>
        <v>243</v>
      </c>
      <c r="R1603" s="29">
        <f t="shared" si="154"/>
        <v>4.05</v>
      </c>
    </row>
    <row r="1604" spans="1:18">
      <c r="A1604" s="1">
        <v>45536</v>
      </c>
      <c r="B1604" s="1" t="str">
        <f t="shared" si="155"/>
        <v>septiembre</v>
      </c>
      <c r="C1604" t="s">
        <v>105</v>
      </c>
      <c r="D1604" t="s">
        <v>106</v>
      </c>
      <c r="E1604" t="str">
        <f>+VLOOKUP(F1604,'[2]DIVIPOLA MPIO'!$A$5:$B$1125,2,0)</f>
        <v>Tolima</v>
      </c>
      <c r="F1604" t="s">
        <v>455</v>
      </c>
      <c r="G1604" t="s">
        <v>121</v>
      </c>
      <c r="H1604" t="s">
        <v>503</v>
      </c>
      <c r="I1604" t="s">
        <v>92</v>
      </c>
      <c r="J1604" t="s">
        <v>16</v>
      </c>
      <c r="K1604" s="2">
        <v>4</v>
      </c>
      <c r="L1604" s="2">
        <v>25</v>
      </c>
      <c r="M1604" s="64">
        <v>1</v>
      </c>
      <c r="N1604" s="27">
        <f t="shared" si="156"/>
        <v>1</v>
      </c>
      <c r="O1604" s="28" t="str">
        <f t="shared" si="151"/>
        <v>1</v>
      </c>
      <c r="P1604" s="28">
        <f t="shared" si="152"/>
        <v>0</v>
      </c>
      <c r="Q1604" s="29">
        <f t="shared" si="153"/>
        <v>60</v>
      </c>
      <c r="R1604" s="29">
        <f t="shared" si="154"/>
        <v>1</v>
      </c>
    </row>
    <row r="1605" spans="1:18">
      <c r="A1605" s="1">
        <v>45536</v>
      </c>
      <c r="B1605" s="1" t="str">
        <f t="shared" si="155"/>
        <v>septiembre</v>
      </c>
      <c r="C1605" t="s">
        <v>105</v>
      </c>
      <c r="D1605" t="s">
        <v>106</v>
      </c>
      <c r="E1605" t="str">
        <f>+VLOOKUP(F1605,'[2]DIVIPOLA MPIO'!$A$5:$B$1125,2,0)</f>
        <v>Tolima</v>
      </c>
      <c r="F1605" t="s">
        <v>455</v>
      </c>
      <c r="G1605" t="s">
        <v>108</v>
      </c>
      <c r="H1605" t="s">
        <v>345</v>
      </c>
      <c r="I1605" t="s">
        <v>92</v>
      </c>
      <c r="J1605" t="s">
        <v>16</v>
      </c>
      <c r="K1605" s="2">
        <v>20</v>
      </c>
      <c r="L1605" s="2">
        <v>125</v>
      </c>
      <c r="M1605" s="64">
        <v>5</v>
      </c>
      <c r="N1605" s="27">
        <f t="shared" si="156"/>
        <v>1</v>
      </c>
      <c r="O1605" s="28" t="str">
        <f t="shared" si="151"/>
        <v>5</v>
      </c>
      <c r="P1605" s="28">
        <f t="shared" si="152"/>
        <v>0</v>
      </c>
      <c r="Q1605" s="29">
        <f t="shared" si="153"/>
        <v>300</v>
      </c>
      <c r="R1605" s="29">
        <f t="shared" si="154"/>
        <v>5</v>
      </c>
    </row>
    <row r="1606" spans="1:18">
      <c r="A1606" s="1">
        <v>45536</v>
      </c>
      <c r="B1606" s="1" t="str">
        <f t="shared" si="155"/>
        <v>septiembre</v>
      </c>
      <c r="C1606" t="s">
        <v>105</v>
      </c>
      <c r="D1606" t="s">
        <v>106</v>
      </c>
      <c r="E1606" t="str">
        <f>+VLOOKUP(F1606,'[2]DIVIPOLA MPIO'!$A$5:$B$1125,2,0)</f>
        <v>Tolima</v>
      </c>
      <c r="F1606" t="s">
        <v>455</v>
      </c>
      <c r="G1606" t="s">
        <v>108</v>
      </c>
      <c r="H1606" t="s">
        <v>124</v>
      </c>
      <c r="I1606" t="s">
        <v>15</v>
      </c>
      <c r="J1606" t="s">
        <v>16</v>
      </c>
      <c r="K1606" s="2">
        <v>24</v>
      </c>
      <c r="L1606" s="2">
        <v>150</v>
      </c>
      <c r="M1606" s="64">
        <v>6</v>
      </c>
      <c r="N1606" s="27">
        <f t="shared" si="156"/>
        <v>1</v>
      </c>
      <c r="O1606" s="28" t="str">
        <f t="shared" si="151"/>
        <v>6</v>
      </c>
      <c r="P1606" s="28">
        <f t="shared" si="152"/>
        <v>0</v>
      </c>
      <c r="Q1606" s="29">
        <f t="shared" si="153"/>
        <v>360</v>
      </c>
      <c r="R1606" s="29">
        <f t="shared" si="154"/>
        <v>6</v>
      </c>
    </row>
    <row r="1607" spans="1:18">
      <c r="A1607" s="1">
        <v>45536</v>
      </c>
      <c r="B1607" s="1" t="str">
        <f t="shared" si="155"/>
        <v>septiembre</v>
      </c>
      <c r="C1607" t="s">
        <v>105</v>
      </c>
      <c r="D1607" t="s">
        <v>106</v>
      </c>
      <c r="E1607" t="str">
        <f>+VLOOKUP(F1607,'[2]DIVIPOLA MPIO'!$A$5:$B$1125,2,0)</f>
        <v>Tolima</v>
      </c>
      <c r="F1607" t="s">
        <v>455</v>
      </c>
      <c r="G1607" t="s">
        <v>108</v>
      </c>
      <c r="H1607" t="s">
        <v>125</v>
      </c>
      <c r="I1607" t="s">
        <v>92</v>
      </c>
      <c r="J1607" t="s">
        <v>16</v>
      </c>
      <c r="K1607" s="2">
        <v>22</v>
      </c>
      <c r="L1607" s="2">
        <v>138</v>
      </c>
      <c r="M1607" s="64">
        <v>5</v>
      </c>
      <c r="N1607" s="27">
        <f t="shared" si="156"/>
        <v>1</v>
      </c>
      <c r="O1607" s="28" t="str">
        <f t="shared" si="151"/>
        <v>5</v>
      </c>
      <c r="P1607" s="28">
        <f t="shared" si="152"/>
        <v>0</v>
      </c>
      <c r="Q1607" s="29">
        <f t="shared" si="153"/>
        <v>300</v>
      </c>
      <c r="R1607" s="29">
        <f t="shared" si="154"/>
        <v>5</v>
      </c>
    </row>
    <row r="1608" spans="1:18">
      <c r="A1608" s="1">
        <v>45536</v>
      </c>
      <c r="B1608" s="1" t="str">
        <f t="shared" si="155"/>
        <v>septiembre</v>
      </c>
      <c r="C1608" t="s">
        <v>105</v>
      </c>
      <c r="D1608" t="s">
        <v>106</v>
      </c>
      <c r="E1608" t="str">
        <f>+VLOOKUP(F1608,'[2]DIVIPOLA MPIO'!$A$5:$B$1125,2,0)</f>
        <v>Tolima</v>
      </c>
      <c r="F1608" t="s">
        <v>455</v>
      </c>
      <c r="G1608" t="s">
        <v>108</v>
      </c>
      <c r="H1608" t="s">
        <v>111</v>
      </c>
      <c r="I1608" t="s">
        <v>92</v>
      </c>
      <c r="J1608" t="s">
        <v>16</v>
      </c>
      <c r="K1608" s="2">
        <v>6</v>
      </c>
      <c r="L1608" s="2">
        <v>38</v>
      </c>
      <c r="M1608" s="64">
        <v>1.3</v>
      </c>
      <c r="N1608" s="27">
        <f t="shared" si="156"/>
        <v>3</v>
      </c>
      <c r="O1608" s="28" t="str">
        <f t="shared" si="151"/>
        <v>1,</v>
      </c>
      <c r="P1608" s="28" t="str">
        <f t="shared" si="152"/>
        <v>3</v>
      </c>
      <c r="Q1608" s="29">
        <f t="shared" si="153"/>
        <v>63</v>
      </c>
      <c r="R1608" s="29">
        <f t="shared" si="154"/>
        <v>1.05</v>
      </c>
    </row>
    <row r="1609" spans="1:18">
      <c r="A1609" s="1">
        <v>45536</v>
      </c>
      <c r="B1609" s="1" t="str">
        <f t="shared" si="155"/>
        <v>septiembre</v>
      </c>
      <c r="C1609" t="s">
        <v>105</v>
      </c>
      <c r="D1609" t="s">
        <v>106</v>
      </c>
      <c r="E1609" t="str">
        <f>+VLOOKUP(F1609,'[2]DIVIPOLA MPIO'!$A$5:$B$1125,2,0)</f>
        <v>Tolima</v>
      </c>
      <c r="F1609" t="s">
        <v>455</v>
      </c>
      <c r="G1609" t="s">
        <v>126</v>
      </c>
      <c r="H1609" t="s">
        <v>345</v>
      </c>
      <c r="I1609" t="s">
        <v>92</v>
      </c>
      <c r="J1609" t="s">
        <v>16</v>
      </c>
      <c r="K1609" s="2">
        <v>2</v>
      </c>
      <c r="L1609" s="2">
        <v>13</v>
      </c>
      <c r="M1609" s="64">
        <v>30</v>
      </c>
      <c r="N1609" s="27">
        <f t="shared" si="156"/>
        <v>2</v>
      </c>
      <c r="O1609" s="28" t="str">
        <f t="shared" si="151"/>
        <v>30</v>
      </c>
      <c r="P1609" s="28">
        <f t="shared" si="152"/>
        <v>0</v>
      </c>
      <c r="Q1609" s="29">
        <f t="shared" si="153"/>
        <v>1800</v>
      </c>
      <c r="R1609" s="29">
        <f t="shared" si="154"/>
        <v>30</v>
      </c>
    </row>
    <row r="1610" spans="1:18">
      <c r="A1610" s="1">
        <v>45536</v>
      </c>
      <c r="B1610" s="1" t="str">
        <f t="shared" si="155"/>
        <v>septiembre</v>
      </c>
      <c r="C1610" t="s">
        <v>105</v>
      </c>
      <c r="D1610" t="s">
        <v>106</v>
      </c>
      <c r="E1610" t="str">
        <f>+VLOOKUP(F1610,'[2]DIVIPOLA MPIO'!$A$5:$B$1125,2,0)</f>
        <v>Tolima</v>
      </c>
      <c r="F1610" t="s">
        <v>455</v>
      </c>
      <c r="G1610" t="s">
        <v>126</v>
      </c>
      <c r="H1610" t="s">
        <v>111</v>
      </c>
      <c r="I1610" t="s">
        <v>92</v>
      </c>
      <c r="J1610" t="s">
        <v>16</v>
      </c>
      <c r="K1610" s="2">
        <v>2</v>
      </c>
      <c r="L1610" s="2">
        <v>13</v>
      </c>
      <c r="M1610" s="64">
        <v>30</v>
      </c>
      <c r="N1610" s="27">
        <f t="shared" si="156"/>
        <v>2</v>
      </c>
      <c r="O1610" s="28" t="str">
        <f t="shared" si="151"/>
        <v>30</v>
      </c>
      <c r="P1610" s="28">
        <f t="shared" si="152"/>
        <v>0</v>
      </c>
      <c r="Q1610" s="29">
        <f t="shared" si="153"/>
        <v>1800</v>
      </c>
      <c r="R1610" s="29">
        <f t="shared" si="154"/>
        <v>30</v>
      </c>
    </row>
    <row r="1611" spans="1:18">
      <c r="A1611" s="1">
        <v>45536</v>
      </c>
      <c r="B1611" s="1" t="str">
        <f t="shared" si="155"/>
        <v>septiembre</v>
      </c>
      <c r="C1611" t="s">
        <v>105</v>
      </c>
      <c r="D1611" t="s">
        <v>106</v>
      </c>
      <c r="E1611" t="str">
        <f>+VLOOKUP(F1611,'[2]DIVIPOLA MPIO'!$A$5:$B$1125,2,0)</f>
        <v>Tolima</v>
      </c>
      <c r="F1611" t="s">
        <v>455</v>
      </c>
      <c r="G1611" t="s">
        <v>127</v>
      </c>
      <c r="H1611" t="s">
        <v>124</v>
      </c>
      <c r="I1611" t="s">
        <v>15</v>
      </c>
      <c r="J1611" t="s">
        <v>16</v>
      </c>
      <c r="K1611" s="2">
        <v>28</v>
      </c>
      <c r="L1611" s="2">
        <v>175</v>
      </c>
      <c r="M1611" s="64">
        <v>7</v>
      </c>
      <c r="N1611" s="27">
        <f t="shared" si="156"/>
        <v>1</v>
      </c>
      <c r="O1611" s="28" t="str">
        <f t="shared" si="151"/>
        <v>7</v>
      </c>
      <c r="P1611" s="28">
        <f t="shared" si="152"/>
        <v>0</v>
      </c>
      <c r="Q1611" s="29">
        <f t="shared" si="153"/>
        <v>420</v>
      </c>
      <c r="R1611" s="29">
        <f t="shared" si="154"/>
        <v>7</v>
      </c>
    </row>
    <row r="1612" spans="1:18">
      <c r="A1612" s="1">
        <v>45536</v>
      </c>
      <c r="B1612" s="1" t="str">
        <f t="shared" si="155"/>
        <v>septiembre</v>
      </c>
      <c r="C1612" t="s">
        <v>105</v>
      </c>
      <c r="D1612" t="s">
        <v>106</v>
      </c>
      <c r="E1612" t="str">
        <f>+VLOOKUP(F1612,'[2]DIVIPOLA MPIO'!$A$5:$B$1125,2,0)</f>
        <v>Tolima</v>
      </c>
      <c r="F1612" t="s">
        <v>128</v>
      </c>
      <c r="G1612" t="s">
        <v>129</v>
      </c>
      <c r="H1612" t="s">
        <v>345</v>
      </c>
      <c r="I1612" t="s">
        <v>92</v>
      </c>
      <c r="J1612" t="s">
        <v>16</v>
      </c>
      <c r="K1612" s="2">
        <v>38</v>
      </c>
      <c r="L1612" s="2">
        <v>238</v>
      </c>
      <c r="M1612" s="64">
        <v>9.3000000000000007</v>
      </c>
      <c r="N1612" s="27">
        <f t="shared" si="156"/>
        <v>3</v>
      </c>
      <c r="O1612" s="28" t="str">
        <f t="shared" si="151"/>
        <v>9,</v>
      </c>
      <c r="P1612" s="28" t="str">
        <f t="shared" si="152"/>
        <v>3</v>
      </c>
      <c r="Q1612" s="29">
        <f t="shared" si="153"/>
        <v>543</v>
      </c>
      <c r="R1612" s="29">
        <f t="shared" si="154"/>
        <v>9.0500000000000007</v>
      </c>
    </row>
    <row r="1613" spans="1:18">
      <c r="A1613" s="1">
        <v>45536</v>
      </c>
      <c r="B1613" s="1" t="str">
        <f t="shared" si="155"/>
        <v>septiembre</v>
      </c>
      <c r="C1613" t="s">
        <v>105</v>
      </c>
      <c r="D1613" t="s">
        <v>106</v>
      </c>
      <c r="E1613" t="str">
        <f>+VLOOKUP(F1613,'[2]DIVIPOLA MPIO'!$A$5:$B$1125,2,0)</f>
        <v>Tolima</v>
      </c>
      <c r="F1613" t="s">
        <v>128</v>
      </c>
      <c r="G1613" t="s">
        <v>129</v>
      </c>
      <c r="H1613" t="s">
        <v>124</v>
      </c>
      <c r="I1613" t="s">
        <v>15</v>
      </c>
      <c r="J1613" t="s">
        <v>16</v>
      </c>
      <c r="K1613" s="2">
        <v>42</v>
      </c>
      <c r="L1613" s="2">
        <v>263</v>
      </c>
      <c r="M1613" s="64">
        <v>10.3</v>
      </c>
      <c r="N1613" s="27">
        <f t="shared" si="156"/>
        <v>4</v>
      </c>
      <c r="O1613" s="28" t="str">
        <f t="shared" si="151"/>
        <v>10</v>
      </c>
      <c r="P1613" s="28" t="str">
        <f t="shared" si="152"/>
        <v>,3</v>
      </c>
      <c r="Q1613" s="29">
        <f t="shared" si="153"/>
        <v>600.29999999999995</v>
      </c>
      <c r="R1613" s="29">
        <f t="shared" si="154"/>
        <v>10.004999999999999</v>
      </c>
    </row>
    <row r="1614" spans="1:18">
      <c r="A1614" s="1">
        <v>45536</v>
      </c>
      <c r="B1614" s="1" t="str">
        <f t="shared" si="155"/>
        <v>septiembre</v>
      </c>
      <c r="C1614" t="s">
        <v>105</v>
      </c>
      <c r="D1614" t="s">
        <v>106</v>
      </c>
      <c r="E1614" t="str">
        <f>+VLOOKUP(F1614,'[2]DIVIPOLA MPIO'!$A$5:$B$1125,2,0)</f>
        <v>Tolima</v>
      </c>
      <c r="F1614" t="s">
        <v>128</v>
      </c>
      <c r="G1614" t="s">
        <v>129</v>
      </c>
      <c r="H1614" t="s">
        <v>125</v>
      </c>
      <c r="I1614" t="s">
        <v>92</v>
      </c>
      <c r="J1614" t="s">
        <v>16</v>
      </c>
      <c r="K1614" s="2">
        <v>8</v>
      </c>
      <c r="L1614" s="2">
        <v>50</v>
      </c>
      <c r="M1614" s="64">
        <v>2</v>
      </c>
      <c r="N1614" s="27">
        <f t="shared" si="156"/>
        <v>1</v>
      </c>
      <c r="O1614" s="28" t="str">
        <f t="shared" si="151"/>
        <v>2</v>
      </c>
      <c r="P1614" s="28">
        <f t="shared" si="152"/>
        <v>0</v>
      </c>
      <c r="Q1614" s="29">
        <f t="shared" si="153"/>
        <v>120</v>
      </c>
      <c r="R1614" s="29">
        <f t="shared" si="154"/>
        <v>2</v>
      </c>
    </row>
    <row r="1615" spans="1:18">
      <c r="A1615" s="1">
        <v>45536</v>
      </c>
      <c r="B1615" s="1" t="str">
        <f t="shared" si="155"/>
        <v>septiembre</v>
      </c>
      <c r="C1615" t="s">
        <v>105</v>
      </c>
      <c r="D1615" t="s">
        <v>106</v>
      </c>
      <c r="E1615" t="str">
        <f>+VLOOKUP(F1615,'[2]DIVIPOLA MPIO'!$A$5:$B$1125,2,0)</f>
        <v>Tolima</v>
      </c>
      <c r="F1615" t="s">
        <v>128</v>
      </c>
      <c r="G1615" t="s">
        <v>129</v>
      </c>
      <c r="H1615" t="s">
        <v>111</v>
      </c>
      <c r="I1615" t="s">
        <v>92</v>
      </c>
      <c r="J1615" t="s">
        <v>16</v>
      </c>
      <c r="K1615" s="2">
        <v>18</v>
      </c>
      <c r="L1615" s="2">
        <v>113</v>
      </c>
      <c r="M1615" s="64">
        <v>4.3</v>
      </c>
      <c r="N1615" s="27">
        <f t="shared" si="156"/>
        <v>3</v>
      </c>
      <c r="O1615" s="28" t="str">
        <f t="shared" si="151"/>
        <v>4,</v>
      </c>
      <c r="P1615" s="28" t="str">
        <f t="shared" si="152"/>
        <v>3</v>
      </c>
      <c r="Q1615" s="29">
        <f t="shared" si="153"/>
        <v>243</v>
      </c>
      <c r="R1615" s="29">
        <f t="shared" si="154"/>
        <v>4.05</v>
      </c>
    </row>
    <row r="1616" spans="1:18">
      <c r="A1616" s="1">
        <v>45536</v>
      </c>
      <c r="B1616" s="1" t="str">
        <f t="shared" si="155"/>
        <v>septiembre</v>
      </c>
      <c r="C1616" t="s">
        <v>105</v>
      </c>
      <c r="D1616" t="s">
        <v>106</v>
      </c>
      <c r="E1616" t="str">
        <f>+VLOOKUP(F1616,'[2]DIVIPOLA MPIO'!$A$5:$B$1125,2,0)</f>
        <v>Tolima</v>
      </c>
      <c r="F1616" t="s">
        <v>454</v>
      </c>
      <c r="G1616" t="s">
        <v>132</v>
      </c>
      <c r="H1616" t="s">
        <v>109</v>
      </c>
      <c r="I1616" t="s">
        <v>92</v>
      </c>
      <c r="J1616" t="s">
        <v>16</v>
      </c>
      <c r="K1616" s="2">
        <v>6</v>
      </c>
      <c r="L1616" s="2">
        <v>38</v>
      </c>
      <c r="M1616" s="64">
        <v>1.3</v>
      </c>
      <c r="N1616" s="27">
        <f t="shared" si="156"/>
        <v>3</v>
      </c>
      <c r="O1616" s="28" t="str">
        <f t="shared" si="151"/>
        <v>1,</v>
      </c>
      <c r="P1616" s="28" t="str">
        <f t="shared" si="152"/>
        <v>3</v>
      </c>
      <c r="Q1616" s="29">
        <f t="shared" si="153"/>
        <v>63</v>
      </c>
      <c r="R1616" s="29">
        <f t="shared" si="154"/>
        <v>1.05</v>
      </c>
    </row>
    <row r="1617" spans="1:18">
      <c r="A1617" s="1">
        <v>45536</v>
      </c>
      <c r="B1617" s="1" t="str">
        <f t="shared" si="155"/>
        <v>septiembre</v>
      </c>
      <c r="C1617" t="s">
        <v>105</v>
      </c>
      <c r="D1617" t="s">
        <v>106</v>
      </c>
      <c r="E1617" t="str">
        <f>+VLOOKUP(F1617,'[2]DIVIPOLA MPIO'!$A$5:$B$1125,2,0)</f>
        <v>Tolima</v>
      </c>
      <c r="F1617" t="s">
        <v>454</v>
      </c>
      <c r="G1617" t="s">
        <v>133</v>
      </c>
      <c r="H1617" t="s">
        <v>109</v>
      </c>
      <c r="I1617" t="s">
        <v>92</v>
      </c>
      <c r="J1617" t="s">
        <v>16</v>
      </c>
      <c r="K1617" s="2">
        <v>6</v>
      </c>
      <c r="L1617" s="2">
        <v>38</v>
      </c>
      <c r="M1617" s="64">
        <v>1.3</v>
      </c>
      <c r="N1617" s="27">
        <f t="shared" si="156"/>
        <v>3</v>
      </c>
      <c r="O1617" s="28" t="str">
        <f t="shared" si="151"/>
        <v>1,</v>
      </c>
      <c r="P1617" s="28" t="str">
        <f t="shared" si="152"/>
        <v>3</v>
      </c>
      <c r="Q1617" s="29">
        <f t="shared" si="153"/>
        <v>63</v>
      </c>
      <c r="R1617" s="29">
        <f t="shared" si="154"/>
        <v>1.05</v>
      </c>
    </row>
    <row r="1618" spans="1:18">
      <c r="A1618" s="1">
        <v>45536</v>
      </c>
      <c r="B1618" s="1" t="str">
        <f t="shared" si="155"/>
        <v>septiembre</v>
      </c>
      <c r="C1618" t="s">
        <v>105</v>
      </c>
      <c r="D1618" t="s">
        <v>106</v>
      </c>
      <c r="E1618" t="str">
        <f>+VLOOKUP(F1618,'[2]DIVIPOLA MPIO'!$A$5:$B$1125,2,0)</f>
        <v>Tolima</v>
      </c>
      <c r="F1618" t="s">
        <v>454</v>
      </c>
      <c r="G1618" t="s">
        <v>133</v>
      </c>
      <c r="H1618" t="s">
        <v>503</v>
      </c>
      <c r="I1618" t="s">
        <v>92</v>
      </c>
      <c r="J1618" t="s">
        <v>16</v>
      </c>
      <c r="K1618" s="2">
        <v>20</v>
      </c>
      <c r="L1618" s="2">
        <v>125</v>
      </c>
      <c r="M1618" s="64">
        <v>5</v>
      </c>
      <c r="N1618" s="27">
        <f t="shared" si="156"/>
        <v>1</v>
      </c>
      <c r="O1618" s="28" t="str">
        <f t="shared" si="151"/>
        <v>5</v>
      </c>
      <c r="P1618" s="28">
        <f t="shared" si="152"/>
        <v>0</v>
      </c>
      <c r="Q1618" s="29">
        <f t="shared" si="153"/>
        <v>300</v>
      </c>
      <c r="R1618" s="29">
        <f t="shared" si="154"/>
        <v>5</v>
      </c>
    </row>
    <row r="1619" spans="1:18">
      <c r="A1619" s="1">
        <v>45536</v>
      </c>
      <c r="B1619" s="1" t="str">
        <f t="shared" si="155"/>
        <v>septiembre</v>
      </c>
      <c r="C1619" t="s">
        <v>105</v>
      </c>
      <c r="D1619" t="s">
        <v>106</v>
      </c>
      <c r="E1619" t="str">
        <f>+VLOOKUP(F1619,'[2]DIVIPOLA MPIO'!$A$5:$B$1125,2,0)</f>
        <v>Tolima</v>
      </c>
      <c r="F1619" t="s">
        <v>454</v>
      </c>
      <c r="G1619" t="s">
        <v>134</v>
      </c>
      <c r="H1619" t="s">
        <v>109</v>
      </c>
      <c r="I1619" t="s">
        <v>92</v>
      </c>
      <c r="J1619" t="s">
        <v>16</v>
      </c>
      <c r="K1619" s="2">
        <v>4</v>
      </c>
      <c r="L1619" s="2">
        <v>25</v>
      </c>
      <c r="M1619" s="64">
        <v>1</v>
      </c>
      <c r="N1619" s="27">
        <f t="shared" si="156"/>
        <v>1</v>
      </c>
      <c r="O1619" s="28" t="str">
        <f t="shared" si="151"/>
        <v>1</v>
      </c>
      <c r="P1619" s="28">
        <f t="shared" si="152"/>
        <v>0</v>
      </c>
      <c r="Q1619" s="29">
        <f t="shared" si="153"/>
        <v>60</v>
      </c>
      <c r="R1619" s="29">
        <f t="shared" si="154"/>
        <v>1</v>
      </c>
    </row>
    <row r="1620" spans="1:18">
      <c r="A1620" s="1">
        <v>45536</v>
      </c>
      <c r="B1620" s="1" t="str">
        <f t="shared" si="155"/>
        <v>septiembre</v>
      </c>
      <c r="C1620" t="s">
        <v>105</v>
      </c>
      <c r="D1620" t="s">
        <v>106</v>
      </c>
      <c r="E1620" t="str">
        <f>+VLOOKUP(F1620,'[2]DIVIPOLA MPIO'!$A$5:$B$1125,2,0)</f>
        <v>Tolima</v>
      </c>
      <c r="F1620" t="s">
        <v>454</v>
      </c>
      <c r="G1620" t="s">
        <v>135</v>
      </c>
      <c r="H1620" t="s">
        <v>109</v>
      </c>
      <c r="I1620" t="s">
        <v>92</v>
      </c>
      <c r="J1620" t="s">
        <v>16</v>
      </c>
      <c r="K1620" s="2">
        <v>4</v>
      </c>
      <c r="L1620" s="2">
        <v>25</v>
      </c>
      <c r="M1620" s="64">
        <v>1</v>
      </c>
      <c r="N1620" s="27">
        <f t="shared" si="156"/>
        <v>1</v>
      </c>
      <c r="O1620" s="28" t="str">
        <f t="shared" si="151"/>
        <v>1</v>
      </c>
      <c r="P1620" s="28">
        <f t="shared" si="152"/>
        <v>0</v>
      </c>
      <c r="Q1620" s="29">
        <f t="shared" si="153"/>
        <v>60</v>
      </c>
      <c r="R1620" s="29">
        <f t="shared" si="154"/>
        <v>1</v>
      </c>
    </row>
    <row r="1621" spans="1:18">
      <c r="A1621" s="1">
        <v>45536</v>
      </c>
      <c r="B1621" s="1" t="str">
        <f t="shared" si="155"/>
        <v>septiembre</v>
      </c>
      <c r="C1621" t="s">
        <v>105</v>
      </c>
      <c r="D1621" t="s">
        <v>106</v>
      </c>
      <c r="E1621" t="str">
        <f>+VLOOKUP(F1621,'[2]DIVIPOLA MPIO'!$A$5:$B$1125,2,0)</f>
        <v>Tolima</v>
      </c>
      <c r="F1621" t="s">
        <v>454</v>
      </c>
      <c r="G1621" t="s">
        <v>136</v>
      </c>
      <c r="H1621" t="s">
        <v>109</v>
      </c>
      <c r="I1621" t="s">
        <v>92</v>
      </c>
      <c r="J1621" t="s">
        <v>16</v>
      </c>
      <c r="K1621" s="2">
        <v>4</v>
      </c>
      <c r="L1621" s="2">
        <v>25</v>
      </c>
      <c r="M1621" s="64">
        <v>1</v>
      </c>
      <c r="N1621" s="27">
        <f t="shared" si="156"/>
        <v>1</v>
      </c>
      <c r="O1621" s="28" t="str">
        <f t="shared" si="151"/>
        <v>1</v>
      </c>
      <c r="P1621" s="28">
        <f t="shared" si="152"/>
        <v>0</v>
      </c>
      <c r="Q1621" s="29">
        <f t="shared" si="153"/>
        <v>60</v>
      </c>
      <c r="R1621" s="29">
        <f t="shared" si="154"/>
        <v>1</v>
      </c>
    </row>
    <row r="1622" spans="1:18">
      <c r="A1622" s="1">
        <v>45536</v>
      </c>
      <c r="B1622" s="1" t="str">
        <f t="shared" si="155"/>
        <v>septiembre</v>
      </c>
      <c r="C1622" t="s">
        <v>105</v>
      </c>
      <c r="D1622" t="s">
        <v>106</v>
      </c>
      <c r="E1622" t="str">
        <f>+VLOOKUP(F1622,'[2]DIVIPOLA MPIO'!$A$5:$B$1125,2,0)</f>
        <v>Tolima</v>
      </c>
      <c r="F1622" t="s">
        <v>454</v>
      </c>
      <c r="G1622" t="s">
        <v>136</v>
      </c>
      <c r="H1622" t="s">
        <v>503</v>
      </c>
      <c r="I1622" t="s">
        <v>92</v>
      </c>
      <c r="J1622" t="s">
        <v>16</v>
      </c>
      <c r="K1622" s="2">
        <v>12</v>
      </c>
      <c r="L1622" s="2">
        <v>75</v>
      </c>
      <c r="M1622" s="64">
        <v>3</v>
      </c>
      <c r="N1622" s="27">
        <f t="shared" si="156"/>
        <v>1</v>
      </c>
      <c r="O1622" s="28" t="str">
        <f t="shared" si="151"/>
        <v>3</v>
      </c>
      <c r="P1622" s="28">
        <f t="shared" si="152"/>
        <v>0</v>
      </c>
      <c r="Q1622" s="29">
        <f t="shared" si="153"/>
        <v>180</v>
      </c>
      <c r="R1622" s="29">
        <f t="shared" si="154"/>
        <v>3</v>
      </c>
    </row>
    <row r="1623" spans="1:18">
      <c r="A1623" s="1">
        <v>45536</v>
      </c>
      <c r="B1623" s="1" t="str">
        <f t="shared" si="155"/>
        <v>septiembre</v>
      </c>
      <c r="C1623" t="s">
        <v>105</v>
      </c>
      <c r="D1623" t="s">
        <v>106</v>
      </c>
      <c r="E1623" t="str">
        <f>+VLOOKUP(F1623,'[2]DIVIPOLA MPIO'!$A$5:$B$1125,2,0)</f>
        <v>Tolima</v>
      </c>
      <c r="F1623" t="s">
        <v>454</v>
      </c>
      <c r="G1623" t="s">
        <v>137</v>
      </c>
      <c r="H1623" t="s">
        <v>109</v>
      </c>
      <c r="I1623" t="s">
        <v>92</v>
      </c>
      <c r="J1623" t="s">
        <v>16</v>
      </c>
      <c r="K1623" s="2">
        <v>8</v>
      </c>
      <c r="L1623" s="2">
        <v>50</v>
      </c>
      <c r="M1623" s="64">
        <v>2</v>
      </c>
      <c r="N1623" s="27">
        <f t="shared" si="156"/>
        <v>1</v>
      </c>
      <c r="O1623" s="28" t="str">
        <f t="shared" si="151"/>
        <v>2</v>
      </c>
      <c r="P1623" s="28">
        <f t="shared" si="152"/>
        <v>0</v>
      </c>
      <c r="Q1623" s="29">
        <f t="shared" si="153"/>
        <v>120</v>
      </c>
      <c r="R1623" s="29">
        <f t="shared" si="154"/>
        <v>2</v>
      </c>
    </row>
    <row r="1624" spans="1:18">
      <c r="A1624" s="1">
        <v>45536</v>
      </c>
      <c r="B1624" s="1" t="str">
        <f t="shared" si="155"/>
        <v>septiembre</v>
      </c>
      <c r="C1624" t="s">
        <v>105</v>
      </c>
      <c r="D1624" t="s">
        <v>106</v>
      </c>
      <c r="E1624" t="str">
        <f>+VLOOKUP(F1624,'[2]DIVIPOLA MPIO'!$A$5:$B$1125,2,0)</f>
        <v>Tolima</v>
      </c>
      <c r="F1624" t="s">
        <v>454</v>
      </c>
      <c r="G1624" t="s">
        <v>137</v>
      </c>
      <c r="H1624" t="s">
        <v>503</v>
      </c>
      <c r="I1624" t="s">
        <v>92</v>
      </c>
      <c r="J1624" t="s">
        <v>16</v>
      </c>
      <c r="K1624" s="2">
        <v>22</v>
      </c>
      <c r="L1624" s="2">
        <v>138</v>
      </c>
      <c r="M1624" s="64">
        <v>5.3</v>
      </c>
      <c r="N1624" s="27">
        <f t="shared" si="156"/>
        <v>3</v>
      </c>
      <c r="O1624" s="28" t="str">
        <f t="shared" si="151"/>
        <v>5,</v>
      </c>
      <c r="P1624" s="28" t="str">
        <f t="shared" si="152"/>
        <v>3</v>
      </c>
      <c r="Q1624" s="29">
        <f t="shared" si="153"/>
        <v>303</v>
      </c>
      <c r="R1624" s="29">
        <f t="shared" si="154"/>
        <v>5.05</v>
      </c>
    </row>
    <row r="1625" spans="1:18">
      <c r="A1625" s="1">
        <v>45536</v>
      </c>
      <c r="B1625" s="1" t="str">
        <f t="shared" si="155"/>
        <v>septiembre</v>
      </c>
      <c r="C1625" t="s">
        <v>105</v>
      </c>
      <c r="D1625" t="s">
        <v>106</v>
      </c>
      <c r="E1625" t="str">
        <f>+VLOOKUP(F1625,'[2]DIVIPOLA MPIO'!$A$5:$B$1125,2,0)</f>
        <v>Tolima</v>
      </c>
      <c r="F1625" t="s">
        <v>141</v>
      </c>
      <c r="G1625" t="s">
        <v>405</v>
      </c>
      <c r="H1625" t="s">
        <v>109</v>
      </c>
      <c r="I1625" t="s">
        <v>92</v>
      </c>
      <c r="J1625" t="s">
        <v>16</v>
      </c>
      <c r="K1625" s="2">
        <v>12</v>
      </c>
      <c r="L1625" s="2">
        <v>75</v>
      </c>
      <c r="M1625" s="64">
        <v>3</v>
      </c>
      <c r="N1625" s="27">
        <f t="shared" si="156"/>
        <v>1</v>
      </c>
      <c r="O1625" s="28" t="str">
        <f t="shared" si="151"/>
        <v>3</v>
      </c>
      <c r="P1625" s="28">
        <f t="shared" si="152"/>
        <v>0</v>
      </c>
      <c r="Q1625" s="29">
        <f t="shared" si="153"/>
        <v>180</v>
      </c>
      <c r="R1625" s="29">
        <f t="shared" si="154"/>
        <v>3</v>
      </c>
    </row>
    <row r="1626" spans="1:18">
      <c r="A1626" s="1">
        <v>45536</v>
      </c>
      <c r="B1626" s="1" t="str">
        <f t="shared" si="155"/>
        <v>septiembre</v>
      </c>
      <c r="C1626" t="s">
        <v>105</v>
      </c>
      <c r="D1626" t="s">
        <v>106</v>
      </c>
      <c r="E1626" t="str">
        <f>+VLOOKUP(F1626,'[2]DIVIPOLA MPIO'!$A$5:$B$1125,2,0)</f>
        <v>Tolima</v>
      </c>
      <c r="F1626" t="s">
        <v>141</v>
      </c>
      <c r="G1626" t="s">
        <v>142</v>
      </c>
      <c r="H1626" t="s">
        <v>109</v>
      </c>
      <c r="I1626" t="s">
        <v>92</v>
      </c>
      <c r="J1626" t="s">
        <v>16</v>
      </c>
      <c r="K1626" s="2">
        <v>4</v>
      </c>
      <c r="L1626" s="2">
        <v>25</v>
      </c>
      <c r="M1626" s="64">
        <v>1</v>
      </c>
      <c r="N1626" s="27">
        <f t="shared" si="156"/>
        <v>1</v>
      </c>
      <c r="O1626" s="28" t="str">
        <f t="shared" si="151"/>
        <v>1</v>
      </c>
      <c r="P1626" s="28">
        <f t="shared" si="152"/>
        <v>0</v>
      </c>
      <c r="Q1626" s="29">
        <f t="shared" si="153"/>
        <v>60</v>
      </c>
      <c r="R1626" s="29">
        <f t="shared" si="154"/>
        <v>1</v>
      </c>
    </row>
    <row r="1627" spans="1:18">
      <c r="A1627" s="1">
        <v>45536</v>
      </c>
      <c r="B1627" s="1" t="str">
        <f t="shared" si="155"/>
        <v>septiembre</v>
      </c>
      <c r="C1627" t="s">
        <v>105</v>
      </c>
      <c r="D1627" t="s">
        <v>106</v>
      </c>
      <c r="E1627" t="str">
        <f>+VLOOKUP(F1627,'[2]DIVIPOLA MPIO'!$A$5:$B$1125,2,0)</f>
        <v>Tolima</v>
      </c>
      <c r="F1627" t="s">
        <v>141</v>
      </c>
      <c r="G1627" t="s">
        <v>142</v>
      </c>
      <c r="H1627" t="s">
        <v>503</v>
      </c>
      <c r="I1627" t="s">
        <v>92</v>
      </c>
      <c r="J1627" t="s">
        <v>16</v>
      </c>
      <c r="K1627" s="2">
        <v>4</v>
      </c>
      <c r="L1627" s="2">
        <v>25</v>
      </c>
      <c r="M1627" s="64">
        <v>1</v>
      </c>
      <c r="N1627" s="27">
        <f t="shared" si="156"/>
        <v>1</v>
      </c>
      <c r="O1627" s="28" t="str">
        <f t="shared" si="151"/>
        <v>1</v>
      </c>
      <c r="P1627" s="28">
        <f t="shared" si="152"/>
        <v>0</v>
      </c>
      <c r="Q1627" s="29">
        <f t="shared" si="153"/>
        <v>60</v>
      </c>
      <c r="R1627" s="29">
        <f t="shared" si="154"/>
        <v>1</v>
      </c>
    </row>
    <row r="1628" spans="1:18">
      <c r="A1628" s="1">
        <v>45536</v>
      </c>
      <c r="B1628" s="1" t="str">
        <f t="shared" si="155"/>
        <v>septiembre</v>
      </c>
      <c r="C1628" t="s">
        <v>105</v>
      </c>
      <c r="D1628" t="s">
        <v>106</v>
      </c>
      <c r="E1628" t="str">
        <f>+VLOOKUP(F1628,'[2]DIVIPOLA MPIO'!$A$5:$B$1125,2,0)</f>
        <v>Tolima</v>
      </c>
      <c r="F1628" t="s">
        <v>141</v>
      </c>
      <c r="G1628" t="s">
        <v>143</v>
      </c>
      <c r="H1628" t="s">
        <v>109</v>
      </c>
      <c r="I1628" t="s">
        <v>92</v>
      </c>
      <c r="J1628" t="s">
        <v>16</v>
      </c>
      <c r="K1628" s="2">
        <v>6</v>
      </c>
      <c r="L1628" s="2">
        <v>38</v>
      </c>
      <c r="M1628" s="64">
        <v>1.3</v>
      </c>
      <c r="N1628" s="27">
        <f t="shared" si="156"/>
        <v>3</v>
      </c>
      <c r="O1628" s="28" t="str">
        <f t="shared" si="151"/>
        <v>1,</v>
      </c>
      <c r="P1628" s="28" t="str">
        <f t="shared" si="152"/>
        <v>3</v>
      </c>
      <c r="Q1628" s="29">
        <f t="shared" si="153"/>
        <v>63</v>
      </c>
      <c r="R1628" s="29">
        <f t="shared" si="154"/>
        <v>1.05</v>
      </c>
    </row>
    <row r="1629" spans="1:18">
      <c r="A1629" s="1">
        <v>45536</v>
      </c>
      <c r="B1629" s="1" t="str">
        <f t="shared" si="155"/>
        <v>septiembre</v>
      </c>
      <c r="C1629" t="s">
        <v>105</v>
      </c>
      <c r="D1629" t="s">
        <v>106</v>
      </c>
      <c r="E1629" t="str">
        <f>+VLOOKUP(F1629,'[2]DIVIPOLA MPIO'!$A$5:$B$1125,2,0)</f>
        <v>Tolima</v>
      </c>
      <c r="F1629" t="s">
        <v>141</v>
      </c>
      <c r="G1629" t="s">
        <v>143</v>
      </c>
      <c r="H1629" t="s">
        <v>503</v>
      </c>
      <c r="I1629" t="s">
        <v>92</v>
      </c>
      <c r="J1629" t="s">
        <v>16</v>
      </c>
      <c r="K1629" s="2">
        <v>4</v>
      </c>
      <c r="L1629" s="2">
        <v>25</v>
      </c>
      <c r="M1629" s="64">
        <v>1</v>
      </c>
      <c r="N1629" s="27">
        <f t="shared" si="156"/>
        <v>1</v>
      </c>
      <c r="O1629" s="28" t="str">
        <f t="shared" si="151"/>
        <v>1</v>
      </c>
      <c r="P1629" s="28">
        <f t="shared" si="152"/>
        <v>0</v>
      </c>
      <c r="Q1629" s="29">
        <f t="shared" si="153"/>
        <v>60</v>
      </c>
      <c r="R1629" s="29">
        <f t="shared" si="154"/>
        <v>1</v>
      </c>
    </row>
    <row r="1630" spans="1:18">
      <c r="A1630" s="1">
        <v>45536</v>
      </c>
      <c r="B1630" s="1" t="str">
        <f t="shared" si="155"/>
        <v>septiembre</v>
      </c>
      <c r="C1630" t="s">
        <v>105</v>
      </c>
      <c r="D1630" t="s">
        <v>106</v>
      </c>
      <c r="E1630" t="str">
        <f>+VLOOKUP(F1630,'[2]DIVIPOLA MPIO'!$A$5:$B$1125,2,0)</f>
        <v>Tolima</v>
      </c>
      <c r="F1630" t="s">
        <v>149</v>
      </c>
      <c r="G1630" t="s">
        <v>150</v>
      </c>
      <c r="H1630" t="s">
        <v>109</v>
      </c>
      <c r="I1630" t="s">
        <v>92</v>
      </c>
      <c r="J1630" t="s">
        <v>16</v>
      </c>
      <c r="K1630" s="2">
        <v>6</v>
      </c>
      <c r="L1630" s="2">
        <v>38</v>
      </c>
      <c r="M1630" s="64">
        <v>1.3</v>
      </c>
      <c r="N1630" s="27">
        <f t="shared" si="156"/>
        <v>3</v>
      </c>
      <c r="O1630" s="28" t="str">
        <f t="shared" si="151"/>
        <v>1,</v>
      </c>
      <c r="P1630" s="28" t="str">
        <f t="shared" si="152"/>
        <v>3</v>
      </c>
      <c r="Q1630" s="29">
        <f t="shared" si="153"/>
        <v>63</v>
      </c>
      <c r="R1630" s="29">
        <f t="shared" si="154"/>
        <v>1.05</v>
      </c>
    </row>
    <row r="1631" spans="1:18">
      <c r="A1631" s="1">
        <v>45536</v>
      </c>
      <c r="B1631" s="1" t="str">
        <f t="shared" si="155"/>
        <v>septiembre</v>
      </c>
      <c r="C1631" t="s">
        <v>346</v>
      </c>
      <c r="D1631" t="s">
        <v>347</v>
      </c>
      <c r="E1631" t="str">
        <f>+VLOOKUP(F1631,'[2]DIVIPOLA MPIO'!$A$5:$B$1125,2,0)</f>
        <v>Casanare</v>
      </c>
      <c r="F1631" t="s">
        <v>463</v>
      </c>
      <c r="G1631" t="s">
        <v>348</v>
      </c>
      <c r="H1631" t="s">
        <v>349</v>
      </c>
      <c r="I1631" t="s">
        <v>15</v>
      </c>
      <c r="J1631" t="s">
        <v>16</v>
      </c>
      <c r="K1631" s="2">
        <v>14</v>
      </c>
      <c r="L1631" s="2">
        <v>2460</v>
      </c>
      <c r="M1631" s="64">
        <v>40.299999999999997</v>
      </c>
      <c r="N1631" s="27">
        <f t="shared" si="156"/>
        <v>4</v>
      </c>
      <c r="O1631" s="28" t="str">
        <f t="shared" si="151"/>
        <v>40</v>
      </c>
      <c r="P1631" s="28" t="str">
        <f t="shared" si="152"/>
        <v>,3</v>
      </c>
      <c r="Q1631" s="29">
        <f t="shared" si="153"/>
        <v>2400.3000000000002</v>
      </c>
      <c r="R1631" s="29">
        <f t="shared" si="154"/>
        <v>40.005000000000003</v>
      </c>
    </row>
    <row r="1632" spans="1:18">
      <c r="A1632" s="1">
        <v>45536</v>
      </c>
      <c r="B1632" s="1" t="str">
        <f t="shared" si="155"/>
        <v>septiembre</v>
      </c>
      <c r="C1632" t="s">
        <v>275</v>
      </c>
      <c r="D1632" t="s">
        <v>276</v>
      </c>
      <c r="E1632" t="str">
        <f>+VLOOKUP(F1632,'[2]DIVIPOLA MPIO'!$A$5:$B$1125,2,0)</f>
        <v>Casanare</v>
      </c>
      <c r="F1632" t="s">
        <v>201</v>
      </c>
      <c r="G1632" t="s">
        <v>277</v>
      </c>
      <c r="H1632" t="s">
        <v>280</v>
      </c>
      <c r="I1632" t="s">
        <v>15</v>
      </c>
      <c r="J1632" t="s">
        <v>16</v>
      </c>
      <c r="K1632" s="2">
        <v>13</v>
      </c>
      <c r="L1632" s="2">
        <v>364</v>
      </c>
      <c r="M1632" s="64">
        <v>5</v>
      </c>
      <c r="N1632" s="27">
        <f t="shared" si="156"/>
        <v>1</v>
      </c>
      <c r="O1632" s="28" t="str">
        <f t="shared" si="151"/>
        <v>5</v>
      </c>
      <c r="P1632" s="28">
        <f t="shared" si="152"/>
        <v>0</v>
      </c>
      <c r="Q1632" s="29">
        <f t="shared" si="153"/>
        <v>300</v>
      </c>
      <c r="R1632" s="29">
        <f t="shared" si="154"/>
        <v>5</v>
      </c>
    </row>
    <row r="1633" spans="1:18">
      <c r="A1633" s="1">
        <v>45536</v>
      </c>
      <c r="B1633" s="1" t="str">
        <f t="shared" si="155"/>
        <v>septiembre</v>
      </c>
      <c r="C1633" t="s">
        <v>151</v>
      </c>
      <c r="D1633" t="s">
        <v>152</v>
      </c>
      <c r="E1633" t="str">
        <f>+VLOOKUP(F1633,'[2]DIVIPOLA MPIO'!$A$5:$B$1125,2,0)</f>
        <v>Casanare</v>
      </c>
      <c r="F1633" t="s">
        <v>458</v>
      </c>
      <c r="G1633" t="s">
        <v>154</v>
      </c>
      <c r="H1633" t="s">
        <v>350</v>
      </c>
      <c r="I1633" t="s">
        <v>15</v>
      </c>
      <c r="J1633" t="s">
        <v>16</v>
      </c>
      <c r="K1633" s="2">
        <v>11</v>
      </c>
      <c r="L1633" s="2">
        <v>2400</v>
      </c>
      <c r="M1633" s="64">
        <v>40</v>
      </c>
      <c r="N1633" s="27">
        <f t="shared" si="156"/>
        <v>2</v>
      </c>
      <c r="O1633" s="28" t="str">
        <f t="shared" si="151"/>
        <v>40</v>
      </c>
      <c r="P1633" s="28">
        <f t="shared" si="152"/>
        <v>0</v>
      </c>
      <c r="Q1633" s="29">
        <f t="shared" si="153"/>
        <v>2400</v>
      </c>
      <c r="R1633" s="29">
        <f t="shared" si="154"/>
        <v>40</v>
      </c>
    </row>
    <row r="1634" spans="1:18">
      <c r="A1634" s="1">
        <v>45536</v>
      </c>
      <c r="B1634" s="1" t="str">
        <f t="shared" si="155"/>
        <v>septiembre</v>
      </c>
      <c r="C1634" t="s">
        <v>151</v>
      </c>
      <c r="D1634" t="s">
        <v>152</v>
      </c>
      <c r="E1634" t="str">
        <f>+VLOOKUP(F1634,'[2]DIVIPOLA MPIO'!$A$5:$B$1125,2,0)</f>
        <v>Casanare</v>
      </c>
      <c r="F1634" t="s">
        <v>458</v>
      </c>
      <c r="G1634" t="s">
        <v>154</v>
      </c>
      <c r="H1634" t="s">
        <v>351</v>
      </c>
      <c r="I1634" t="s">
        <v>157</v>
      </c>
      <c r="J1634" t="s">
        <v>16</v>
      </c>
      <c r="K1634" s="2">
        <v>4</v>
      </c>
      <c r="L1634" s="2">
        <v>960</v>
      </c>
      <c r="M1634" s="64">
        <v>16</v>
      </c>
      <c r="N1634" s="27">
        <f t="shared" si="156"/>
        <v>2</v>
      </c>
      <c r="O1634" s="28" t="str">
        <f t="shared" si="151"/>
        <v>16</v>
      </c>
      <c r="P1634" s="28">
        <f t="shared" si="152"/>
        <v>0</v>
      </c>
      <c r="Q1634" s="29">
        <f t="shared" si="153"/>
        <v>960</v>
      </c>
      <c r="R1634" s="29">
        <f t="shared" si="154"/>
        <v>16</v>
      </c>
    </row>
    <row r="1635" spans="1:18">
      <c r="A1635" s="1">
        <v>45536</v>
      </c>
      <c r="B1635" s="1" t="str">
        <f t="shared" si="155"/>
        <v>septiembre</v>
      </c>
      <c r="C1635" t="s">
        <v>151</v>
      </c>
      <c r="D1635" t="s">
        <v>152</v>
      </c>
      <c r="E1635" t="str">
        <f>+VLOOKUP(F1635,'[2]DIVIPOLA MPIO'!$A$5:$B$1125,2,0)</f>
        <v>Casanare</v>
      </c>
      <c r="F1635" t="s">
        <v>458</v>
      </c>
      <c r="G1635" t="s">
        <v>154</v>
      </c>
      <c r="H1635" t="s">
        <v>406</v>
      </c>
      <c r="I1635" t="s">
        <v>264</v>
      </c>
      <c r="J1635" t="s">
        <v>16</v>
      </c>
      <c r="K1635" s="2">
        <v>9</v>
      </c>
      <c r="L1635" s="2">
        <v>2280</v>
      </c>
      <c r="M1635" s="64">
        <v>38</v>
      </c>
      <c r="N1635" s="27">
        <f t="shared" si="156"/>
        <v>2</v>
      </c>
      <c r="O1635" s="28" t="str">
        <f t="shared" si="151"/>
        <v>38</v>
      </c>
      <c r="P1635" s="28">
        <f t="shared" si="152"/>
        <v>0</v>
      </c>
      <c r="Q1635" s="29">
        <f t="shared" si="153"/>
        <v>2280</v>
      </c>
      <c r="R1635" s="29">
        <f t="shared" si="154"/>
        <v>38</v>
      </c>
    </row>
    <row r="1636" spans="1:18">
      <c r="A1636" s="1">
        <v>45536</v>
      </c>
      <c r="B1636" s="1" t="str">
        <f t="shared" si="155"/>
        <v>septiembre</v>
      </c>
      <c r="C1636" t="s">
        <v>151</v>
      </c>
      <c r="D1636" t="s">
        <v>152</v>
      </c>
      <c r="E1636" t="str">
        <f>+VLOOKUP(F1636,'[2]DIVIPOLA MPIO'!$A$5:$B$1125,2,0)</f>
        <v>Casanare</v>
      </c>
      <c r="F1636" t="s">
        <v>458</v>
      </c>
      <c r="G1636" t="s">
        <v>154</v>
      </c>
      <c r="H1636" t="s">
        <v>156</v>
      </c>
      <c r="I1636" t="s">
        <v>157</v>
      </c>
      <c r="J1636" t="s">
        <v>16</v>
      </c>
      <c r="K1636" s="2">
        <v>4</v>
      </c>
      <c r="L1636" s="2">
        <v>810</v>
      </c>
      <c r="M1636" s="64">
        <v>13.3</v>
      </c>
      <c r="N1636" s="27">
        <f t="shared" si="156"/>
        <v>4</v>
      </c>
      <c r="O1636" s="28" t="str">
        <f t="shared" si="151"/>
        <v>13</v>
      </c>
      <c r="P1636" s="28" t="str">
        <f t="shared" si="152"/>
        <v>,3</v>
      </c>
      <c r="Q1636" s="29">
        <f t="shared" si="153"/>
        <v>780.3</v>
      </c>
      <c r="R1636" s="29">
        <f t="shared" si="154"/>
        <v>13.004999999999999</v>
      </c>
    </row>
    <row r="1637" spans="1:18">
      <c r="A1637" s="1">
        <v>45536</v>
      </c>
      <c r="B1637" s="1" t="str">
        <f t="shared" si="155"/>
        <v>septiembre</v>
      </c>
      <c r="C1637" t="s">
        <v>151</v>
      </c>
      <c r="D1637" t="s">
        <v>152</v>
      </c>
      <c r="E1637" t="str">
        <f>+VLOOKUP(F1637,'[2]DIVIPOLA MPIO'!$A$5:$B$1125,2,0)</f>
        <v>Casanare</v>
      </c>
      <c r="F1637" t="s">
        <v>458</v>
      </c>
      <c r="G1637" t="s">
        <v>154</v>
      </c>
      <c r="H1637" t="s">
        <v>158</v>
      </c>
      <c r="I1637" t="s">
        <v>15</v>
      </c>
      <c r="J1637" t="s">
        <v>16</v>
      </c>
      <c r="K1637" s="2">
        <v>7</v>
      </c>
      <c r="L1637" s="2">
        <v>1530</v>
      </c>
      <c r="M1637" s="64">
        <v>25.3</v>
      </c>
      <c r="N1637" s="27">
        <f t="shared" si="156"/>
        <v>4</v>
      </c>
      <c r="O1637" s="28" t="str">
        <f t="shared" si="151"/>
        <v>25</v>
      </c>
      <c r="P1637" s="28" t="str">
        <f t="shared" si="152"/>
        <v>,3</v>
      </c>
      <c r="Q1637" s="29">
        <f t="shared" si="153"/>
        <v>1500.3</v>
      </c>
      <c r="R1637" s="29">
        <f t="shared" si="154"/>
        <v>25.004999999999999</v>
      </c>
    </row>
    <row r="1638" spans="1:18">
      <c r="A1638" s="1">
        <v>45536</v>
      </c>
      <c r="B1638" s="1" t="str">
        <f t="shared" si="155"/>
        <v>septiembre</v>
      </c>
      <c r="C1638" t="s">
        <v>151</v>
      </c>
      <c r="D1638" t="s">
        <v>152</v>
      </c>
      <c r="E1638" t="str">
        <f>+VLOOKUP(F1638,'[2]DIVIPOLA MPIO'!$A$5:$B$1125,2,0)</f>
        <v>Meta</v>
      </c>
      <c r="F1638" t="s">
        <v>456</v>
      </c>
      <c r="G1638" t="s">
        <v>159</v>
      </c>
      <c r="H1638" t="s">
        <v>160</v>
      </c>
      <c r="I1638" t="s">
        <v>15</v>
      </c>
      <c r="J1638" t="s">
        <v>16</v>
      </c>
      <c r="K1638" s="2">
        <v>14</v>
      </c>
      <c r="L1638" s="2">
        <v>2070</v>
      </c>
      <c r="M1638" s="64">
        <v>34.299999999999997</v>
      </c>
      <c r="N1638" s="27">
        <f t="shared" si="156"/>
        <v>4</v>
      </c>
      <c r="O1638" s="28" t="str">
        <f t="shared" si="151"/>
        <v>34</v>
      </c>
      <c r="P1638" s="28" t="str">
        <f t="shared" si="152"/>
        <v>,3</v>
      </c>
      <c r="Q1638" s="29">
        <f t="shared" si="153"/>
        <v>2040.3</v>
      </c>
      <c r="R1638" s="29">
        <f t="shared" si="154"/>
        <v>34.005000000000003</v>
      </c>
    </row>
    <row r="1639" spans="1:18">
      <c r="A1639" s="1">
        <v>45536</v>
      </c>
      <c r="B1639" s="1" t="str">
        <f t="shared" si="155"/>
        <v>septiembre</v>
      </c>
      <c r="C1639" t="s">
        <v>151</v>
      </c>
      <c r="D1639" t="s">
        <v>152</v>
      </c>
      <c r="E1639" t="str">
        <f>+VLOOKUP(F1639,'[2]DIVIPOLA MPIO'!$A$5:$B$1125,2,0)</f>
        <v>Meta</v>
      </c>
      <c r="F1639" t="s">
        <v>456</v>
      </c>
      <c r="G1639" t="s">
        <v>159</v>
      </c>
      <c r="H1639" t="s">
        <v>161</v>
      </c>
      <c r="I1639" t="s">
        <v>15</v>
      </c>
      <c r="J1639" t="s">
        <v>16</v>
      </c>
      <c r="K1639" s="2">
        <v>7</v>
      </c>
      <c r="L1639" s="2">
        <v>1260</v>
      </c>
      <c r="M1639" s="64">
        <v>21</v>
      </c>
      <c r="N1639" s="27">
        <f t="shared" si="156"/>
        <v>2</v>
      </c>
      <c r="O1639" s="28" t="str">
        <f t="shared" si="151"/>
        <v>21</v>
      </c>
      <c r="P1639" s="28">
        <f t="shared" si="152"/>
        <v>0</v>
      </c>
      <c r="Q1639" s="29">
        <f t="shared" si="153"/>
        <v>1260</v>
      </c>
      <c r="R1639" s="29">
        <f t="shared" si="154"/>
        <v>21</v>
      </c>
    </row>
    <row r="1640" spans="1:18">
      <c r="A1640" s="1">
        <v>45536</v>
      </c>
      <c r="B1640" s="1" t="str">
        <f t="shared" si="155"/>
        <v>septiembre</v>
      </c>
      <c r="C1640" t="s">
        <v>162</v>
      </c>
      <c r="D1640" t="s">
        <v>163</v>
      </c>
      <c r="E1640" t="str">
        <f>+VLOOKUP(F1640,'[2]DIVIPOLA MPIO'!$A$5:$B$1125,2,0)</f>
        <v>Arauca</v>
      </c>
      <c r="F1640" t="s">
        <v>507</v>
      </c>
      <c r="G1640" t="s">
        <v>165</v>
      </c>
      <c r="H1640" t="s">
        <v>166</v>
      </c>
      <c r="I1640" t="s">
        <v>15</v>
      </c>
      <c r="J1640" t="s">
        <v>16</v>
      </c>
      <c r="K1640" s="2">
        <v>7</v>
      </c>
      <c r="L1640" s="2">
        <v>1210</v>
      </c>
      <c r="M1640" s="64">
        <v>20.100000000000001</v>
      </c>
      <c r="N1640" s="27">
        <f t="shared" si="156"/>
        <v>4</v>
      </c>
      <c r="O1640" s="28" t="str">
        <f t="shared" si="151"/>
        <v>20</v>
      </c>
      <c r="P1640" s="28" t="str">
        <f t="shared" si="152"/>
        <v>,1</v>
      </c>
      <c r="Q1640" s="29">
        <f t="shared" si="153"/>
        <v>1200.0999999999999</v>
      </c>
      <c r="R1640" s="29">
        <f t="shared" si="154"/>
        <v>20.001666666666665</v>
      </c>
    </row>
    <row r="1641" spans="1:18">
      <c r="A1641" s="1">
        <v>45536</v>
      </c>
      <c r="B1641" s="1" t="str">
        <f t="shared" si="155"/>
        <v>septiembre</v>
      </c>
      <c r="C1641" t="s">
        <v>167</v>
      </c>
      <c r="D1641" t="s">
        <v>168</v>
      </c>
      <c r="E1641" t="str">
        <f>+VLOOKUP(F1641,'[2]DIVIPOLA MPIO'!$A$5:$B$1125,2,0)</f>
        <v>Casanare</v>
      </c>
      <c r="F1641" t="s">
        <v>338</v>
      </c>
      <c r="G1641" t="s">
        <v>353</v>
      </c>
      <c r="H1641" t="s">
        <v>171</v>
      </c>
      <c r="I1641" t="s">
        <v>92</v>
      </c>
      <c r="J1641" t="s">
        <v>16</v>
      </c>
      <c r="K1641" s="2">
        <v>105</v>
      </c>
      <c r="L1641" s="2">
        <v>1479</v>
      </c>
      <c r="M1641" s="64">
        <v>27</v>
      </c>
      <c r="N1641" s="27">
        <f t="shared" si="156"/>
        <v>2</v>
      </c>
      <c r="O1641" s="28" t="str">
        <f t="shared" si="151"/>
        <v>27</v>
      </c>
      <c r="P1641" s="28">
        <f t="shared" si="152"/>
        <v>0</v>
      </c>
      <c r="Q1641" s="29">
        <f t="shared" si="153"/>
        <v>1620</v>
      </c>
      <c r="R1641" s="29">
        <f t="shared" si="154"/>
        <v>27</v>
      </c>
    </row>
    <row r="1642" spans="1:18">
      <c r="A1642" s="1">
        <v>45536</v>
      </c>
      <c r="B1642" s="1" t="str">
        <f t="shared" si="155"/>
        <v>septiembre</v>
      </c>
      <c r="C1642" t="s">
        <v>167</v>
      </c>
      <c r="D1642" t="s">
        <v>168</v>
      </c>
      <c r="E1642" t="str">
        <f>+VLOOKUP(F1642,'[2]DIVIPOLA MPIO'!$A$5:$B$1125,2,0)</f>
        <v>Meta</v>
      </c>
      <c r="F1642" t="s">
        <v>169</v>
      </c>
      <c r="G1642" t="s">
        <v>170</v>
      </c>
      <c r="H1642" t="s">
        <v>355</v>
      </c>
      <c r="I1642" t="s">
        <v>92</v>
      </c>
      <c r="J1642" t="s">
        <v>16</v>
      </c>
      <c r="K1642" s="2">
        <v>42</v>
      </c>
      <c r="L1642" s="2">
        <v>581</v>
      </c>
      <c r="M1642" s="64">
        <v>11</v>
      </c>
      <c r="N1642" s="27">
        <f t="shared" si="156"/>
        <v>2</v>
      </c>
      <c r="O1642" s="28" t="str">
        <f t="shared" si="151"/>
        <v>11</v>
      </c>
      <c r="P1642" s="28">
        <f t="shared" si="152"/>
        <v>0</v>
      </c>
      <c r="Q1642" s="29">
        <f t="shared" si="153"/>
        <v>660</v>
      </c>
      <c r="R1642" s="29">
        <f t="shared" si="154"/>
        <v>11</v>
      </c>
    </row>
    <row r="1643" spans="1:18">
      <c r="A1643" s="1">
        <v>45536</v>
      </c>
      <c r="B1643" s="1" t="str">
        <f t="shared" si="155"/>
        <v>septiembre</v>
      </c>
      <c r="C1643" t="s">
        <v>167</v>
      </c>
      <c r="D1643" t="s">
        <v>168</v>
      </c>
      <c r="E1643" t="str">
        <f>+VLOOKUP(F1643,'[2]DIVIPOLA MPIO'!$A$5:$B$1125,2,0)</f>
        <v>Meta</v>
      </c>
      <c r="F1643" t="s">
        <v>169</v>
      </c>
      <c r="G1643" t="s">
        <v>170</v>
      </c>
      <c r="H1643" t="s">
        <v>377</v>
      </c>
      <c r="I1643" t="s">
        <v>15</v>
      </c>
      <c r="J1643" t="s">
        <v>16</v>
      </c>
      <c r="K1643" s="2">
        <v>27</v>
      </c>
      <c r="L1643" s="2">
        <v>383</v>
      </c>
      <c r="M1643" s="64">
        <v>7</v>
      </c>
      <c r="N1643" s="27">
        <f t="shared" si="156"/>
        <v>1</v>
      </c>
      <c r="O1643" s="28" t="str">
        <f t="shared" si="151"/>
        <v>7</v>
      </c>
      <c r="P1643" s="28">
        <f t="shared" si="152"/>
        <v>0</v>
      </c>
      <c r="Q1643" s="29">
        <f t="shared" si="153"/>
        <v>420</v>
      </c>
      <c r="R1643" s="29">
        <f t="shared" si="154"/>
        <v>7</v>
      </c>
    </row>
    <row r="1644" spans="1:18">
      <c r="A1644" s="1">
        <v>45536</v>
      </c>
      <c r="B1644" s="1" t="str">
        <f t="shared" si="155"/>
        <v>septiembre</v>
      </c>
      <c r="C1644" t="s">
        <v>356</v>
      </c>
      <c r="D1644" t="s">
        <v>357</v>
      </c>
      <c r="E1644" t="str">
        <f>+VLOOKUP(F1644,'[2]DIVIPOLA MPIO'!$A$5:$B$1125,2,0)</f>
        <v>Meta</v>
      </c>
      <c r="F1644" t="s">
        <v>456</v>
      </c>
      <c r="G1644" t="s">
        <v>361</v>
      </c>
      <c r="H1644" t="s">
        <v>360</v>
      </c>
      <c r="I1644" t="s">
        <v>15</v>
      </c>
      <c r="J1644" t="s">
        <v>16</v>
      </c>
      <c r="K1644" s="2">
        <v>69</v>
      </c>
      <c r="L1644" s="2">
        <v>2020</v>
      </c>
      <c r="M1644" s="64">
        <v>29</v>
      </c>
      <c r="N1644" s="27">
        <f t="shared" si="156"/>
        <v>2</v>
      </c>
      <c r="O1644" s="28" t="str">
        <f t="shared" si="151"/>
        <v>29</v>
      </c>
      <c r="P1644" s="28">
        <f t="shared" si="152"/>
        <v>0</v>
      </c>
      <c r="Q1644" s="29">
        <f t="shared" si="153"/>
        <v>1740</v>
      </c>
      <c r="R1644" s="29">
        <f t="shared" si="154"/>
        <v>29</v>
      </c>
    </row>
    <row r="1645" spans="1:18">
      <c r="A1645" s="1">
        <v>45536</v>
      </c>
      <c r="B1645" s="1" t="str">
        <f t="shared" si="155"/>
        <v>septiembre</v>
      </c>
      <c r="C1645" t="s">
        <v>281</v>
      </c>
      <c r="D1645" t="s">
        <v>282</v>
      </c>
      <c r="E1645" t="str">
        <f>+VLOOKUP(F1645,'[2]DIVIPOLA MPIO'!$A$5:$B$1125,2,0)</f>
        <v>Meta</v>
      </c>
      <c r="F1645" t="s">
        <v>358</v>
      </c>
      <c r="G1645" t="s">
        <v>362</v>
      </c>
      <c r="H1645" t="s">
        <v>363</v>
      </c>
      <c r="I1645" t="s">
        <v>15</v>
      </c>
      <c r="J1645" t="s">
        <v>16</v>
      </c>
      <c r="K1645" s="2">
        <v>7</v>
      </c>
      <c r="L1645" s="2">
        <v>200</v>
      </c>
      <c r="M1645" s="64">
        <v>5</v>
      </c>
      <c r="N1645" s="27">
        <f t="shared" si="156"/>
        <v>1</v>
      </c>
      <c r="O1645" s="28" t="str">
        <f t="shared" si="151"/>
        <v>5</v>
      </c>
      <c r="P1645" s="28">
        <f t="shared" si="152"/>
        <v>0</v>
      </c>
      <c r="Q1645" s="29">
        <f t="shared" si="153"/>
        <v>300</v>
      </c>
      <c r="R1645" s="29">
        <f t="shared" si="154"/>
        <v>5</v>
      </c>
    </row>
    <row r="1646" spans="1:18">
      <c r="A1646" s="1">
        <v>45536</v>
      </c>
      <c r="B1646" s="1" t="str">
        <f t="shared" si="155"/>
        <v>septiembre</v>
      </c>
      <c r="C1646" t="s">
        <v>281</v>
      </c>
      <c r="D1646" t="s">
        <v>282</v>
      </c>
      <c r="E1646" t="str">
        <f>+VLOOKUP(F1646,'[2]DIVIPOLA MPIO'!$A$5:$B$1125,2,0)</f>
        <v>Casanare</v>
      </c>
      <c r="F1646" t="s">
        <v>463</v>
      </c>
      <c r="G1646" t="s">
        <v>332</v>
      </c>
      <c r="H1646" t="s">
        <v>381</v>
      </c>
      <c r="I1646" t="s">
        <v>15</v>
      </c>
      <c r="J1646" t="s">
        <v>16</v>
      </c>
      <c r="K1646" s="2">
        <v>7</v>
      </c>
      <c r="L1646" s="2">
        <v>200</v>
      </c>
      <c r="M1646" s="64">
        <v>5</v>
      </c>
      <c r="N1646" s="27">
        <f t="shared" si="156"/>
        <v>1</v>
      </c>
      <c r="O1646" s="28" t="str">
        <f t="shared" si="151"/>
        <v>5</v>
      </c>
      <c r="P1646" s="28">
        <f t="shared" si="152"/>
        <v>0</v>
      </c>
      <c r="Q1646" s="29">
        <f t="shared" si="153"/>
        <v>300</v>
      </c>
      <c r="R1646" s="29">
        <f t="shared" si="154"/>
        <v>5</v>
      </c>
    </row>
    <row r="1647" spans="1:18">
      <c r="A1647" s="1">
        <v>45536</v>
      </c>
      <c r="B1647" s="1" t="str">
        <f t="shared" si="155"/>
        <v>septiembre</v>
      </c>
      <c r="C1647" t="s">
        <v>172</v>
      </c>
      <c r="D1647" t="s">
        <v>173</v>
      </c>
      <c r="E1647" t="str">
        <f>+VLOOKUP(F1647,'[2]DIVIPOLA MPIO'!$A$5:$B$1125,2,0)</f>
        <v>Vichada</v>
      </c>
      <c r="F1647" t="s">
        <v>383</v>
      </c>
      <c r="G1647" t="s">
        <v>384</v>
      </c>
      <c r="H1647" t="s">
        <v>504</v>
      </c>
      <c r="I1647" t="s">
        <v>15</v>
      </c>
      <c r="J1647" t="s">
        <v>123</v>
      </c>
      <c r="K1647" s="2">
        <v>160</v>
      </c>
      <c r="L1647" s="2">
        <v>3330</v>
      </c>
      <c r="M1647" s="64">
        <v>55</v>
      </c>
      <c r="N1647" s="27">
        <f t="shared" si="156"/>
        <v>2</v>
      </c>
      <c r="O1647" s="28" t="str">
        <f t="shared" si="151"/>
        <v>55</v>
      </c>
      <c r="P1647" s="28">
        <f t="shared" si="152"/>
        <v>0</v>
      </c>
      <c r="Q1647" s="29">
        <f t="shared" si="153"/>
        <v>3300</v>
      </c>
      <c r="R1647" s="29">
        <f t="shared" si="154"/>
        <v>55</v>
      </c>
    </row>
    <row r="1648" spans="1:18">
      <c r="A1648" s="1">
        <v>45536</v>
      </c>
      <c r="B1648" s="1" t="str">
        <f t="shared" si="155"/>
        <v>septiembre</v>
      </c>
      <c r="C1648" t="s">
        <v>172</v>
      </c>
      <c r="D1648" t="s">
        <v>173</v>
      </c>
      <c r="E1648" t="str">
        <f>+VLOOKUP(F1648,'[2]DIVIPOLA MPIO'!$A$5:$B$1125,2,0)</f>
        <v>Vichada</v>
      </c>
      <c r="F1648" t="s">
        <v>383</v>
      </c>
      <c r="G1648" t="s">
        <v>384</v>
      </c>
      <c r="H1648" t="s">
        <v>179</v>
      </c>
      <c r="I1648" t="s">
        <v>15</v>
      </c>
      <c r="J1648" t="s">
        <v>123</v>
      </c>
      <c r="K1648" s="2">
        <v>81</v>
      </c>
      <c r="L1648" s="2">
        <v>1100</v>
      </c>
      <c r="M1648" s="64">
        <v>28</v>
      </c>
      <c r="N1648" s="27">
        <f t="shared" si="156"/>
        <v>2</v>
      </c>
      <c r="O1648" s="28" t="str">
        <f t="shared" si="151"/>
        <v>28</v>
      </c>
      <c r="P1648" s="28">
        <f t="shared" si="152"/>
        <v>0</v>
      </c>
      <c r="Q1648" s="29">
        <f t="shared" si="153"/>
        <v>1680</v>
      </c>
      <c r="R1648" s="29">
        <f t="shared" si="154"/>
        <v>28</v>
      </c>
    </row>
    <row r="1649" spans="1:18">
      <c r="A1649" s="1">
        <v>45536</v>
      </c>
      <c r="B1649" s="1" t="str">
        <f t="shared" si="155"/>
        <v>septiembre</v>
      </c>
      <c r="C1649" t="s">
        <v>172</v>
      </c>
      <c r="D1649" t="s">
        <v>173</v>
      </c>
      <c r="E1649" t="str">
        <f>+VLOOKUP(F1649,'[2]DIVIPOLA MPIO'!$A$5:$B$1125,2,0)</f>
        <v>Meta</v>
      </c>
      <c r="F1649" t="s">
        <v>459</v>
      </c>
      <c r="G1649" t="s">
        <v>386</v>
      </c>
      <c r="H1649" t="s">
        <v>387</v>
      </c>
      <c r="I1649" t="s">
        <v>15</v>
      </c>
      <c r="J1649" t="s">
        <v>123</v>
      </c>
      <c r="K1649" s="2">
        <v>130</v>
      </c>
      <c r="L1649" s="2">
        <v>1737</v>
      </c>
      <c r="M1649" s="64">
        <v>44</v>
      </c>
      <c r="N1649" s="27">
        <f t="shared" si="156"/>
        <v>2</v>
      </c>
      <c r="O1649" s="28" t="str">
        <f t="shared" si="151"/>
        <v>44</v>
      </c>
      <c r="P1649" s="28">
        <f t="shared" si="152"/>
        <v>0</v>
      </c>
      <c r="Q1649" s="29">
        <f t="shared" si="153"/>
        <v>2640</v>
      </c>
      <c r="R1649" s="29">
        <f t="shared" si="154"/>
        <v>44</v>
      </c>
    </row>
    <row r="1650" spans="1:18">
      <c r="A1650" s="1">
        <v>45536</v>
      </c>
      <c r="B1650" s="1" t="str">
        <f t="shared" si="155"/>
        <v>septiembre</v>
      </c>
      <c r="C1650" t="s">
        <v>172</v>
      </c>
      <c r="D1650" t="s">
        <v>173</v>
      </c>
      <c r="E1650" t="str">
        <f>+VLOOKUP(F1650,'[2]DIVIPOLA MPIO'!$A$5:$B$1125,2,0)</f>
        <v>Meta</v>
      </c>
      <c r="F1650" t="s">
        <v>169</v>
      </c>
      <c r="G1650" t="s">
        <v>174</v>
      </c>
      <c r="H1650" t="s">
        <v>175</v>
      </c>
      <c r="I1650" t="s">
        <v>15</v>
      </c>
      <c r="J1650" t="s">
        <v>16</v>
      </c>
      <c r="K1650" s="2">
        <v>9</v>
      </c>
      <c r="L1650" s="2">
        <v>147</v>
      </c>
      <c r="M1650" s="64">
        <v>4</v>
      </c>
      <c r="N1650" s="27">
        <f t="shared" si="156"/>
        <v>1</v>
      </c>
      <c r="O1650" s="28" t="str">
        <f t="shared" si="151"/>
        <v>4</v>
      </c>
      <c r="P1650" s="28">
        <f t="shared" si="152"/>
        <v>0</v>
      </c>
      <c r="Q1650" s="29">
        <f t="shared" si="153"/>
        <v>240</v>
      </c>
      <c r="R1650" s="29">
        <f t="shared" si="154"/>
        <v>4</v>
      </c>
    </row>
    <row r="1651" spans="1:18">
      <c r="A1651" s="1">
        <v>45536</v>
      </c>
      <c r="B1651" s="1" t="str">
        <f t="shared" si="155"/>
        <v>septiembre</v>
      </c>
      <c r="C1651" t="s">
        <v>172</v>
      </c>
      <c r="D1651" t="s">
        <v>173</v>
      </c>
      <c r="E1651" t="str">
        <f>+VLOOKUP(F1651,'[2]DIVIPOLA MPIO'!$A$5:$B$1125,2,0)</f>
        <v>Meta</v>
      </c>
      <c r="F1651" t="s">
        <v>169</v>
      </c>
      <c r="G1651" t="s">
        <v>174</v>
      </c>
      <c r="H1651" t="s">
        <v>408</v>
      </c>
      <c r="I1651" t="s">
        <v>15</v>
      </c>
      <c r="J1651" t="s">
        <v>16</v>
      </c>
      <c r="K1651" s="2">
        <v>60</v>
      </c>
      <c r="L1651" s="2">
        <v>881</v>
      </c>
      <c r="M1651" s="64">
        <v>25</v>
      </c>
      <c r="N1651" s="27">
        <f t="shared" si="156"/>
        <v>2</v>
      </c>
      <c r="O1651" s="28" t="str">
        <f t="shared" si="151"/>
        <v>25</v>
      </c>
      <c r="P1651" s="28">
        <f t="shared" si="152"/>
        <v>0</v>
      </c>
      <c r="Q1651" s="29">
        <f t="shared" si="153"/>
        <v>1500</v>
      </c>
      <c r="R1651" s="29">
        <f t="shared" si="154"/>
        <v>25</v>
      </c>
    </row>
    <row r="1652" spans="1:18">
      <c r="A1652" s="1">
        <v>45536</v>
      </c>
      <c r="B1652" s="1" t="str">
        <f t="shared" si="155"/>
        <v>septiembre</v>
      </c>
      <c r="C1652" t="s">
        <v>180</v>
      </c>
      <c r="D1652" t="s">
        <v>181</v>
      </c>
      <c r="E1652" t="str">
        <f>+VLOOKUP(F1652,'[2]DIVIPOLA MPIO'!$A$5:$B$1125,2,0)</f>
        <v>Casanare</v>
      </c>
      <c r="F1652" t="s">
        <v>463</v>
      </c>
      <c r="G1652" t="s">
        <v>182</v>
      </c>
      <c r="H1652" t="s">
        <v>183</v>
      </c>
      <c r="I1652" t="s">
        <v>92</v>
      </c>
      <c r="J1652" t="s">
        <v>16</v>
      </c>
      <c r="K1652" s="2">
        <v>24</v>
      </c>
      <c r="L1652" s="2">
        <v>360</v>
      </c>
      <c r="M1652" s="64">
        <v>9</v>
      </c>
      <c r="N1652" s="27">
        <f t="shared" si="156"/>
        <v>1</v>
      </c>
      <c r="O1652" s="28" t="str">
        <f t="shared" si="151"/>
        <v>9</v>
      </c>
      <c r="P1652" s="28">
        <f t="shared" si="152"/>
        <v>0</v>
      </c>
      <c r="Q1652" s="29">
        <f t="shared" si="153"/>
        <v>540</v>
      </c>
      <c r="R1652" s="29">
        <f t="shared" si="154"/>
        <v>9</v>
      </c>
    </row>
    <row r="1653" spans="1:18">
      <c r="A1653" s="1">
        <v>45536</v>
      </c>
      <c r="B1653" s="1" t="str">
        <f t="shared" si="155"/>
        <v>septiembre</v>
      </c>
      <c r="C1653" t="s">
        <v>180</v>
      </c>
      <c r="D1653" t="s">
        <v>181</v>
      </c>
      <c r="E1653" t="str">
        <f>+VLOOKUP(F1653,'[2]DIVIPOLA MPIO'!$A$5:$B$1125,2,0)</f>
        <v>Casanare</v>
      </c>
      <c r="F1653" t="s">
        <v>463</v>
      </c>
      <c r="G1653" t="s">
        <v>182</v>
      </c>
      <c r="H1653" t="s">
        <v>184</v>
      </c>
      <c r="I1653" t="s">
        <v>92</v>
      </c>
      <c r="J1653" t="s">
        <v>16</v>
      </c>
      <c r="K1653" s="2">
        <v>130</v>
      </c>
      <c r="L1653" s="2">
        <v>1960</v>
      </c>
      <c r="M1653" s="64">
        <v>49</v>
      </c>
      <c r="N1653" s="27">
        <f t="shared" si="156"/>
        <v>2</v>
      </c>
      <c r="O1653" s="28" t="str">
        <f t="shared" si="151"/>
        <v>49</v>
      </c>
      <c r="P1653" s="28">
        <f t="shared" si="152"/>
        <v>0</v>
      </c>
      <c r="Q1653" s="29">
        <f t="shared" si="153"/>
        <v>2940</v>
      </c>
      <c r="R1653" s="29">
        <f t="shared" si="154"/>
        <v>49</v>
      </c>
    </row>
    <row r="1654" spans="1:18">
      <c r="A1654" s="1">
        <v>45536</v>
      </c>
      <c r="B1654" s="1" t="str">
        <f t="shared" si="155"/>
        <v>septiembre</v>
      </c>
      <c r="C1654" t="s">
        <v>180</v>
      </c>
      <c r="D1654" t="s">
        <v>181</v>
      </c>
      <c r="E1654" t="s">
        <v>528</v>
      </c>
      <c r="F1654" t="s">
        <v>536</v>
      </c>
      <c r="G1654" t="s">
        <v>186</v>
      </c>
      <c r="H1654" t="s">
        <v>388</v>
      </c>
      <c r="I1654" t="s">
        <v>92</v>
      </c>
      <c r="J1654" t="s">
        <v>16</v>
      </c>
      <c r="K1654" s="2">
        <v>46</v>
      </c>
      <c r="L1654" s="2">
        <v>692</v>
      </c>
      <c r="M1654" s="64">
        <v>17.3</v>
      </c>
      <c r="N1654" s="27">
        <f t="shared" si="156"/>
        <v>4</v>
      </c>
      <c r="O1654" s="28" t="str">
        <f t="shared" si="151"/>
        <v>17</v>
      </c>
      <c r="P1654" s="28" t="str">
        <f t="shared" si="152"/>
        <v>,3</v>
      </c>
      <c r="Q1654" s="29">
        <f t="shared" si="153"/>
        <v>1020.3</v>
      </c>
      <c r="R1654" s="29">
        <f t="shared" si="154"/>
        <v>17.004999999999999</v>
      </c>
    </row>
    <row r="1655" spans="1:18">
      <c r="A1655" s="1">
        <v>45536</v>
      </c>
      <c r="B1655" s="1" t="str">
        <f t="shared" si="155"/>
        <v>septiembre</v>
      </c>
      <c r="C1655" t="s">
        <v>180</v>
      </c>
      <c r="D1655" t="s">
        <v>181</v>
      </c>
      <c r="E1655" t="s">
        <v>528</v>
      </c>
      <c r="F1655" t="s">
        <v>536</v>
      </c>
      <c r="G1655" t="s">
        <v>186</v>
      </c>
      <c r="H1655" t="s">
        <v>188</v>
      </c>
      <c r="I1655" t="s">
        <v>92</v>
      </c>
      <c r="J1655" t="s">
        <v>16</v>
      </c>
      <c r="K1655" s="2">
        <v>40</v>
      </c>
      <c r="L1655" s="2">
        <v>600</v>
      </c>
      <c r="M1655" s="64">
        <v>15</v>
      </c>
      <c r="N1655" s="27">
        <f t="shared" si="156"/>
        <v>2</v>
      </c>
      <c r="O1655" s="28" t="str">
        <f t="shared" si="151"/>
        <v>15</v>
      </c>
      <c r="P1655" s="28">
        <f t="shared" si="152"/>
        <v>0</v>
      </c>
      <c r="Q1655" s="29">
        <f t="shared" si="153"/>
        <v>900</v>
      </c>
      <c r="R1655" s="29">
        <f t="shared" si="154"/>
        <v>15</v>
      </c>
    </row>
    <row r="1656" spans="1:18">
      <c r="A1656" s="1">
        <v>45536</v>
      </c>
      <c r="B1656" s="1" t="str">
        <f t="shared" si="155"/>
        <v>septiembre</v>
      </c>
      <c r="C1656" t="s">
        <v>180</v>
      </c>
      <c r="D1656" t="s">
        <v>181</v>
      </c>
      <c r="E1656" t="str">
        <f>+VLOOKUP(F1656,'[2]DIVIPOLA MPIO'!$A$5:$B$1125,2,0)</f>
        <v>Casanare</v>
      </c>
      <c r="F1656" t="s">
        <v>201</v>
      </c>
      <c r="G1656" t="s">
        <v>285</v>
      </c>
      <c r="H1656" t="s">
        <v>325</v>
      </c>
      <c r="I1656" t="s">
        <v>92</v>
      </c>
      <c r="J1656" t="s">
        <v>16</v>
      </c>
      <c r="K1656" s="2">
        <v>8</v>
      </c>
      <c r="L1656" s="2">
        <v>120</v>
      </c>
      <c r="M1656" s="64">
        <v>3</v>
      </c>
      <c r="N1656" s="27">
        <f t="shared" si="156"/>
        <v>1</v>
      </c>
      <c r="O1656" s="28" t="str">
        <f t="shared" si="151"/>
        <v>3</v>
      </c>
      <c r="P1656" s="28">
        <f t="shared" si="152"/>
        <v>0</v>
      </c>
      <c r="Q1656" s="29">
        <f t="shared" si="153"/>
        <v>180</v>
      </c>
      <c r="R1656" s="29">
        <f t="shared" si="154"/>
        <v>3</v>
      </c>
    </row>
    <row r="1657" spans="1:18">
      <c r="A1657" s="1">
        <v>45536</v>
      </c>
      <c r="B1657" s="1" t="str">
        <f t="shared" si="155"/>
        <v>septiembre</v>
      </c>
      <c r="C1657" t="s">
        <v>190</v>
      </c>
      <c r="D1657" t="s">
        <v>498</v>
      </c>
      <c r="E1657" t="str">
        <f>+VLOOKUP(F1657,'[2]DIVIPOLA MPIO'!$A$5:$B$1125,2,0)</f>
        <v>Tolima</v>
      </c>
      <c r="F1657" t="s">
        <v>465</v>
      </c>
      <c r="G1657" t="s">
        <v>193</v>
      </c>
      <c r="H1657" t="s">
        <v>194</v>
      </c>
      <c r="I1657" t="s">
        <v>92</v>
      </c>
      <c r="J1657" t="s">
        <v>16</v>
      </c>
      <c r="K1657" s="2">
        <v>26</v>
      </c>
      <c r="L1657" s="2">
        <v>11</v>
      </c>
      <c r="M1657" s="64">
        <v>10.4</v>
      </c>
      <c r="N1657" s="27">
        <f t="shared" si="156"/>
        <v>4</v>
      </c>
      <c r="O1657" s="28" t="str">
        <f t="shared" ref="O1657:O1698" si="157">IF(N1657="1",$M1657,IF(N1657=2,LEFT($M1657,2),LEFT($M1657,2)))</f>
        <v>10</v>
      </c>
      <c r="P1657" s="28" t="str">
        <f t="shared" ref="P1657:P1698" si="158">IF(N1657&lt;=2,0,MID($M1657,3,3))</f>
        <v>,4</v>
      </c>
      <c r="Q1657" s="29">
        <f t="shared" ref="Q1657:Q1698" si="159">+(O1657*60)+P1657</f>
        <v>600.4</v>
      </c>
      <c r="R1657" s="29">
        <f t="shared" ref="R1657:R1698" si="160">+Q1657/60</f>
        <v>10.006666666666666</v>
      </c>
    </row>
    <row r="1658" spans="1:18">
      <c r="A1658" s="1">
        <v>45536</v>
      </c>
      <c r="B1658" s="1" t="str">
        <f t="shared" si="155"/>
        <v>septiembre</v>
      </c>
      <c r="C1658" t="s">
        <v>190</v>
      </c>
      <c r="D1658" t="s">
        <v>498</v>
      </c>
      <c r="E1658" t="str">
        <f>+VLOOKUP(F1658,'[2]DIVIPOLA MPIO'!$A$5:$B$1125,2,0)</f>
        <v>Tolima</v>
      </c>
      <c r="F1658" t="s">
        <v>465</v>
      </c>
      <c r="G1658" t="s">
        <v>193</v>
      </c>
      <c r="H1658" t="s">
        <v>326</v>
      </c>
      <c r="I1658" t="s">
        <v>92</v>
      </c>
      <c r="J1658" t="s">
        <v>16</v>
      </c>
      <c r="K1658" s="2">
        <v>43</v>
      </c>
      <c r="L1658" s="2">
        <v>18</v>
      </c>
      <c r="M1658" s="64">
        <v>17.5</v>
      </c>
      <c r="N1658" s="27">
        <f t="shared" si="156"/>
        <v>4</v>
      </c>
      <c r="O1658" s="28" t="str">
        <f t="shared" si="157"/>
        <v>17</v>
      </c>
      <c r="P1658" s="28" t="str">
        <f t="shared" si="158"/>
        <v>,5</v>
      </c>
      <c r="Q1658" s="29">
        <f t="shared" si="159"/>
        <v>1020.5</v>
      </c>
      <c r="R1658" s="29">
        <f t="shared" si="160"/>
        <v>17.008333333333333</v>
      </c>
    </row>
    <row r="1659" spans="1:18">
      <c r="A1659" s="1">
        <v>45536</v>
      </c>
      <c r="B1659" s="1" t="str">
        <f t="shared" si="155"/>
        <v>septiembre</v>
      </c>
      <c r="C1659" t="s">
        <v>199</v>
      </c>
      <c r="D1659" t="s">
        <v>200</v>
      </c>
      <c r="E1659" t="str">
        <f>+VLOOKUP(F1659,'[2]DIVIPOLA MPIO'!$A$5:$B$1125,2,0)</f>
        <v>Casanare</v>
      </c>
      <c r="F1659" t="s">
        <v>201</v>
      </c>
      <c r="G1659" t="s">
        <v>202</v>
      </c>
      <c r="H1659" t="s">
        <v>203</v>
      </c>
      <c r="I1659" t="s">
        <v>15</v>
      </c>
      <c r="J1659" t="s">
        <v>16</v>
      </c>
      <c r="K1659" s="2">
        <v>18</v>
      </c>
      <c r="L1659" s="2">
        <v>3780</v>
      </c>
      <c r="M1659" s="64">
        <v>62.5</v>
      </c>
      <c r="N1659" s="27">
        <f t="shared" si="156"/>
        <v>4</v>
      </c>
      <c r="O1659" s="28" t="str">
        <f t="shared" si="157"/>
        <v>62</v>
      </c>
      <c r="P1659" s="28" t="str">
        <f t="shared" si="158"/>
        <v>,5</v>
      </c>
      <c r="Q1659" s="29">
        <f t="shared" si="159"/>
        <v>3720.5</v>
      </c>
      <c r="R1659" s="29">
        <f t="shared" si="160"/>
        <v>62.008333333333333</v>
      </c>
    </row>
    <row r="1660" spans="1:18">
      <c r="A1660" s="1">
        <v>45536</v>
      </c>
      <c r="B1660" s="1" t="str">
        <f t="shared" si="155"/>
        <v>septiembre</v>
      </c>
      <c r="C1660" t="s">
        <v>199</v>
      </c>
      <c r="D1660" t="s">
        <v>200</v>
      </c>
      <c r="E1660" t="str">
        <f>+VLOOKUP(F1660,'[2]DIVIPOLA MPIO'!$A$5:$B$1125,2,0)</f>
        <v>Casanare</v>
      </c>
      <c r="F1660" t="s">
        <v>201</v>
      </c>
      <c r="G1660" t="s">
        <v>202</v>
      </c>
      <c r="H1660" t="s">
        <v>409</v>
      </c>
      <c r="I1660" t="s">
        <v>15</v>
      </c>
      <c r="J1660" t="s">
        <v>16</v>
      </c>
      <c r="K1660" s="2">
        <v>17</v>
      </c>
      <c r="L1660" s="2">
        <v>3330</v>
      </c>
      <c r="M1660" s="64">
        <v>55.3</v>
      </c>
      <c r="N1660" s="27">
        <f t="shared" si="156"/>
        <v>4</v>
      </c>
      <c r="O1660" s="28" t="str">
        <f t="shared" si="157"/>
        <v>55</v>
      </c>
      <c r="P1660" s="28" t="str">
        <f t="shared" si="158"/>
        <v>,3</v>
      </c>
      <c r="Q1660" s="29">
        <f t="shared" si="159"/>
        <v>3300.3</v>
      </c>
      <c r="R1660" s="29">
        <f t="shared" si="160"/>
        <v>55.005000000000003</v>
      </c>
    </row>
    <row r="1661" spans="1:18">
      <c r="A1661" s="1">
        <v>45536</v>
      </c>
      <c r="B1661" s="1" t="str">
        <f t="shared" si="155"/>
        <v>septiembre</v>
      </c>
      <c r="C1661" t="s">
        <v>199</v>
      </c>
      <c r="D1661" t="s">
        <v>200</v>
      </c>
      <c r="E1661" t="str">
        <f>+VLOOKUP(F1661,'[2]DIVIPOLA MPIO'!$A$5:$B$1125,2,0)</f>
        <v>Casanare</v>
      </c>
      <c r="F1661" t="s">
        <v>201</v>
      </c>
      <c r="G1661" t="s">
        <v>202</v>
      </c>
      <c r="H1661" t="s">
        <v>505</v>
      </c>
      <c r="I1661" t="s">
        <v>15</v>
      </c>
      <c r="J1661" t="s">
        <v>16</v>
      </c>
      <c r="K1661" s="2">
        <v>6</v>
      </c>
      <c r="L1661" s="2">
        <v>420</v>
      </c>
      <c r="M1661" s="64">
        <v>7</v>
      </c>
      <c r="N1661" s="27">
        <f t="shared" si="156"/>
        <v>1</v>
      </c>
      <c r="O1661" s="28" t="str">
        <f t="shared" si="157"/>
        <v>7</v>
      </c>
      <c r="P1661" s="28">
        <f t="shared" si="158"/>
        <v>0</v>
      </c>
      <c r="Q1661" s="29">
        <f t="shared" si="159"/>
        <v>420</v>
      </c>
      <c r="R1661" s="29">
        <f t="shared" si="160"/>
        <v>7</v>
      </c>
    </row>
    <row r="1662" spans="1:18">
      <c r="A1662" s="1">
        <v>45536</v>
      </c>
      <c r="B1662" s="1" t="str">
        <f t="shared" si="155"/>
        <v>septiembre</v>
      </c>
      <c r="C1662" t="s">
        <v>199</v>
      </c>
      <c r="D1662" t="s">
        <v>200</v>
      </c>
      <c r="E1662" t="str">
        <f>+VLOOKUP(F1662,'[2]DIVIPOLA MPIO'!$A$5:$B$1125,2,0)</f>
        <v>Casanare</v>
      </c>
      <c r="F1662" t="s">
        <v>201</v>
      </c>
      <c r="G1662" t="s">
        <v>202</v>
      </c>
      <c r="H1662" t="s">
        <v>204</v>
      </c>
      <c r="I1662" t="s">
        <v>15</v>
      </c>
      <c r="J1662" t="s">
        <v>16</v>
      </c>
      <c r="K1662" s="2">
        <v>12</v>
      </c>
      <c r="L1662" s="2">
        <v>2390</v>
      </c>
      <c r="M1662" s="64">
        <v>39.5</v>
      </c>
      <c r="N1662" s="27">
        <f t="shared" si="156"/>
        <v>4</v>
      </c>
      <c r="O1662" s="28" t="str">
        <f t="shared" si="157"/>
        <v>39</v>
      </c>
      <c r="P1662" s="28" t="str">
        <f t="shared" si="158"/>
        <v>,5</v>
      </c>
      <c r="Q1662" s="29">
        <f t="shared" si="159"/>
        <v>2340.5</v>
      </c>
      <c r="R1662" s="29">
        <f t="shared" si="160"/>
        <v>39.008333333333333</v>
      </c>
    </row>
    <row r="1663" spans="1:18">
      <c r="A1663" s="1">
        <v>45536</v>
      </c>
      <c r="B1663" s="1" t="str">
        <f t="shared" si="155"/>
        <v>septiembre</v>
      </c>
      <c r="C1663" t="s">
        <v>206</v>
      </c>
      <c r="D1663" t="s">
        <v>207</v>
      </c>
      <c r="E1663" t="str">
        <f>+VLOOKUP(F1663,'[2]DIVIPOLA MPIO'!$A$5:$B$1125,2,0)</f>
        <v>Atlántico</v>
      </c>
      <c r="F1663" t="s">
        <v>208</v>
      </c>
      <c r="G1663" t="s">
        <v>209</v>
      </c>
      <c r="H1663" t="s">
        <v>210</v>
      </c>
      <c r="I1663" t="s">
        <v>211</v>
      </c>
      <c r="J1663" t="s">
        <v>411</v>
      </c>
      <c r="K1663" s="2">
        <v>22</v>
      </c>
      <c r="L1663" s="2">
        <v>376</v>
      </c>
      <c r="M1663" s="64">
        <v>16.3</v>
      </c>
      <c r="N1663" s="27">
        <f t="shared" si="156"/>
        <v>4</v>
      </c>
      <c r="O1663" s="28" t="str">
        <f t="shared" si="157"/>
        <v>16</v>
      </c>
      <c r="P1663" s="28" t="str">
        <f t="shared" si="158"/>
        <v>,3</v>
      </c>
      <c r="Q1663" s="29">
        <f t="shared" si="159"/>
        <v>960.3</v>
      </c>
      <c r="R1663" s="29">
        <f t="shared" si="160"/>
        <v>16.004999999999999</v>
      </c>
    </row>
    <row r="1664" spans="1:18">
      <c r="A1664" s="1">
        <v>45536</v>
      </c>
      <c r="B1664" s="1" t="str">
        <f t="shared" si="155"/>
        <v>septiembre</v>
      </c>
      <c r="C1664" t="s">
        <v>206</v>
      </c>
      <c r="D1664" t="s">
        <v>207</v>
      </c>
      <c r="E1664" t="str">
        <f>+VLOOKUP(F1664,'[2]DIVIPOLA MPIO'!$A$5:$B$1125,2,0)</f>
        <v>Atlántico</v>
      </c>
      <c r="F1664" t="s">
        <v>208</v>
      </c>
      <c r="G1664" t="s">
        <v>209</v>
      </c>
      <c r="H1664" t="s">
        <v>212</v>
      </c>
      <c r="I1664" t="s">
        <v>211</v>
      </c>
      <c r="J1664" t="s">
        <v>411</v>
      </c>
      <c r="K1664" s="2">
        <v>47</v>
      </c>
      <c r="L1664" s="2">
        <v>1195</v>
      </c>
      <c r="M1664" s="64">
        <v>37.42</v>
      </c>
      <c r="N1664" s="27">
        <f t="shared" si="156"/>
        <v>5</v>
      </c>
      <c r="O1664" s="28" t="str">
        <f t="shared" si="157"/>
        <v>37</v>
      </c>
      <c r="P1664" s="28" t="str">
        <f t="shared" si="158"/>
        <v>,42</v>
      </c>
      <c r="Q1664" s="29">
        <f t="shared" si="159"/>
        <v>2220.42</v>
      </c>
      <c r="R1664" s="29">
        <f t="shared" si="160"/>
        <v>37.006999999999998</v>
      </c>
    </row>
    <row r="1665" spans="1:18">
      <c r="A1665" s="1">
        <v>45536</v>
      </c>
      <c r="B1665" s="1" t="str">
        <f t="shared" si="155"/>
        <v>septiembre</v>
      </c>
      <c r="C1665" t="s">
        <v>206</v>
      </c>
      <c r="D1665" t="s">
        <v>207</v>
      </c>
      <c r="E1665" t="str">
        <f>+VLOOKUP(F1665,'[2]DIVIPOLA MPIO'!$A$5:$B$1125,2,0)</f>
        <v>Atlántico</v>
      </c>
      <c r="F1665" t="s">
        <v>208</v>
      </c>
      <c r="G1665" t="s">
        <v>209</v>
      </c>
      <c r="H1665" t="s">
        <v>506</v>
      </c>
      <c r="I1665" t="s">
        <v>211</v>
      </c>
      <c r="J1665" t="s">
        <v>16</v>
      </c>
      <c r="K1665" s="2">
        <v>19</v>
      </c>
      <c r="L1665" s="2">
        <v>100</v>
      </c>
      <c r="M1665" s="64">
        <v>14</v>
      </c>
      <c r="N1665" s="27">
        <f t="shared" si="156"/>
        <v>2</v>
      </c>
      <c r="O1665" s="28" t="str">
        <f t="shared" si="157"/>
        <v>14</v>
      </c>
      <c r="P1665" s="28">
        <f t="shared" si="158"/>
        <v>0</v>
      </c>
      <c r="Q1665" s="29">
        <f t="shared" si="159"/>
        <v>840</v>
      </c>
      <c r="R1665" s="29">
        <f t="shared" si="160"/>
        <v>14</v>
      </c>
    </row>
    <row r="1666" spans="1:18">
      <c r="A1666" s="1">
        <v>45536</v>
      </c>
      <c r="B1666" s="1" t="str">
        <f t="shared" si="155"/>
        <v>septiembre</v>
      </c>
      <c r="C1666" t="s">
        <v>213</v>
      </c>
      <c r="D1666" t="s">
        <v>214</v>
      </c>
      <c r="E1666" t="str">
        <f>+VLOOKUP(F1666,'[2]DIVIPOLA MPIO'!$A$5:$B$1125,2,0)</f>
        <v>Antioquia</v>
      </c>
      <c r="F1666" t="s">
        <v>453</v>
      </c>
      <c r="G1666" t="s">
        <v>215</v>
      </c>
      <c r="H1666" t="s">
        <v>288</v>
      </c>
      <c r="I1666" t="s">
        <v>217</v>
      </c>
      <c r="J1666" t="s">
        <v>27</v>
      </c>
      <c r="K1666" s="2">
        <v>110</v>
      </c>
      <c r="L1666" s="2">
        <v>7578</v>
      </c>
      <c r="M1666" s="64">
        <v>56.9</v>
      </c>
      <c r="N1666" s="27">
        <f t="shared" si="156"/>
        <v>4</v>
      </c>
      <c r="O1666" s="28" t="str">
        <f t="shared" si="157"/>
        <v>56</v>
      </c>
      <c r="P1666" s="28" t="str">
        <f t="shared" si="158"/>
        <v>,9</v>
      </c>
      <c r="Q1666" s="29">
        <f t="shared" si="159"/>
        <v>3360.9</v>
      </c>
      <c r="R1666" s="29">
        <f t="shared" si="160"/>
        <v>56.015000000000001</v>
      </c>
    </row>
    <row r="1667" spans="1:18">
      <c r="A1667" s="1">
        <v>45536</v>
      </c>
      <c r="B1667" s="1" t="str">
        <f t="shared" ref="B1667:B1730" si="161">TEXT(A1667,"mmmm")</f>
        <v>septiembre</v>
      </c>
      <c r="C1667" t="s">
        <v>213</v>
      </c>
      <c r="D1667" t="s">
        <v>214</v>
      </c>
      <c r="E1667" t="str">
        <f>+VLOOKUP(F1667,'[2]DIVIPOLA MPIO'!$A$5:$B$1125,2,0)</f>
        <v>Antioquia</v>
      </c>
      <c r="F1667" t="s">
        <v>453</v>
      </c>
      <c r="G1667" t="s">
        <v>215</v>
      </c>
      <c r="H1667" t="s">
        <v>216</v>
      </c>
      <c r="I1667" t="s">
        <v>217</v>
      </c>
      <c r="J1667" t="s">
        <v>27</v>
      </c>
      <c r="K1667" s="2">
        <v>116</v>
      </c>
      <c r="L1667" s="2">
        <v>7961</v>
      </c>
      <c r="M1667" s="64">
        <v>57.4</v>
      </c>
      <c r="N1667" s="27">
        <f t="shared" ref="N1667:N1730" si="162">LEN($M1667)</f>
        <v>4</v>
      </c>
      <c r="O1667" s="28" t="str">
        <f t="shared" si="157"/>
        <v>57</v>
      </c>
      <c r="P1667" s="28" t="str">
        <f t="shared" si="158"/>
        <v>,4</v>
      </c>
      <c r="Q1667" s="29">
        <f t="shared" si="159"/>
        <v>3420.4</v>
      </c>
      <c r="R1667" s="29">
        <f t="shared" si="160"/>
        <v>57.006666666666668</v>
      </c>
    </row>
    <row r="1668" spans="1:18">
      <c r="A1668" s="1">
        <v>45536</v>
      </c>
      <c r="B1668" s="1" t="str">
        <f t="shared" si="161"/>
        <v>septiembre</v>
      </c>
      <c r="C1668" t="s">
        <v>213</v>
      </c>
      <c r="D1668" t="s">
        <v>214</v>
      </c>
      <c r="E1668" t="str">
        <f>+VLOOKUP(F1668,'[2]DIVIPOLA MPIO'!$A$5:$B$1125,2,0)</f>
        <v>Antioquia</v>
      </c>
      <c r="F1668" t="s">
        <v>453</v>
      </c>
      <c r="G1668" t="s">
        <v>215</v>
      </c>
      <c r="H1668" t="s">
        <v>218</v>
      </c>
      <c r="I1668" t="s">
        <v>217</v>
      </c>
      <c r="J1668" t="s">
        <v>27</v>
      </c>
      <c r="K1668" s="2">
        <v>128</v>
      </c>
      <c r="L1668" s="2">
        <v>9440</v>
      </c>
      <c r="M1668" s="64">
        <v>61.1</v>
      </c>
      <c r="N1668" s="27">
        <f t="shared" si="162"/>
        <v>4</v>
      </c>
      <c r="O1668" s="28" t="str">
        <f t="shared" si="157"/>
        <v>61</v>
      </c>
      <c r="P1668" s="28" t="str">
        <f t="shared" si="158"/>
        <v>,1</v>
      </c>
      <c r="Q1668" s="29">
        <f t="shared" si="159"/>
        <v>3660.1</v>
      </c>
      <c r="R1668" s="29">
        <f t="shared" si="160"/>
        <v>61.001666666666665</v>
      </c>
    </row>
    <row r="1669" spans="1:18">
      <c r="A1669" s="1">
        <v>45536</v>
      </c>
      <c r="B1669" s="1" t="str">
        <f t="shared" si="161"/>
        <v>septiembre</v>
      </c>
      <c r="C1669" t="s">
        <v>213</v>
      </c>
      <c r="D1669" t="s">
        <v>214</v>
      </c>
      <c r="E1669" t="str">
        <f>+VLOOKUP(F1669,'[2]DIVIPOLA MPIO'!$A$5:$B$1125,2,0)</f>
        <v>Antioquia</v>
      </c>
      <c r="F1669" t="s">
        <v>453</v>
      </c>
      <c r="G1669" t="s">
        <v>215</v>
      </c>
      <c r="H1669" t="s">
        <v>219</v>
      </c>
      <c r="I1669" t="s">
        <v>217</v>
      </c>
      <c r="J1669" t="s">
        <v>27</v>
      </c>
      <c r="K1669" s="2">
        <v>136</v>
      </c>
      <c r="L1669" s="2">
        <v>10217</v>
      </c>
      <c r="M1669" s="64">
        <v>63.8</v>
      </c>
      <c r="N1669" s="27">
        <f t="shared" si="162"/>
        <v>4</v>
      </c>
      <c r="O1669" s="28" t="str">
        <f t="shared" si="157"/>
        <v>63</v>
      </c>
      <c r="P1669" s="28" t="str">
        <f t="shared" si="158"/>
        <v>,8</v>
      </c>
      <c r="Q1669" s="29">
        <f t="shared" si="159"/>
        <v>3780.8</v>
      </c>
      <c r="R1669" s="29">
        <f t="shared" si="160"/>
        <v>63.013333333333335</v>
      </c>
    </row>
    <row r="1670" spans="1:18">
      <c r="A1670" s="1">
        <v>45536</v>
      </c>
      <c r="B1670" s="1" t="str">
        <f t="shared" si="161"/>
        <v>septiembre</v>
      </c>
      <c r="C1670" t="s">
        <v>290</v>
      </c>
      <c r="D1670" t="s">
        <v>291</v>
      </c>
      <c r="E1670" t="str">
        <f>+VLOOKUP(F1670,'[2]DIVIPOLA MPIO'!$A$5:$B$1125,2,0)</f>
        <v>Valle del Cauca</v>
      </c>
      <c r="F1670" t="s">
        <v>292</v>
      </c>
      <c r="G1670" t="s">
        <v>293</v>
      </c>
      <c r="H1670" t="s">
        <v>294</v>
      </c>
      <c r="I1670" t="s">
        <v>295</v>
      </c>
      <c r="J1670" t="s">
        <v>411</v>
      </c>
      <c r="K1670" s="2">
        <v>3</v>
      </c>
      <c r="L1670" s="2">
        <v>109</v>
      </c>
      <c r="M1670" s="64">
        <v>2.57</v>
      </c>
      <c r="N1670" s="27">
        <f t="shared" si="162"/>
        <v>4</v>
      </c>
      <c r="O1670" s="28" t="str">
        <f t="shared" si="157"/>
        <v>2,</v>
      </c>
      <c r="P1670" s="28" t="str">
        <f t="shared" si="158"/>
        <v>57</v>
      </c>
      <c r="Q1670" s="29">
        <f t="shared" si="159"/>
        <v>177</v>
      </c>
      <c r="R1670" s="29">
        <f t="shared" si="160"/>
        <v>2.95</v>
      </c>
    </row>
    <row r="1671" spans="1:18">
      <c r="A1671" s="1">
        <v>45536</v>
      </c>
      <c r="B1671" s="1" t="str">
        <f t="shared" si="161"/>
        <v>septiembre</v>
      </c>
      <c r="C1671" t="s">
        <v>290</v>
      </c>
      <c r="D1671" t="s">
        <v>291</v>
      </c>
      <c r="E1671" t="str">
        <f>+VLOOKUP(F1671,'[2]DIVIPOLA MPIO'!$A$5:$B$1125,2,0)</f>
        <v>Valle del Cauca</v>
      </c>
      <c r="F1671" t="s">
        <v>292</v>
      </c>
      <c r="G1671" t="s">
        <v>293</v>
      </c>
      <c r="H1671" t="s">
        <v>296</v>
      </c>
      <c r="I1671" t="s">
        <v>295</v>
      </c>
      <c r="J1671" t="s">
        <v>411</v>
      </c>
      <c r="K1671" s="2">
        <v>1</v>
      </c>
      <c r="L1671" s="2">
        <v>48</v>
      </c>
      <c r="M1671" s="64">
        <v>0.47</v>
      </c>
      <c r="N1671" s="27">
        <f t="shared" si="162"/>
        <v>4</v>
      </c>
      <c r="O1671" s="28" t="str">
        <f t="shared" si="157"/>
        <v>0,</v>
      </c>
      <c r="P1671" s="28" t="str">
        <f t="shared" si="158"/>
        <v>47</v>
      </c>
      <c r="Q1671" s="29">
        <f t="shared" si="159"/>
        <v>47</v>
      </c>
      <c r="R1671" s="29">
        <f t="shared" si="160"/>
        <v>0.78333333333333333</v>
      </c>
    </row>
    <row r="1672" spans="1:18">
      <c r="A1672" s="1">
        <v>45536</v>
      </c>
      <c r="B1672" s="1" t="str">
        <f t="shared" si="161"/>
        <v>septiembre</v>
      </c>
      <c r="C1672" t="s">
        <v>290</v>
      </c>
      <c r="D1672" t="s">
        <v>291</v>
      </c>
      <c r="E1672" t="str">
        <f>+VLOOKUP(F1672,'[2]DIVIPOLA MPIO'!$A$5:$B$1125,2,0)</f>
        <v>Valle del Cauca</v>
      </c>
      <c r="F1672" t="s">
        <v>292</v>
      </c>
      <c r="G1672" t="s">
        <v>297</v>
      </c>
      <c r="H1672" t="s">
        <v>294</v>
      </c>
      <c r="I1672" t="s">
        <v>295</v>
      </c>
      <c r="J1672" t="s">
        <v>411</v>
      </c>
      <c r="K1672" s="2">
        <v>1</v>
      </c>
      <c r="L1672" s="2">
        <v>36</v>
      </c>
      <c r="M1672" s="64">
        <v>1.21</v>
      </c>
      <c r="N1672" s="27">
        <f t="shared" si="162"/>
        <v>4</v>
      </c>
      <c r="O1672" s="28" t="str">
        <f t="shared" si="157"/>
        <v>1,</v>
      </c>
      <c r="P1672" s="28" t="str">
        <f t="shared" si="158"/>
        <v>21</v>
      </c>
      <c r="Q1672" s="29">
        <f t="shared" si="159"/>
        <v>81</v>
      </c>
      <c r="R1672" s="29">
        <f t="shared" si="160"/>
        <v>1.35</v>
      </c>
    </row>
    <row r="1673" spans="1:18">
      <c r="A1673" s="1">
        <v>45536</v>
      </c>
      <c r="B1673" s="1" t="str">
        <f t="shared" si="161"/>
        <v>septiembre</v>
      </c>
      <c r="C1673" t="s">
        <v>290</v>
      </c>
      <c r="D1673" t="s">
        <v>291</v>
      </c>
      <c r="E1673" t="str">
        <f>+VLOOKUP(F1673,'[2]DIVIPOLA MPIO'!$A$5:$B$1125,2,0)</f>
        <v>Cauca</v>
      </c>
      <c r="F1673" t="s">
        <v>298</v>
      </c>
      <c r="G1673" t="s">
        <v>293</v>
      </c>
      <c r="H1673" t="s">
        <v>294</v>
      </c>
      <c r="I1673" t="s">
        <v>295</v>
      </c>
      <c r="J1673" t="s">
        <v>411</v>
      </c>
      <c r="K1673" s="2">
        <v>1</v>
      </c>
      <c r="L1673" s="2">
        <v>50</v>
      </c>
      <c r="M1673" s="64">
        <v>0.46</v>
      </c>
      <c r="N1673" s="27">
        <f t="shared" si="162"/>
        <v>4</v>
      </c>
      <c r="O1673" s="28" t="str">
        <f t="shared" si="157"/>
        <v>0,</v>
      </c>
      <c r="P1673" s="28" t="str">
        <f t="shared" si="158"/>
        <v>46</v>
      </c>
      <c r="Q1673" s="29">
        <f t="shared" si="159"/>
        <v>46</v>
      </c>
      <c r="R1673" s="29">
        <f t="shared" si="160"/>
        <v>0.76666666666666672</v>
      </c>
    </row>
    <row r="1674" spans="1:18">
      <c r="A1674" s="1">
        <v>45536</v>
      </c>
      <c r="B1674" s="1" t="str">
        <f t="shared" si="161"/>
        <v>septiembre</v>
      </c>
      <c r="C1674" t="s">
        <v>290</v>
      </c>
      <c r="D1674" t="s">
        <v>291</v>
      </c>
      <c r="E1674" t="str">
        <f>+VLOOKUP(F1674,'[2]DIVIPOLA MPIO'!$A$5:$B$1125,2,0)</f>
        <v>Cauca</v>
      </c>
      <c r="F1674" t="s">
        <v>298</v>
      </c>
      <c r="G1674" t="s">
        <v>297</v>
      </c>
      <c r="H1674" t="s">
        <v>296</v>
      </c>
      <c r="I1674" t="s">
        <v>295</v>
      </c>
      <c r="J1674" t="s">
        <v>411</v>
      </c>
      <c r="K1674" s="2">
        <v>2</v>
      </c>
      <c r="L1674" s="2">
        <v>42</v>
      </c>
      <c r="M1674" s="64">
        <v>2.09</v>
      </c>
      <c r="N1674" s="27">
        <f t="shared" si="162"/>
        <v>4</v>
      </c>
      <c r="O1674" s="28" t="str">
        <f t="shared" si="157"/>
        <v>2,</v>
      </c>
      <c r="P1674" s="28" t="str">
        <f t="shared" si="158"/>
        <v>09</v>
      </c>
      <c r="Q1674" s="29">
        <f t="shared" si="159"/>
        <v>129</v>
      </c>
      <c r="R1674" s="29">
        <f t="shared" si="160"/>
        <v>2.15</v>
      </c>
    </row>
    <row r="1675" spans="1:18">
      <c r="A1675" s="1">
        <v>45536</v>
      </c>
      <c r="B1675" s="1" t="str">
        <f t="shared" si="161"/>
        <v>septiembre</v>
      </c>
      <c r="C1675" t="s">
        <v>290</v>
      </c>
      <c r="D1675" t="s">
        <v>291</v>
      </c>
      <c r="E1675" t="str">
        <f>+VLOOKUP(F1675,'[2]DIVIPOLA MPIO'!$A$5:$B$1125,2,0)</f>
        <v>Valle del Cauca</v>
      </c>
      <c r="F1675" t="s">
        <v>95</v>
      </c>
      <c r="G1675" t="s">
        <v>297</v>
      </c>
      <c r="H1675" t="s">
        <v>294</v>
      </c>
      <c r="I1675" t="s">
        <v>295</v>
      </c>
      <c r="J1675" t="s">
        <v>411</v>
      </c>
      <c r="K1675" s="2">
        <v>1</v>
      </c>
      <c r="L1675" s="2">
        <v>45</v>
      </c>
      <c r="M1675" s="64">
        <v>1.06</v>
      </c>
      <c r="N1675" s="27">
        <f t="shared" si="162"/>
        <v>4</v>
      </c>
      <c r="O1675" s="28" t="str">
        <f t="shared" si="157"/>
        <v>1,</v>
      </c>
      <c r="P1675" s="28" t="str">
        <f t="shared" si="158"/>
        <v>06</v>
      </c>
      <c r="Q1675" s="29">
        <f t="shared" si="159"/>
        <v>66</v>
      </c>
      <c r="R1675" s="29">
        <f t="shared" si="160"/>
        <v>1.1000000000000001</v>
      </c>
    </row>
    <row r="1676" spans="1:18">
      <c r="A1676" s="1">
        <v>45536</v>
      </c>
      <c r="B1676" s="1" t="str">
        <f t="shared" si="161"/>
        <v>septiembre</v>
      </c>
      <c r="C1676" t="s">
        <v>290</v>
      </c>
      <c r="D1676" t="s">
        <v>291</v>
      </c>
      <c r="E1676" t="str">
        <f>+VLOOKUP(F1676,'[2]DIVIPOLA MPIO'!$A$5:$B$1125,2,0)</f>
        <v>Valle del Cauca</v>
      </c>
      <c r="F1676" t="s">
        <v>95</v>
      </c>
      <c r="G1676" t="s">
        <v>297</v>
      </c>
      <c r="H1676" t="s">
        <v>296</v>
      </c>
      <c r="I1676" t="s">
        <v>295</v>
      </c>
      <c r="J1676" t="s">
        <v>411</v>
      </c>
      <c r="K1676" s="2">
        <v>13</v>
      </c>
      <c r="L1676" s="2">
        <v>291</v>
      </c>
      <c r="M1676" s="64">
        <v>7.52</v>
      </c>
      <c r="N1676" s="27">
        <f t="shared" si="162"/>
        <v>4</v>
      </c>
      <c r="O1676" s="28" t="str">
        <f t="shared" si="157"/>
        <v>7,</v>
      </c>
      <c r="P1676" s="28" t="str">
        <f t="shared" si="158"/>
        <v>52</v>
      </c>
      <c r="Q1676" s="29">
        <f t="shared" si="159"/>
        <v>472</v>
      </c>
      <c r="R1676" s="29">
        <f t="shared" si="160"/>
        <v>7.8666666666666663</v>
      </c>
    </row>
    <row r="1677" spans="1:18">
      <c r="A1677" s="1">
        <v>45536</v>
      </c>
      <c r="B1677" s="1" t="str">
        <f t="shared" si="161"/>
        <v>septiembre</v>
      </c>
      <c r="C1677" t="s">
        <v>290</v>
      </c>
      <c r="D1677" t="s">
        <v>291</v>
      </c>
      <c r="E1677" t="str">
        <f>+VLOOKUP(F1677,'[2]DIVIPOLA MPIO'!$A$5:$B$1125,2,0)</f>
        <v>Antioquia</v>
      </c>
      <c r="F1677" t="s">
        <v>461</v>
      </c>
      <c r="G1677" t="s">
        <v>297</v>
      </c>
      <c r="H1677" t="s">
        <v>294</v>
      </c>
      <c r="I1677" t="s">
        <v>295</v>
      </c>
      <c r="J1677" t="s">
        <v>411</v>
      </c>
      <c r="K1677" s="2">
        <v>2</v>
      </c>
      <c r="L1677" s="2">
        <v>34</v>
      </c>
      <c r="M1677" s="64">
        <v>1.07</v>
      </c>
      <c r="N1677" s="27">
        <f t="shared" si="162"/>
        <v>4</v>
      </c>
      <c r="O1677" s="28" t="str">
        <f t="shared" si="157"/>
        <v>1,</v>
      </c>
      <c r="P1677" s="28" t="str">
        <f t="shared" si="158"/>
        <v>07</v>
      </c>
      <c r="Q1677" s="29">
        <f t="shared" si="159"/>
        <v>67</v>
      </c>
      <c r="R1677" s="29">
        <f t="shared" si="160"/>
        <v>1.1166666666666667</v>
      </c>
    </row>
    <row r="1678" spans="1:18">
      <c r="A1678" s="1">
        <v>45536</v>
      </c>
      <c r="B1678" s="1" t="str">
        <f t="shared" si="161"/>
        <v>septiembre</v>
      </c>
      <c r="C1678" t="s">
        <v>290</v>
      </c>
      <c r="D1678" t="s">
        <v>291</v>
      </c>
      <c r="E1678" t="str">
        <f>+VLOOKUP(F1678,'[2]DIVIPOLA MPIO'!$A$5:$B$1125,2,0)</f>
        <v>Antioquia</v>
      </c>
      <c r="F1678" t="s">
        <v>461</v>
      </c>
      <c r="G1678" t="s">
        <v>297</v>
      </c>
      <c r="H1678" t="s">
        <v>296</v>
      </c>
      <c r="I1678" t="s">
        <v>295</v>
      </c>
      <c r="J1678" t="s">
        <v>411</v>
      </c>
      <c r="K1678" s="2">
        <v>1</v>
      </c>
      <c r="L1678" s="2">
        <v>20</v>
      </c>
      <c r="M1678" s="64">
        <v>0.32</v>
      </c>
      <c r="N1678" s="27">
        <f t="shared" si="162"/>
        <v>4</v>
      </c>
      <c r="O1678" s="28" t="str">
        <f t="shared" si="157"/>
        <v>0,</v>
      </c>
      <c r="P1678" s="28" t="str">
        <f t="shared" si="158"/>
        <v>32</v>
      </c>
      <c r="Q1678" s="29">
        <f t="shared" si="159"/>
        <v>32</v>
      </c>
      <c r="R1678" s="29">
        <f t="shared" si="160"/>
        <v>0.53333333333333333</v>
      </c>
    </row>
    <row r="1679" spans="1:18">
      <c r="A1679" s="1">
        <v>45536</v>
      </c>
      <c r="B1679" s="1" t="str">
        <f t="shared" si="161"/>
        <v>septiembre</v>
      </c>
      <c r="C1679" t="s">
        <v>290</v>
      </c>
      <c r="D1679" t="s">
        <v>291</v>
      </c>
      <c r="E1679" t="str">
        <f>+VLOOKUP(F1679,'[2]DIVIPOLA MPIO'!$A$5:$B$1125,2,0)</f>
        <v>Boyacá</v>
      </c>
      <c r="F1679" t="s">
        <v>327</v>
      </c>
      <c r="G1679" t="s">
        <v>297</v>
      </c>
      <c r="H1679" t="s">
        <v>294</v>
      </c>
      <c r="I1679" t="s">
        <v>295</v>
      </c>
      <c r="J1679" t="s">
        <v>411</v>
      </c>
      <c r="K1679" s="2">
        <v>3</v>
      </c>
      <c r="L1679" s="2">
        <v>54</v>
      </c>
      <c r="M1679" s="64">
        <v>1.53</v>
      </c>
      <c r="N1679" s="27">
        <f t="shared" si="162"/>
        <v>4</v>
      </c>
      <c r="O1679" s="28" t="str">
        <f t="shared" si="157"/>
        <v>1,</v>
      </c>
      <c r="P1679" s="28" t="str">
        <f t="shared" si="158"/>
        <v>53</v>
      </c>
      <c r="Q1679" s="29">
        <f t="shared" si="159"/>
        <v>113</v>
      </c>
      <c r="R1679" s="29">
        <f t="shared" si="160"/>
        <v>1.8833333333333333</v>
      </c>
    </row>
    <row r="1680" spans="1:18">
      <c r="A1680" s="1">
        <v>45536</v>
      </c>
      <c r="B1680" s="1" t="str">
        <f t="shared" si="161"/>
        <v>septiembre</v>
      </c>
      <c r="C1680" t="s">
        <v>290</v>
      </c>
      <c r="D1680" t="s">
        <v>291</v>
      </c>
      <c r="E1680" t="str">
        <f>+VLOOKUP(F1680,'[2]DIVIPOLA MPIO'!$A$5:$B$1125,2,0)</f>
        <v>Valle del Cauca</v>
      </c>
      <c r="F1680" t="s">
        <v>467</v>
      </c>
      <c r="G1680" t="s">
        <v>297</v>
      </c>
      <c r="H1680" t="s">
        <v>294</v>
      </c>
      <c r="I1680" t="s">
        <v>295</v>
      </c>
      <c r="J1680" t="s">
        <v>411</v>
      </c>
      <c r="K1680" s="2">
        <v>3</v>
      </c>
      <c r="L1680" s="2">
        <v>48</v>
      </c>
      <c r="M1680" s="64">
        <v>0.61</v>
      </c>
      <c r="N1680" s="27">
        <f t="shared" si="162"/>
        <v>4</v>
      </c>
      <c r="O1680" s="28" t="str">
        <f t="shared" si="157"/>
        <v>0,</v>
      </c>
      <c r="P1680" s="28" t="str">
        <f t="shared" si="158"/>
        <v>61</v>
      </c>
      <c r="Q1680" s="29">
        <f t="shared" si="159"/>
        <v>61</v>
      </c>
      <c r="R1680" s="29">
        <f t="shared" si="160"/>
        <v>1.0166666666666666</v>
      </c>
    </row>
    <row r="1681" spans="1:18">
      <c r="A1681" s="1">
        <v>45536</v>
      </c>
      <c r="B1681" s="1" t="str">
        <f t="shared" si="161"/>
        <v>septiembre</v>
      </c>
      <c r="C1681" t="s">
        <v>290</v>
      </c>
      <c r="D1681" t="s">
        <v>291</v>
      </c>
      <c r="E1681" t="str">
        <f>+VLOOKUP(F1681,'[2]DIVIPOLA MPIO'!$A$5:$B$1125,2,0)</f>
        <v>Valle del Cauca</v>
      </c>
      <c r="F1681" t="s">
        <v>467</v>
      </c>
      <c r="G1681" t="s">
        <v>297</v>
      </c>
      <c r="H1681" t="s">
        <v>296</v>
      </c>
      <c r="I1681" t="s">
        <v>295</v>
      </c>
      <c r="J1681" t="s">
        <v>411</v>
      </c>
      <c r="K1681" s="2">
        <v>14</v>
      </c>
      <c r="L1681" s="2">
        <v>328</v>
      </c>
      <c r="M1681" s="64">
        <v>7.16</v>
      </c>
      <c r="N1681" s="27">
        <f t="shared" si="162"/>
        <v>4</v>
      </c>
      <c r="O1681" s="28" t="str">
        <f t="shared" si="157"/>
        <v>7,</v>
      </c>
      <c r="P1681" s="28" t="str">
        <f t="shared" si="158"/>
        <v>16</v>
      </c>
      <c r="Q1681" s="29">
        <f t="shared" si="159"/>
        <v>436</v>
      </c>
      <c r="R1681" s="29">
        <f t="shared" si="160"/>
        <v>7.2666666666666666</v>
      </c>
    </row>
    <row r="1682" spans="1:18">
      <c r="A1682" s="1">
        <v>45536</v>
      </c>
      <c r="B1682" s="1" t="str">
        <f t="shared" si="161"/>
        <v>septiembre</v>
      </c>
      <c r="C1682" t="s">
        <v>290</v>
      </c>
      <c r="D1682" t="s">
        <v>291</v>
      </c>
      <c r="E1682" t="str">
        <f>+VLOOKUP(F1682,'[2]DIVIPOLA MPIO'!$A$5:$B$1125,2,0)</f>
        <v>Risaralda</v>
      </c>
      <c r="F1682" t="s">
        <v>303</v>
      </c>
      <c r="G1682" t="s">
        <v>297</v>
      </c>
      <c r="H1682" t="s">
        <v>296</v>
      </c>
      <c r="I1682" t="s">
        <v>295</v>
      </c>
      <c r="J1682" t="s">
        <v>123</v>
      </c>
      <c r="K1682" s="2">
        <v>1</v>
      </c>
      <c r="L1682" s="2">
        <v>10</v>
      </c>
      <c r="M1682" s="64">
        <v>0.39</v>
      </c>
      <c r="N1682" s="27">
        <f t="shared" si="162"/>
        <v>4</v>
      </c>
      <c r="O1682" s="28" t="str">
        <f t="shared" si="157"/>
        <v>0,</v>
      </c>
      <c r="P1682" s="28" t="str">
        <f t="shared" si="158"/>
        <v>39</v>
      </c>
      <c r="Q1682" s="29">
        <f t="shared" si="159"/>
        <v>39</v>
      </c>
      <c r="R1682" s="29">
        <f t="shared" si="160"/>
        <v>0.65</v>
      </c>
    </row>
    <row r="1683" spans="1:18">
      <c r="A1683" s="1">
        <v>45536</v>
      </c>
      <c r="B1683" s="1" t="str">
        <f t="shared" si="161"/>
        <v>septiembre</v>
      </c>
      <c r="C1683" t="s">
        <v>290</v>
      </c>
      <c r="D1683" t="s">
        <v>291</v>
      </c>
      <c r="E1683" t="str">
        <f>+VLOOKUP(F1683,'[2]DIVIPOLA MPIO'!$A$5:$B$1125,2,0)</f>
        <v>Valle del Cauca</v>
      </c>
      <c r="F1683" t="s">
        <v>304</v>
      </c>
      <c r="G1683" t="s">
        <v>297</v>
      </c>
      <c r="H1683" t="s">
        <v>296</v>
      </c>
      <c r="I1683" t="s">
        <v>295</v>
      </c>
      <c r="J1683" t="s">
        <v>411</v>
      </c>
      <c r="K1683" s="2">
        <v>1</v>
      </c>
      <c r="L1683" s="2">
        <v>20</v>
      </c>
      <c r="M1683" s="64">
        <v>0.56999999999999995</v>
      </c>
      <c r="N1683" s="27">
        <f t="shared" si="162"/>
        <v>4</v>
      </c>
      <c r="O1683" s="28" t="str">
        <f t="shared" si="157"/>
        <v>0,</v>
      </c>
      <c r="P1683" s="28" t="str">
        <f t="shared" si="158"/>
        <v>57</v>
      </c>
      <c r="Q1683" s="29">
        <f t="shared" si="159"/>
        <v>57</v>
      </c>
      <c r="R1683" s="29">
        <f t="shared" si="160"/>
        <v>0.95</v>
      </c>
    </row>
    <row r="1684" spans="1:18">
      <c r="A1684" s="1">
        <v>45536</v>
      </c>
      <c r="B1684" s="1" t="str">
        <f t="shared" si="161"/>
        <v>septiembre</v>
      </c>
      <c r="C1684" t="s">
        <v>290</v>
      </c>
      <c r="D1684" t="s">
        <v>291</v>
      </c>
      <c r="E1684" t="str">
        <f>+VLOOKUP(F1684,'[2]DIVIPOLA MPIO'!$A$5:$B$1125,2,0)</f>
        <v>Risaralda</v>
      </c>
      <c r="F1684" t="s">
        <v>305</v>
      </c>
      <c r="G1684" t="s">
        <v>293</v>
      </c>
      <c r="H1684" t="s">
        <v>294</v>
      </c>
      <c r="I1684" t="s">
        <v>295</v>
      </c>
      <c r="J1684" t="s">
        <v>411</v>
      </c>
      <c r="K1684" s="2">
        <v>2</v>
      </c>
      <c r="L1684" s="2">
        <v>52</v>
      </c>
      <c r="M1684" s="64">
        <v>1.1200000000000001</v>
      </c>
      <c r="N1684" s="27">
        <f t="shared" si="162"/>
        <v>4</v>
      </c>
      <c r="O1684" s="28" t="str">
        <f t="shared" si="157"/>
        <v>1,</v>
      </c>
      <c r="P1684" s="28" t="str">
        <f t="shared" si="158"/>
        <v>12</v>
      </c>
      <c r="Q1684" s="29">
        <f t="shared" si="159"/>
        <v>72</v>
      </c>
      <c r="R1684" s="29">
        <f t="shared" si="160"/>
        <v>1.2</v>
      </c>
    </row>
    <row r="1685" spans="1:18">
      <c r="A1685" s="1">
        <v>45536</v>
      </c>
      <c r="B1685" s="1" t="str">
        <f t="shared" si="161"/>
        <v>septiembre</v>
      </c>
      <c r="C1685" t="s">
        <v>290</v>
      </c>
      <c r="D1685" t="s">
        <v>291</v>
      </c>
      <c r="E1685" t="str">
        <f>+VLOOKUP(F1685,'[2]DIVIPOLA MPIO'!$A$5:$B$1125,2,0)</f>
        <v>Caldas</v>
      </c>
      <c r="F1685" t="s">
        <v>307</v>
      </c>
      <c r="G1685" t="s">
        <v>293</v>
      </c>
      <c r="H1685" t="s">
        <v>294</v>
      </c>
      <c r="I1685" t="s">
        <v>295</v>
      </c>
      <c r="J1685" t="s">
        <v>411</v>
      </c>
      <c r="K1685" s="2">
        <v>1</v>
      </c>
      <c r="L1685" s="2">
        <v>39</v>
      </c>
      <c r="M1685" s="64">
        <v>1.22</v>
      </c>
      <c r="N1685" s="27">
        <f t="shared" si="162"/>
        <v>4</v>
      </c>
      <c r="O1685" s="28" t="str">
        <f t="shared" si="157"/>
        <v>1,</v>
      </c>
      <c r="P1685" s="28" t="str">
        <f t="shared" si="158"/>
        <v>22</v>
      </c>
      <c r="Q1685" s="29">
        <f t="shared" si="159"/>
        <v>82</v>
      </c>
      <c r="R1685" s="29">
        <f t="shared" si="160"/>
        <v>1.3666666666666667</v>
      </c>
    </row>
    <row r="1686" spans="1:18">
      <c r="A1686" s="1">
        <v>45536</v>
      </c>
      <c r="B1686" s="1" t="str">
        <f t="shared" si="161"/>
        <v>septiembre</v>
      </c>
      <c r="C1686" t="s">
        <v>290</v>
      </c>
      <c r="D1686" t="s">
        <v>291</v>
      </c>
      <c r="E1686" t="str">
        <f>+VLOOKUP(F1686,'[2]DIVIPOLA MPIO'!$A$5:$B$1125,2,0)</f>
        <v>Caldas</v>
      </c>
      <c r="F1686" t="s">
        <v>307</v>
      </c>
      <c r="G1686" t="s">
        <v>293</v>
      </c>
      <c r="H1686" t="s">
        <v>296</v>
      </c>
      <c r="I1686" t="s">
        <v>295</v>
      </c>
      <c r="J1686" t="s">
        <v>411</v>
      </c>
      <c r="K1686" s="2">
        <v>3</v>
      </c>
      <c r="L1686" s="2">
        <v>99</v>
      </c>
      <c r="M1686" s="64">
        <v>2.11</v>
      </c>
      <c r="N1686" s="27">
        <f t="shared" si="162"/>
        <v>4</v>
      </c>
      <c r="O1686" s="28" t="str">
        <f t="shared" si="157"/>
        <v>2,</v>
      </c>
      <c r="P1686" s="28" t="str">
        <f t="shared" si="158"/>
        <v>11</v>
      </c>
      <c r="Q1686" s="29">
        <f t="shared" si="159"/>
        <v>131</v>
      </c>
      <c r="R1686" s="29">
        <f t="shared" si="160"/>
        <v>2.1833333333333331</v>
      </c>
    </row>
    <row r="1687" spans="1:18">
      <c r="A1687" s="1">
        <v>45536</v>
      </c>
      <c r="B1687" s="1" t="str">
        <f t="shared" si="161"/>
        <v>septiembre</v>
      </c>
      <c r="C1687" t="s">
        <v>290</v>
      </c>
      <c r="D1687" t="s">
        <v>291</v>
      </c>
      <c r="E1687" t="str">
        <f>+VLOOKUP(F1687,'[2]DIVIPOLA MPIO'!$A$5:$B$1125,2,0)</f>
        <v>Caldas</v>
      </c>
      <c r="F1687" t="s">
        <v>307</v>
      </c>
      <c r="G1687" t="s">
        <v>297</v>
      </c>
      <c r="H1687" t="s">
        <v>296</v>
      </c>
      <c r="I1687" t="s">
        <v>295</v>
      </c>
      <c r="J1687" t="s">
        <v>411</v>
      </c>
      <c r="K1687" s="2">
        <v>1</v>
      </c>
      <c r="L1687" s="2">
        <v>20</v>
      </c>
      <c r="M1687" s="64">
        <v>1.36</v>
      </c>
      <c r="N1687" s="27">
        <f t="shared" si="162"/>
        <v>4</v>
      </c>
      <c r="O1687" s="28" t="str">
        <f t="shared" si="157"/>
        <v>1,</v>
      </c>
      <c r="P1687" s="28" t="str">
        <f t="shared" si="158"/>
        <v>36</v>
      </c>
      <c r="Q1687" s="29">
        <f t="shared" si="159"/>
        <v>96</v>
      </c>
      <c r="R1687" s="29">
        <f t="shared" si="160"/>
        <v>1.6</v>
      </c>
    </row>
    <row r="1688" spans="1:18">
      <c r="A1688" s="1">
        <v>45536</v>
      </c>
      <c r="B1688" s="1" t="str">
        <f t="shared" si="161"/>
        <v>septiembre</v>
      </c>
      <c r="C1688" t="s">
        <v>290</v>
      </c>
      <c r="D1688" t="s">
        <v>291</v>
      </c>
      <c r="E1688" t="str">
        <f>+VLOOKUP(F1688,'[2]DIVIPOLA MPIO'!$A$5:$B$1125,2,0)</f>
        <v>Valle del Cauca</v>
      </c>
      <c r="F1688" t="s">
        <v>227</v>
      </c>
      <c r="G1688" t="s">
        <v>297</v>
      </c>
      <c r="H1688" t="s">
        <v>294</v>
      </c>
      <c r="I1688" t="s">
        <v>295</v>
      </c>
      <c r="J1688" t="s">
        <v>411</v>
      </c>
      <c r="K1688" s="2">
        <v>3</v>
      </c>
      <c r="L1688" s="2">
        <v>55</v>
      </c>
      <c r="M1688" s="64">
        <v>2.5299999999999998</v>
      </c>
      <c r="N1688" s="27">
        <f t="shared" si="162"/>
        <v>4</v>
      </c>
      <c r="O1688" s="28" t="str">
        <f t="shared" si="157"/>
        <v>2,</v>
      </c>
      <c r="P1688" s="28" t="str">
        <f t="shared" si="158"/>
        <v>53</v>
      </c>
      <c r="Q1688" s="29">
        <f t="shared" si="159"/>
        <v>173</v>
      </c>
      <c r="R1688" s="29">
        <f t="shared" si="160"/>
        <v>2.8833333333333333</v>
      </c>
    </row>
    <row r="1689" spans="1:18">
      <c r="A1689" s="1">
        <v>45536</v>
      </c>
      <c r="B1689" s="1" t="str">
        <f t="shared" si="161"/>
        <v>septiembre</v>
      </c>
      <c r="C1689" t="s">
        <v>290</v>
      </c>
      <c r="D1689" t="s">
        <v>291</v>
      </c>
      <c r="E1689" t="str">
        <f>+VLOOKUP(F1689,'[2]DIVIPOLA MPIO'!$A$5:$B$1125,2,0)</f>
        <v>Valle del Cauca</v>
      </c>
      <c r="F1689" t="s">
        <v>227</v>
      </c>
      <c r="G1689" t="s">
        <v>297</v>
      </c>
      <c r="H1689" t="s">
        <v>296</v>
      </c>
      <c r="I1689" t="s">
        <v>295</v>
      </c>
      <c r="J1689" t="s">
        <v>411</v>
      </c>
      <c r="K1689" s="2">
        <v>3</v>
      </c>
      <c r="L1689" s="2">
        <v>55</v>
      </c>
      <c r="M1689" s="64">
        <v>3.23</v>
      </c>
      <c r="N1689" s="27">
        <f t="shared" si="162"/>
        <v>4</v>
      </c>
      <c r="O1689" s="28" t="str">
        <f t="shared" si="157"/>
        <v>3,</v>
      </c>
      <c r="P1689" s="28" t="str">
        <f t="shared" si="158"/>
        <v>23</v>
      </c>
      <c r="Q1689" s="29">
        <f t="shared" si="159"/>
        <v>203</v>
      </c>
      <c r="R1689" s="29">
        <f t="shared" si="160"/>
        <v>3.3833333333333333</v>
      </c>
    </row>
    <row r="1690" spans="1:18">
      <c r="A1690" s="1">
        <v>45536</v>
      </c>
      <c r="B1690" s="1" t="str">
        <f t="shared" si="161"/>
        <v>septiembre</v>
      </c>
      <c r="C1690" t="s">
        <v>220</v>
      </c>
      <c r="D1690" t="s">
        <v>221</v>
      </c>
      <c r="E1690" t="str">
        <f>+VLOOKUP(F1690,'[2]DIVIPOLA MPIO'!$A$5:$B$1125,2,0)</f>
        <v>Valle del Cauca</v>
      </c>
      <c r="F1690" t="s">
        <v>464</v>
      </c>
      <c r="G1690" t="s">
        <v>223</v>
      </c>
      <c r="H1690" t="s">
        <v>226</v>
      </c>
      <c r="I1690" t="s">
        <v>225</v>
      </c>
      <c r="J1690" t="s">
        <v>411</v>
      </c>
      <c r="K1690" s="2">
        <v>24</v>
      </c>
      <c r="L1690" s="2">
        <v>344</v>
      </c>
      <c r="M1690" s="64">
        <v>13.36</v>
      </c>
      <c r="N1690" s="27">
        <f t="shared" si="162"/>
        <v>5</v>
      </c>
      <c r="O1690" s="28" t="str">
        <f t="shared" si="157"/>
        <v>13</v>
      </c>
      <c r="P1690" s="28" t="str">
        <f t="shared" si="158"/>
        <v>,36</v>
      </c>
      <c r="Q1690" s="29">
        <f t="shared" si="159"/>
        <v>780.36</v>
      </c>
      <c r="R1690" s="29">
        <f t="shared" si="160"/>
        <v>13.006</v>
      </c>
    </row>
    <row r="1691" spans="1:18">
      <c r="A1691" s="1">
        <v>45536</v>
      </c>
      <c r="B1691" s="1" t="str">
        <f t="shared" si="161"/>
        <v>septiembre</v>
      </c>
      <c r="C1691" t="s">
        <v>220</v>
      </c>
      <c r="D1691" t="s">
        <v>221</v>
      </c>
      <c r="E1691" t="str">
        <f>+VLOOKUP(F1691,'[2]DIVIPOLA MPIO'!$A$5:$B$1125,2,0)</f>
        <v>Valle del Cauca</v>
      </c>
      <c r="F1691" t="s">
        <v>227</v>
      </c>
      <c r="G1691" t="s">
        <v>228</v>
      </c>
      <c r="H1691" t="s">
        <v>226</v>
      </c>
      <c r="I1691" t="s">
        <v>225</v>
      </c>
      <c r="J1691" t="s">
        <v>411</v>
      </c>
      <c r="K1691" s="2">
        <v>45</v>
      </c>
      <c r="L1691" s="2">
        <v>766</v>
      </c>
      <c r="M1691" s="64">
        <v>22.12</v>
      </c>
      <c r="N1691" s="27">
        <f t="shared" si="162"/>
        <v>5</v>
      </c>
      <c r="O1691" s="28" t="str">
        <f t="shared" si="157"/>
        <v>22</v>
      </c>
      <c r="P1691" s="28" t="str">
        <f t="shared" si="158"/>
        <v>,12</v>
      </c>
      <c r="Q1691" s="29">
        <f t="shared" si="159"/>
        <v>1320.12</v>
      </c>
      <c r="R1691" s="29">
        <f t="shared" si="160"/>
        <v>22.001999999999999</v>
      </c>
    </row>
    <row r="1692" spans="1:18">
      <c r="A1692" s="1">
        <v>45536</v>
      </c>
      <c r="B1692" s="1" t="str">
        <f t="shared" si="161"/>
        <v>septiembre</v>
      </c>
      <c r="C1692" t="s">
        <v>229</v>
      </c>
      <c r="D1692" t="s">
        <v>230</v>
      </c>
      <c r="E1692" t="str">
        <f>+VLOOKUP(F1692,'[2]DIVIPOLA MPIO'!$A$5:$B$1125,2,0)</f>
        <v>Meta</v>
      </c>
      <c r="F1692" t="s">
        <v>78</v>
      </c>
      <c r="G1692" t="s">
        <v>231</v>
      </c>
      <c r="H1692" t="s">
        <v>232</v>
      </c>
      <c r="I1692" t="s">
        <v>15</v>
      </c>
      <c r="J1692" t="s">
        <v>16</v>
      </c>
      <c r="K1692" s="2">
        <v>22</v>
      </c>
      <c r="L1692" s="2">
        <v>372</v>
      </c>
      <c r="M1692" s="64">
        <v>11.36</v>
      </c>
      <c r="N1692" s="27">
        <f t="shared" si="162"/>
        <v>5</v>
      </c>
      <c r="O1692" s="28" t="str">
        <f t="shared" si="157"/>
        <v>11</v>
      </c>
      <c r="P1692" s="28" t="str">
        <f t="shared" si="158"/>
        <v>,36</v>
      </c>
      <c r="Q1692" s="29">
        <f t="shared" si="159"/>
        <v>660.36</v>
      </c>
      <c r="R1692" s="29">
        <f t="shared" si="160"/>
        <v>11.006</v>
      </c>
    </row>
    <row r="1693" spans="1:18">
      <c r="A1693" s="1">
        <v>45536</v>
      </c>
      <c r="B1693" s="1" t="str">
        <f t="shared" si="161"/>
        <v>septiembre</v>
      </c>
      <c r="C1693" t="s">
        <v>229</v>
      </c>
      <c r="D1693" t="s">
        <v>230</v>
      </c>
      <c r="E1693" t="str">
        <f>+VLOOKUP(F1693,'[2]DIVIPOLA MPIO'!$A$5:$B$1125,2,0)</f>
        <v>Meta</v>
      </c>
      <c r="F1693" t="s">
        <v>78</v>
      </c>
      <c r="G1693" t="s">
        <v>231</v>
      </c>
      <c r="H1693" t="s">
        <v>232</v>
      </c>
      <c r="I1693" t="s">
        <v>15</v>
      </c>
      <c r="J1693" t="s">
        <v>412</v>
      </c>
      <c r="K1693" s="2">
        <v>30</v>
      </c>
      <c r="L1693" s="2">
        <v>350</v>
      </c>
      <c r="M1693" s="64">
        <v>10.3</v>
      </c>
      <c r="N1693" s="27">
        <f t="shared" si="162"/>
        <v>4</v>
      </c>
      <c r="O1693" s="28" t="str">
        <f t="shared" si="157"/>
        <v>10</v>
      </c>
      <c r="P1693" s="28" t="str">
        <f t="shared" si="158"/>
        <v>,3</v>
      </c>
      <c r="Q1693" s="29">
        <f t="shared" si="159"/>
        <v>600.29999999999995</v>
      </c>
      <c r="R1693" s="29">
        <f t="shared" si="160"/>
        <v>10.004999999999999</v>
      </c>
    </row>
    <row r="1694" spans="1:18">
      <c r="A1694" s="1">
        <v>45536</v>
      </c>
      <c r="B1694" s="1" t="str">
        <f t="shared" si="161"/>
        <v>septiembre</v>
      </c>
      <c r="C1694" t="s">
        <v>229</v>
      </c>
      <c r="D1694" t="s">
        <v>230</v>
      </c>
      <c r="E1694" t="str">
        <f>+VLOOKUP(F1694,'[2]DIVIPOLA MPIO'!$A$5:$B$1125,2,0)</f>
        <v>Meta</v>
      </c>
      <c r="F1694" t="s">
        <v>78</v>
      </c>
      <c r="G1694" t="s">
        <v>231</v>
      </c>
      <c r="H1694" t="s">
        <v>232</v>
      </c>
      <c r="I1694" t="s">
        <v>15</v>
      </c>
      <c r="J1694" t="s">
        <v>81</v>
      </c>
      <c r="K1694" s="2">
        <v>15</v>
      </c>
      <c r="L1694" s="2">
        <v>190</v>
      </c>
      <c r="M1694" s="64">
        <v>4.3600000000000003</v>
      </c>
      <c r="N1694" s="27">
        <f t="shared" si="162"/>
        <v>4</v>
      </c>
      <c r="O1694" s="28" t="str">
        <f t="shared" si="157"/>
        <v>4,</v>
      </c>
      <c r="P1694" s="28" t="str">
        <f t="shared" si="158"/>
        <v>36</v>
      </c>
      <c r="Q1694" s="29">
        <f t="shared" si="159"/>
        <v>276</v>
      </c>
      <c r="R1694" s="29">
        <f t="shared" si="160"/>
        <v>4.5999999999999996</v>
      </c>
    </row>
    <row r="1695" spans="1:18">
      <c r="A1695" s="1">
        <v>45536</v>
      </c>
      <c r="B1695" s="1" t="str">
        <f t="shared" si="161"/>
        <v>septiembre</v>
      </c>
      <c r="C1695" t="s">
        <v>229</v>
      </c>
      <c r="D1695" t="s">
        <v>230</v>
      </c>
      <c r="E1695" t="str">
        <f>+VLOOKUP(F1695,'[2]DIVIPOLA MPIO'!$A$5:$B$1125,2,0)</f>
        <v>Meta</v>
      </c>
      <c r="F1695" t="s">
        <v>78</v>
      </c>
      <c r="G1695" t="s">
        <v>231</v>
      </c>
      <c r="H1695" t="s">
        <v>232</v>
      </c>
      <c r="I1695" t="s">
        <v>394</v>
      </c>
      <c r="J1695" t="s">
        <v>123</v>
      </c>
      <c r="K1695" s="2">
        <v>30</v>
      </c>
      <c r="L1695" s="2">
        <v>411</v>
      </c>
      <c r="M1695" s="64">
        <v>10</v>
      </c>
      <c r="N1695" s="27">
        <f t="shared" si="162"/>
        <v>2</v>
      </c>
      <c r="O1695" s="28" t="str">
        <f t="shared" si="157"/>
        <v>10</v>
      </c>
      <c r="P1695" s="28">
        <f t="shared" si="158"/>
        <v>0</v>
      </c>
      <c r="Q1695" s="29">
        <f t="shared" si="159"/>
        <v>600</v>
      </c>
      <c r="R1695" s="29">
        <f t="shared" si="160"/>
        <v>10</v>
      </c>
    </row>
    <row r="1696" spans="1:18">
      <c r="A1696" s="1">
        <v>45536</v>
      </c>
      <c r="B1696" s="1" t="str">
        <f t="shared" si="161"/>
        <v>septiembre</v>
      </c>
      <c r="C1696" t="s">
        <v>235</v>
      </c>
      <c r="D1696" t="s">
        <v>236</v>
      </c>
      <c r="E1696" t="str">
        <f>+VLOOKUP(F1696,'[2]DIVIPOLA MPIO'!$A$5:$B$1125,2,0)</f>
        <v>Valle del Cauca</v>
      </c>
      <c r="F1696" t="s">
        <v>462</v>
      </c>
      <c r="G1696" t="s">
        <v>238</v>
      </c>
      <c r="H1696" t="s">
        <v>239</v>
      </c>
      <c r="I1696" t="s">
        <v>211</v>
      </c>
      <c r="J1696" t="s">
        <v>411</v>
      </c>
      <c r="K1696" s="2">
        <v>32</v>
      </c>
      <c r="L1696" s="2">
        <v>411</v>
      </c>
      <c r="M1696" s="64">
        <v>20.2</v>
      </c>
      <c r="N1696" s="27">
        <f t="shared" si="162"/>
        <v>4</v>
      </c>
      <c r="O1696" s="28" t="str">
        <f t="shared" si="157"/>
        <v>20</v>
      </c>
      <c r="P1696" s="28" t="str">
        <f t="shared" si="158"/>
        <v>,2</v>
      </c>
      <c r="Q1696" s="29">
        <f t="shared" si="159"/>
        <v>1200.2</v>
      </c>
      <c r="R1696" s="29">
        <f t="shared" si="160"/>
        <v>20.003333333333334</v>
      </c>
    </row>
    <row r="1697" spans="1:19">
      <c r="A1697" s="1">
        <v>45536</v>
      </c>
      <c r="B1697" s="1" t="str">
        <f t="shared" si="161"/>
        <v>septiembre</v>
      </c>
      <c r="C1697" t="s">
        <v>235</v>
      </c>
      <c r="D1697" t="s">
        <v>236</v>
      </c>
      <c r="E1697" t="str">
        <f>+VLOOKUP(F1697,'[2]DIVIPOLA MPIO'!$A$5:$B$1125,2,0)</f>
        <v>Valle del Cauca</v>
      </c>
      <c r="F1697" t="s">
        <v>240</v>
      </c>
      <c r="G1697" t="s">
        <v>241</v>
      </c>
      <c r="H1697" t="s">
        <v>239</v>
      </c>
      <c r="I1697" t="s">
        <v>211</v>
      </c>
      <c r="J1697" t="s">
        <v>411</v>
      </c>
      <c r="K1697" s="2">
        <v>56</v>
      </c>
      <c r="L1697" s="2">
        <v>657.5</v>
      </c>
      <c r="M1697" s="64">
        <v>29.3</v>
      </c>
      <c r="N1697" s="27">
        <f t="shared" si="162"/>
        <v>4</v>
      </c>
      <c r="O1697" s="28" t="str">
        <f t="shared" si="157"/>
        <v>29</v>
      </c>
      <c r="P1697" s="28" t="str">
        <f t="shared" si="158"/>
        <v>,3</v>
      </c>
      <c r="Q1697" s="29">
        <f t="shared" si="159"/>
        <v>1740.3</v>
      </c>
      <c r="R1697" s="29">
        <f t="shared" si="160"/>
        <v>29.004999999999999</v>
      </c>
    </row>
    <row r="1698" spans="1:19">
      <c r="A1698" s="1">
        <v>45536</v>
      </c>
      <c r="B1698" s="1" t="str">
        <f t="shared" si="161"/>
        <v>septiembre</v>
      </c>
      <c r="C1698" t="s">
        <v>235</v>
      </c>
      <c r="D1698" t="s">
        <v>236</v>
      </c>
      <c r="E1698" t="str">
        <f>+VLOOKUP(F1698,'[2]DIVIPOLA MPIO'!$A$5:$B$1125,2,0)</f>
        <v>Valle del Cauca</v>
      </c>
      <c r="F1698" t="s">
        <v>242</v>
      </c>
      <c r="G1698" t="s">
        <v>243</v>
      </c>
      <c r="H1698" t="s">
        <v>244</v>
      </c>
      <c r="I1698" t="s">
        <v>225</v>
      </c>
      <c r="J1698" t="s">
        <v>411</v>
      </c>
      <c r="K1698" s="2">
        <v>59</v>
      </c>
      <c r="L1698" s="2">
        <v>901.4</v>
      </c>
      <c r="M1698" s="64">
        <v>38.700000000000003</v>
      </c>
      <c r="N1698" s="27">
        <f t="shared" si="162"/>
        <v>4</v>
      </c>
      <c r="O1698" s="28" t="str">
        <f t="shared" si="157"/>
        <v>38</v>
      </c>
      <c r="P1698" s="28" t="str">
        <f t="shared" si="158"/>
        <v>,7</v>
      </c>
      <c r="Q1698" s="29">
        <f t="shared" si="159"/>
        <v>2280.6999999999998</v>
      </c>
      <c r="R1698" s="29">
        <f t="shared" si="160"/>
        <v>38.011666666666663</v>
      </c>
      <c r="S1698" t="s">
        <v>576</v>
      </c>
    </row>
    <row r="1699" spans="1:19">
      <c r="A1699" s="1">
        <v>45566</v>
      </c>
      <c r="B1699" s="1" t="str">
        <f t="shared" si="161"/>
        <v>octubre</v>
      </c>
      <c r="C1699" t="s">
        <v>310</v>
      </c>
      <c r="D1699" t="s">
        <v>311</v>
      </c>
      <c r="E1699" t="s">
        <v>528</v>
      </c>
      <c r="F1699" t="s">
        <v>398</v>
      </c>
      <c r="G1699" t="s">
        <v>399</v>
      </c>
      <c r="H1699" t="s">
        <v>402</v>
      </c>
      <c r="I1699" t="s">
        <v>92</v>
      </c>
      <c r="J1699" t="s">
        <v>16</v>
      </c>
      <c r="K1699" s="2">
        <v>66</v>
      </c>
      <c r="L1699" s="2">
        <v>836</v>
      </c>
      <c r="M1699" s="2">
        <v>24</v>
      </c>
      <c r="N1699" s="27">
        <f t="shared" si="162"/>
        <v>2</v>
      </c>
      <c r="O1699" s="28" t="str">
        <f t="shared" ref="O1699:O1762" si="163">IF(N1699="1",$M1699,IF(N1699=2,LEFT($M1699,2),LEFT($M1699,2)))</f>
        <v>24</v>
      </c>
      <c r="P1699" s="28">
        <f t="shared" ref="P1699:P1762" si="164">IF(N1699&lt;=2,0,MID($M1699,3,3))</f>
        <v>0</v>
      </c>
      <c r="Q1699" s="29">
        <f t="shared" ref="Q1699:Q1762" si="165">+(O1699*60)+P1699</f>
        <v>1440</v>
      </c>
      <c r="R1699" s="29">
        <f t="shared" ref="R1699:R1762" si="166">+Q1699/60</f>
        <v>24</v>
      </c>
    </row>
    <row r="1700" spans="1:19">
      <c r="A1700" s="1">
        <v>45566</v>
      </c>
      <c r="B1700" s="1" t="str">
        <f t="shared" si="161"/>
        <v>octubre</v>
      </c>
      <c r="C1700" t="s">
        <v>310</v>
      </c>
      <c r="D1700" t="s">
        <v>311</v>
      </c>
      <c r="E1700" t="s">
        <v>528</v>
      </c>
      <c r="F1700" t="s">
        <v>398</v>
      </c>
      <c r="G1700" t="s">
        <v>399</v>
      </c>
      <c r="H1700" t="s">
        <v>400</v>
      </c>
      <c r="I1700" t="s">
        <v>92</v>
      </c>
      <c r="J1700" t="s">
        <v>65</v>
      </c>
      <c r="K1700" s="2">
        <v>60</v>
      </c>
      <c r="L1700" s="2">
        <v>908</v>
      </c>
      <c r="M1700" s="2">
        <v>29.04</v>
      </c>
      <c r="N1700" s="27">
        <f t="shared" si="162"/>
        <v>5</v>
      </c>
      <c r="O1700" s="28" t="str">
        <f t="shared" si="163"/>
        <v>29</v>
      </c>
      <c r="P1700" s="28" t="str">
        <f t="shared" si="164"/>
        <v>,04</v>
      </c>
      <c r="Q1700" s="29">
        <f t="shared" si="165"/>
        <v>1740.04</v>
      </c>
      <c r="R1700" s="29">
        <f t="shared" si="166"/>
        <v>29.000666666666667</v>
      </c>
    </row>
    <row r="1701" spans="1:19">
      <c r="A1701" s="1">
        <v>45566</v>
      </c>
      <c r="B1701" s="1" t="str">
        <f t="shared" si="161"/>
        <v>octubre</v>
      </c>
      <c r="C1701" t="s">
        <v>310</v>
      </c>
      <c r="D1701" t="s">
        <v>311</v>
      </c>
      <c r="E1701" t="s">
        <v>529</v>
      </c>
      <c r="F1701" t="s">
        <v>34</v>
      </c>
      <c r="G1701" t="s">
        <v>312</v>
      </c>
      <c r="H1701" t="s">
        <v>401</v>
      </c>
      <c r="I1701" t="s">
        <v>15</v>
      </c>
      <c r="J1701" t="s">
        <v>27</v>
      </c>
      <c r="K1701" s="2">
        <v>56</v>
      </c>
      <c r="L1701" s="2">
        <v>1880</v>
      </c>
      <c r="M1701" s="2">
        <v>29</v>
      </c>
      <c r="N1701" s="27">
        <f t="shared" si="162"/>
        <v>2</v>
      </c>
      <c r="O1701" s="28" t="str">
        <f t="shared" si="163"/>
        <v>29</v>
      </c>
      <c r="P1701" s="28">
        <f t="shared" si="164"/>
        <v>0</v>
      </c>
      <c r="Q1701" s="29">
        <f t="shared" si="165"/>
        <v>1740</v>
      </c>
      <c r="R1701" s="29">
        <f t="shared" si="166"/>
        <v>29</v>
      </c>
    </row>
    <row r="1702" spans="1:19">
      <c r="A1702" s="1">
        <v>45566</v>
      </c>
      <c r="B1702" s="1" t="str">
        <f t="shared" si="161"/>
        <v>octubre</v>
      </c>
      <c r="C1702" t="s">
        <v>310</v>
      </c>
      <c r="D1702" t="s">
        <v>311</v>
      </c>
      <c r="E1702" t="s">
        <v>529</v>
      </c>
      <c r="F1702" t="s">
        <v>34</v>
      </c>
      <c r="G1702" t="s">
        <v>312</v>
      </c>
      <c r="H1702" t="s">
        <v>516</v>
      </c>
      <c r="I1702" t="s">
        <v>517</v>
      </c>
      <c r="J1702" t="s">
        <v>27</v>
      </c>
      <c r="K1702" s="2">
        <v>131</v>
      </c>
      <c r="L1702" s="2">
        <v>4918</v>
      </c>
      <c r="M1702" s="2">
        <v>58.24</v>
      </c>
      <c r="N1702" s="27">
        <f t="shared" si="162"/>
        <v>5</v>
      </c>
      <c r="O1702" s="28" t="str">
        <f t="shared" si="163"/>
        <v>58</v>
      </c>
      <c r="P1702" s="28" t="str">
        <f t="shared" si="164"/>
        <v>,24</v>
      </c>
      <c r="Q1702" s="29">
        <f t="shared" si="165"/>
        <v>3480.24</v>
      </c>
      <c r="R1702" s="29">
        <f t="shared" si="166"/>
        <v>58.003999999999998</v>
      </c>
    </row>
    <row r="1703" spans="1:19">
      <c r="A1703" s="1">
        <v>45566</v>
      </c>
      <c r="B1703" s="1" t="str">
        <f t="shared" si="161"/>
        <v>octubre</v>
      </c>
      <c r="C1703" t="s">
        <v>310</v>
      </c>
      <c r="D1703" t="s">
        <v>311</v>
      </c>
      <c r="E1703" t="s">
        <v>529</v>
      </c>
      <c r="F1703" t="s">
        <v>34</v>
      </c>
      <c r="G1703" t="s">
        <v>312</v>
      </c>
      <c r="H1703" t="s">
        <v>313</v>
      </c>
      <c r="I1703" t="s">
        <v>370</v>
      </c>
      <c r="J1703" t="s">
        <v>27</v>
      </c>
      <c r="K1703" s="2">
        <v>157</v>
      </c>
      <c r="L1703" s="2">
        <v>5357</v>
      </c>
      <c r="M1703" s="2">
        <v>85.36</v>
      </c>
      <c r="N1703" s="27">
        <f t="shared" si="162"/>
        <v>5</v>
      </c>
      <c r="O1703" s="28" t="str">
        <f t="shared" si="163"/>
        <v>85</v>
      </c>
      <c r="P1703" s="28" t="str">
        <f t="shared" si="164"/>
        <v>,36</v>
      </c>
      <c r="Q1703" s="29">
        <f t="shared" si="165"/>
        <v>5100.3599999999997</v>
      </c>
      <c r="R1703" s="29">
        <f t="shared" si="166"/>
        <v>85.006</v>
      </c>
    </row>
    <row r="1704" spans="1:19">
      <c r="A1704" s="1">
        <v>45566</v>
      </c>
      <c r="B1704" s="1" t="str">
        <f t="shared" si="161"/>
        <v>octubre</v>
      </c>
      <c r="C1704" t="s">
        <v>310</v>
      </c>
      <c r="D1704" t="s">
        <v>311</v>
      </c>
      <c r="E1704" t="s">
        <v>529</v>
      </c>
      <c r="F1704" t="s">
        <v>34</v>
      </c>
      <c r="G1704" t="s">
        <v>312</v>
      </c>
      <c r="H1704" t="s">
        <v>316</v>
      </c>
      <c r="I1704" t="s">
        <v>370</v>
      </c>
      <c r="J1704" t="s">
        <v>27</v>
      </c>
      <c r="K1704" s="2">
        <v>97</v>
      </c>
      <c r="L1704" s="2">
        <v>5737</v>
      </c>
      <c r="M1704" s="2">
        <v>74.3</v>
      </c>
      <c r="N1704" s="27">
        <f t="shared" si="162"/>
        <v>4</v>
      </c>
      <c r="O1704" s="28" t="str">
        <f t="shared" si="163"/>
        <v>74</v>
      </c>
      <c r="P1704" s="28" t="str">
        <f t="shared" si="164"/>
        <v>,3</v>
      </c>
      <c r="Q1704" s="29">
        <f t="shared" si="165"/>
        <v>4440.3</v>
      </c>
      <c r="R1704" s="29">
        <f t="shared" si="166"/>
        <v>74.00500000000001</v>
      </c>
    </row>
    <row r="1705" spans="1:19">
      <c r="A1705" s="1">
        <v>45566</v>
      </c>
      <c r="B1705" s="1" t="str">
        <f t="shared" si="161"/>
        <v>octubre</v>
      </c>
      <c r="C1705" t="s">
        <v>10</v>
      </c>
      <c r="D1705" t="s">
        <v>11</v>
      </c>
      <c r="E1705" t="s">
        <v>528</v>
      </c>
      <c r="F1705" t="s">
        <v>12</v>
      </c>
      <c r="G1705" t="s">
        <v>13</v>
      </c>
      <c r="H1705" t="s">
        <v>317</v>
      </c>
      <c r="I1705" t="s">
        <v>15</v>
      </c>
      <c r="J1705" t="s">
        <v>16</v>
      </c>
      <c r="K1705" s="2">
        <v>2</v>
      </c>
      <c r="L1705" s="2">
        <v>500</v>
      </c>
      <c r="M1705" s="2">
        <v>6.4</v>
      </c>
      <c r="N1705" s="27">
        <f t="shared" si="162"/>
        <v>3</v>
      </c>
      <c r="O1705" s="28" t="str">
        <f t="shared" si="163"/>
        <v>6,</v>
      </c>
      <c r="P1705" s="28" t="str">
        <f t="shared" si="164"/>
        <v>4</v>
      </c>
      <c r="Q1705" s="29">
        <f t="shared" si="165"/>
        <v>364</v>
      </c>
      <c r="R1705" s="29">
        <f t="shared" si="166"/>
        <v>6.0666666666666664</v>
      </c>
    </row>
    <row r="1706" spans="1:19">
      <c r="A1706" s="1">
        <v>45566</v>
      </c>
      <c r="B1706" s="1" t="str">
        <f t="shared" si="161"/>
        <v>octubre</v>
      </c>
      <c r="C1706" t="s">
        <v>10</v>
      </c>
      <c r="D1706" t="s">
        <v>11</v>
      </c>
      <c r="E1706" t="s">
        <v>528</v>
      </c>
      <c r="F1706" t="s">
        <v>458</v>
      </c>
      <c r="G1706" t="s">
        <v>245</v>
      </c>
      <c r="H1706" t="s">
        <v>317</v>
      </c>
      <c r="I1706" t="s">
        <v>15</v>
      </c>
      <c r="J1706" t="s">
        <v>16</v>
      </c>
      <c r="K1706" s="2">
        <v>1</v>
      </c>
      <c r="L1706" s="2">
        <v>150</v>
      </c>
      <c r="M1706" s="2">
        <v>2.2000000000000002</v>
      </c>
      <c r="N1706" s="27">
        <f t="shared" si="162"/>
        <v>3</v>
      </c>
      <c r="O1706" s="28" t="str">
        <f t="shared" si="163"/>
        <v>2,</v>
      </c>
      <c r="P1706" s="28" t="str">
        <f t="shared" si="164"/>
        <v>2</v>
      </c>
      <c r="Q1706" s="29">
        <f t="shared" si="165"/>
        <v>122</v>
      </c>
      <c r="R1706" s="29">
        <f t="shared" si="166"/>
        <v>2.0333333333333332</v>
      </c>
    </row>
    <row r="1707" spans="1:19">
      <c r="A1707" s="1">
        <v>45566</v>
      </c>
      <c r="B1707" s="1" t="str">
        <f t="shared" si="161"/>
        <v>octubre</v>
      </c>
      <c r="C1707" t="s">
        <v>10</v>
      </c>
      <c r="D1707" t="s">
        <v>11</v>
      </c>
      <c r="E1707" t="s">
        <v>528</v>
      </c>
      <c r="F1707" t="s">
        <v>458</v>
      </c>
      <c r="G1707" t="s">
        <v>330</v>
      </c>
      <c r="H1707" t="s">
        <v>317</v>
      </c>
      <c r="I1707" t="s">
        <v>15</v>
      </c>
      <c r="J1707" t="s">
        <v>16</v>
      </c>
      <c r="K1707" s="2">
        <v>1</v>
      </c>
      <c r="L1707" s="2">
        <v>350</v>
      </c>
      <c r="M1707" s="2">
        <v>5</v>
      </c>
      <c r="N1707" s="27">
        <f t="shared" si="162"/>
        <v>1</v>
      </c>
      <c r="O1707" s="28" t="str">
        <f t="shared" si="163"/>
        <v>5</v>
      </c>
      <c r="P1707" s="28">
        <f t="shared" si="164"/>
        <v>0</v>
      </c>
      <c r="Q1707" s="29">
        <f t="shared" si="165"/>
        <v>300</v>
      </c>
      <c r="R1707" s="29">
        <f t="shared" si="166"/>
        <v>5</v>
      </c>
    </row>
    <row r="1708" spans="1:19">
      <c r="A1708" s="1">
        <v>45566</v>
      </c>
      <c r="B1708" s="1" t="str">
        <f t="shared" si="161"/>
        <v>octubre</v>
      </c>
      <c r="C1708" t="s">
        <v>10</v>
      </c>
      <c r="D1708" t="s">
        <v>11</v>
      </c>
      <c r="E1708" t="s">
        <v>528</v>
      </c>
      <c r="F1708" t="s">
        <v>463</v>
      </c>
      <c r="G1708" t="s">
        <v>20</v>
      </c>
      <c r="H1708" t="s">
        <v>21</v>
      </c>
      <c r="I1708" t="s">
        <v>15</v>
      </c>
      <c r="J1708" t="s">
        <v>16</v>
      </c>
      <c r="K1708" s="2">
        <v>18</v>
      </c>
      <c r="L1708" s="2">
        <v>3017</v>
      </c>
      <c r="M1708" s="2">
        <v>43.1</v>
      </c>
      <c r="N1708" s="27">
        <f t="shared" si="162"/>
        <v>4</v>
      </c>
      <c r="O1708" s="28" t="str">
        <f t="shared" si="163"/>
        <v>43</v>
      </c>
      <c r="P1708" s="28" t="str">
        <f t="shared" si="164"/>
        <v>,1</v>
      </c>
      <c r="Q1708" s="29">
        <f t="shared" si="165"/>
        <v>2580.1</v>
      </c>
      <c r="R1708" s="29">
        <f t="shared" si="166"/>
        <v>43.001666666666665</v>
      </c>
    </row>
    <row r="1709" spans="1:19">
      <c r="A1709" s="1">
        <v>45566</v>
      </c>
      <c r="B1709" s="1" t="str">
        <f t="shared" si="161"/>
        <v>octubre</v>
      </c>
      <c r="C1709" t="s">
        <v>22</v>
      </c>
      <c r="D1709" t="s">
        <v>23</v>
      </c>
      <c r="E1709" t="s">
        <v>531</v>
      </c>
      <c r="F1709" t="s">
        <v>24</v>
      </c>
      <c r="G1709" t="s">
        <v>530</v>
      </c>
      <c r="H1709" t="s">
        <v>37</v>
      </c>
      <c r="I1709" t="s">
        <v>15</v>
      </c>
      <c r="J1709" t="s">
        <v>27</v>
      </c>
      <c r="K1709" s="2">
        <v>15</v>
      </c>
      <c r="L1709" s="2">
        <v>696</v>
      </c>
      <c r="M1709" s="2">
        <v>7.06</v>
      </c>
      <c r="N1709" s="27">
        <f t="shared" si="162"/>
        <v>4</v>
      </c>
      <c r="O1709" s="28" t="str">
        <f t="shared" si="163"/>
        <v>7,</v>
      </c>
      <c r="P1709" s="28" t="str">
        <f t="shared" si="164"/>
        <v>06</v>
      </c>
      <c r="Q1709" s="29">
        <f t="shared" si="165"/>
        <v>426</v>
      </c>
      <c r="R1709" s="29">
        <f t="shared" si="166"/>
        <v>7.1</v>
      </c>
    </row>
    <row r="1710" spans="1:19">
      <c r="A1710" s="1">
        <v>45566</v>
      </c>
      <c r="B1710" s="1" t="str">
        <f t="shared" si="161"/>
        <v>octubre</v>
      </c>
      <c r="C1710" t="s">
        <v>22</v>
      </c>
      <c r="D1710" t="s">
        <v>23</v>
      </c>
      <c r="E1710" t="s">
        <v>533</v>
      </c>
      <c r="F1710" t="s">
        <v>28</v>
      </c>
      <c r="G1710" t="s">
        <v>532</v>
      </c>
      <c r="H1710" t="s">
        <v>36</v>
      </c>
      <c r="I1710" t="s">
        <v>15</v>
      </c>
      <c r="J1710" t="s">
        <v>27</v>
      </c>
      <c r="K1710" s="2">
        <v>116</v>
      </c>
      <c r="L1710" s="2">
        <v>2919</v>
      </c>
      <c r="M1710" s="2">
        <v>45.3</v>
      </c>
      <c r="N1710" s="27">
        <f t="shared" si="162"/>
        <v>4</v>
      </c>
      <c r="O1710" s="28" t="str">
        <f t="shared" si="163"/>
        <v>45</v>
      </c>
      <c r="P1710" s="28" t="str">
        <f t="shared" si="164"/>
        <v>,3</v>
      </c>
      <c r="Q1710" s="29">
        <f t="shared" si="165"/>
        <v>2700.3</v>
      </c>
      <c r="R1710" s="29">
        <f t="shared" si="166"/>
        <v>45.005000000000003</v>
      </c>
    </row>
    <row r="1711" spans="1:19">
      <c r="A1711" s="1">
        <v>45566</v>
      </c>
      <c r="B1711" s="1" t="str">
        <f t="shared" si="161"/>
        <v>octubre</v>
      </c>
      <c r="C1711" t="s">
        <v>22</v>
      </c>
      <c r="D1711" t="s">
        <v>23</v>
      </c>
      <c r="E1711" t="s">
        <v>533</v>
      </c>
      <c r="F1711" t="s">
        <v>28</v>
      </c>
      <c r="G1711" t="s">
        <v>532</v>
      </c>
      <c r="H1711" t="s">
        <v>33</v>
      </c>
      <c r="I1711" t="s">
        <v>15</v>
      </c>
      <c r="J1711" t="s">
        <v>27</v>
      </c>
      <c r="K1711" s="2">
        <v>13</v>
      </c>
      <c r="L1711" s="2">
        <v>366</v>
      </c>
      <c r="M1711" s="2">
        <v>5.0599999999999996</v>
      </c>
      <c r="N1711" s="27">
        <f t="shared" si="162"/>
        <v>4</v>
      </c>
      <c r="O1711" s="28" t="str">
        <f t="shared" si="163"/>
        <v>5,</v>
      </c>
      <c r="P1711" s="28" t="str">
        <f t="shared" si="164"/>
        <v>06</v>
      </c>
      <c r="Q1711" s="29">
        <f t="shared" si="165"/>
        <v>306</v>
      </c>
      <c r="R1711" s="29">
        <f t="shared" si="166"/>
        <v>5.0999999999999996</v>
      </c>
    </row>
    <row r="1712" spans="1:19">
      <c r="A1712" s="1">
        <v>45566</v>
      </c>
      <c r="B1712" s="1" t="str">
        <f t="shared" si="161"/>
        <v>octubre</v>
      </c>
      <c r="C1712" t="s">
        <v>22</v>
      </c>
      <c r="D1712" t="s">
        <v>23</v>
      </c>
      <c r="E1712" t="s">
        <v>529</v>
      </c>
      <c r="F1712" t="s">
        <v>31</v>
      </c>
      <c r="G1712" t="s">
        <v>534</v>
      </c>
      <c r="H1712" t="s">
        <v>33</v>
      </c>
      <c r="I1712" t="s">
        <v>15</v>
      </c>
      <c r="J1712" t="s">
        <v>27</v>
      </c>
      <c r="K1712" s="2">
        <v>67</v>
      </c>
      <c r="L1712" s="2">
        <v>2153</v>
      </c>
      <c r="M1712" s="2">
        <v>24.12</v>
      </c>
      <c r="N1712" s="27">
        <f t="shared" si="162"/>
        <v>5</v>
      </c>
      <c r="O1712" s="28" t="str">
        <f t="shared" si="163"/>
        <v>24</v>
      </c>
      <c r="P1712" s="28" t="str">
        <f t="shared" si="164"/>
        <v>,12</v>
      </c>
      <c r="Q1712" s="29">
        <f t="shared" si="165"/>
        <v>1440.12</v>
      </c>
      <c r="R1712" s="29">
        <f t="shared" si="166"/>
        <v>24.001999999999999</v>
      </c>
    </row>
    <row r="1713" spans="1:18">
      <c r="A1713" s="1">
        <v>45566</v>
      </c>
      <c r="B1713" s="1" t="str">
        <f t="shared" si="161"/>
        <v>octubre</v>
      </c>
      <c r="C1713" t="s">
        <v>22</v>
      </c>
      <c r="D1713" t="s">
        <v>23</v>
      </c>
      <c r="E1713" t="s">
        <v>529</v>
      </c>
      <c r="F1713" t="s">
        <v>34</v>
      </c>
      <c r="G1713" t="s">
        <v>535</v>
      </c>
      <c r="H1713" t="s">
        <v>37</v>
      </c>
      <c r="I1713" t="s">
        <v>15</v>
      </c>
      <c r="J1713" t="s">
        <v>27</v>
      </c>
      <c r="K1713" s="2">
        <v>130</v>
      </c>
      <c r="L1713" s="2">
        <v>4262</v>
      </c>
      <c r="M1713" s="2">
        <v>54.36</v>
      </c>
      <c r="N1713" s="27">
        <f t="shared" si="162"/>
        <v>5</v>
      </c>
      <c r="O1713" s="28" t="str">
        <f t="shared" si="163"/>
        <v>54</v>
      </c>
      <c r="P1713" s="28" t="str">
        <f t="shared" si="164"/>
        <v>,36</v>
      </c>
      <c r="Q1713" s="29">
        <f t="shared" si="165"/>
        <v>3240.36</v>
      </c>
      <c r="R1713" s="29">
        <f t="shared" si="166"/>
        <v>54.006</v>
      </c>
    </row>
    <row r="1714" spans="1:18">
      <c r="A1714" s="1">
        <v>45566</v>
      </c>
      <c r="B1714" s="1" t="str">
        <f t="shared" si="161"/>
        <v>octubre</v>
      </c>
      <c r="C1714" t="s">
        <v>22</v>
      </c>
      <c r="D1714" t="s">
        <v>23</v>
      </c>
      <c r="E1714" t="s">
        <v>529</v>
      </c>
      <c r="F1714" t="s">
        <v>34</v>
      </c>
      <c r="G1714" t="s">
        <v>535</v>
      </c>
      <c r="H1714" t="s">
        <v>30</v>
      </c>
      <c r="I1714" t="s">
        <v>15</v>
      </c>
      <c r="J1714" t="s">
        <v>27</v>
      </c>
      <c r="K1714" s="2">
        <v>134</v>
      </c>
      <c r="L1714" s="2">
        <v>4068</v>
      </c>
      <c r="M1714" s="2">
        <v>53.54</v>
      </c>
      <c r="N1714" s="27">
        <f t="shared" si="162"/>
        <v>5</v>
      </c>
      <c r="O1714" s="28" t="str">
        <f t="shared" si="163"/>
        <v>53</v>
      </c>
      <c r="P1714" s="28" t="str">
        <f t="shared" si="164"/>
        <v>,54</v>
      </c>
      <c r="Q1714" s="29">
        <f t="shared" si="165"/>
        <v>3180.54</v>
      </c>
      <c r="R1714" s="29">
        <f t="shared" si="166"/>
        <v>53.009</v>
      </c>
    </row>
    <row r="1715" spans="1:18">
      <c r="A1715" s="1">
        <v>45566</v>
      </c>
      <c r="B1715" s="1" t="str">
        <f t="shared" si="161"/>
        <v>octubre</v>
      </c>
      <c r="C1715" t="s">
        <v>248</v>
      </c>
      <c r="D1715" t="s">
        <v>249</v>
      </c>
      <c r="E1715" t="s">
        <v>528</v>
      </c>
      <c r="F1715" t="s">
        <v>536</v>
      </c>
      <c r="G1715" t="s">
        <v>250</v>
      </c>
      <c r="H1715" t="s">
        <v>371</v>
      </c>
      <c r="I1715" t="s">
        <v>15</v>
      </c>
      <c r="J1715" t="s">
        <v>16</v>
      </c>
      <c r="K1715" s="2">
        <v>15</v>
      </c>
      <c r="L1715" s="2">
        <v>800</v>
      </c>
      <c r="M1715" s="2">
        <v>6.42</v>
      </c>
      <c r="N1715" s="27">
        <f t="shared" si="162"/>
        <v>4</v>
      </c>
      <c r="O1715" s="28" t="str">
        <f t="shared" si="163"/>
        <v>6,</v>
      </c>
      <c r="P1715" s="28" t="str">
        <f t="shared" si="164"/>
        <v>42</v>
      </c>
      <c r="Q1715" s="29">
        <f t="shared" si="165"/>
        <v>402</v>
      </c>
      <c r="R1715" s="29">
        <f t="shared" si="166"/>
        <v>6.7</v>
      </c>
    </row>
    <row r="1716" spans="1:18">
      <c r="A1716" s="1">
        <v>45566</v>
      </c>
      <c r="B1716" s="1" t="str">
        <f t="shared" si="161"/>
        <v>octubre</v>
      </c>
      <c r="C1716" t="s">
        <v>248</v>
      </c>
      <c r="D1716" t="s">
        <v>249</v>
      </c>
      <c r="E1716" t="s">
        <v>528</v>
      </c>
      <c r="F1716" t="s">
        <v>536</v>
      </c>
      <c r="G1716" t="s">
        <v>250</v>
      </c>
      <c r="H1716" t="s">
        <v>252</v>
      </c>
      <c r="I1716" t="s">
        <v>15</v>
      </c>
      <c r="J1716" t="s">
        <v>16</v>
      </c>
      <c r="K1716" s="2">
        <v>30</v>
      </c>
      <c r="L1716" s="2">
        <v>1600</v>
      </c>
      <c r="M1716" s="2">
        <v>12.3</v>
      </c>
      <c r="N1716" s="27">
        <f t="shared" si="162"/>
        <v>4</v>
      </c>
      <c r="O1716" s="28" t="str">
        <f t="shared" si="163"/>
        <v>12</v>
      </c>
      <c r="P1716" s="28" t="str">
        <f t="shared" si="164"/>
        <v>,3</v>
      </c>
      <c r="Q1716" s="29">
        <f t="shared" si="165"/>
        <v>720.3</v>
      </c>
      <c r="R1716" s="29">
        <f t="shared" si="166"/>
        <v>12.004999999999999</v>
      </c>
    </row>
    <row r="1717" spans="1:18">
      <c r="A1717" s="1">
        <v>45566</v>
      </c>
      <c r="B1717" s="1" t="str">
        <f t="shared" si="161"/>
        <v>octubre</v>
      </c>
      <c r="C1717" t="s">
        <v>253</v>
      </c>
      <c r="D1717" t="s">
        <v>254</v>
      </c>
      <c r="E1717" t="s">
        <v>528</v>
      </c>
      <c r="F1717" t="s">
        <v>12</v>
      </c>
      <c r="G1717" t="s">
        <v>255</v>
      </c>
      <c r="H1717" t="s">
        <v>372</v>
      </c>
      <c r="I1717" t="s">
        <v>92</v>
      </c>
      <c r="J1717" t="s">
        <v>16</v>
      </c>
      <c r="K1717" s="2">
        <v>39</v>
      </c>
      <c r="L1717" s="2">
        <v>488</v>
      </c>
      <c r="M1717" s="2">
        <v>13</v>
      </c>
      <c r="N1717" s="27">
        <f t="shared" si="162"/>
        <v>2</v>
      </c>
      <c r="O1717" s="28" t="str">
        <f t="shared" si="163"/>
        <v>13</v>
      </c>
      <c r="P1717" s="28">
        <f t="shared" si="164"/>
        <v>0</v>
      </c>
      <c r="Q1717" s="29">
        <f t="shared" si="165"/>
        <v>780</v>
      </c>
      <c r="R1717" s="29">
        <f t="shared" si="166"/>
        <v>13</v>
      </c>
    </row>
    <row r="1718" spans="1:18">
      <c r="A1718" s="1">
        <v>45566</v>
      </c>
      <c r="B1718" s="1" t="str">
        <f t="shared" si="161"/>
        <v>octubre</v>
      </c>
      <c r="C1718" t="s">
        <v>253</v>
      </c>
      <c r="D1718" t="s">
        <v>254</v>
      </c>
      <c r="E1718" t="s">
        <v>528</v>
      </c>
      <c r="F1718" t="s">
        <v>12</v>
      </c>
      <c r="G1718" t="s">
        <v>255</v>
      </c>
      <c r="H1718" t="s">
        <v>336</v>
      </c>
      <c r="I1718" t="s">
        <v>15</v>
      </c>
      <c r="J1718" t="s">
        <v>16</v>
      </c>
      <c r="K1718" s="2">
        <v>3</v>
      </c>
      <c r="L1718" s="2">
        <v>38</v>
      </c>
      <c r="M1718" s="2">
        <v>1.1000000000000001</v>
      </c>
      <c r="N1718" s="27">
        <f t="shared" si="162"/>
        <v>3</v>
      </c>
      <c r="O1718" s="28" t="str">
        <f t="shared" si="163"/>
        <v>1,</v>
      </c>
      <c r="P1718" s="28" t="str">
        <f t="shared" si="164"/>
        <v>1</v>
      </c>
      <c r="Q1718" s="29">
        <f t="shared" si="165"/>
        <v>61</v>
      </c>
      <c r="R1718" s="29">
        <f t="shared" si="166"/>
        <v>1.0166666666666666</v>
      </c>
    </row>
    <row r="1719" spans="1:18">
      <c r="A1719" s="1">
        <v>45566</v>
      </c>
      <c r="B1719" s="1" t="str">
        <f t="shared" si="161"/>
        <v>octubre</v>
      </c>
      <c r="C1719" t="s">
        <v>38</v>
      </c>
      <c r="D1719" t="s">
        <v>39</v>
      </c>
      <c r="E1719" t="s">
        <v>537</v>
      </c>
      <c r="F1719" t="s">
        <v>453</v>
      </c>
      <c r="G1719" t="s">
        <v>41</v>
      </c>
      <c r="H1719" t="s">
        <v>42</v>
      </c>
      <c r="I1719" t="s">
        <v>43</v>
      </c>
      <c r="J1719" t="s">
        <v>27</v>
      </c>
      <c r="K1719" s="2">
        <v>130</v>
      </c>
      <c r="L1719" s="2">
        <v>6104</v>
      </c>
      <c r="M1719" s="2">
        <v>47.24</v>
      </c>
      <c r="N1719" s="27">
        <f t="shared" si="162"/>
        <v>5</v>
      </c>
      <c r="O1719" s="28" t="str">
        <f t="shared" si="163"/>
        <v>47</v>
      </c>
      <c r="P1719" s="28" t="str">
        <f t="shared" si="164"/>
        <v>,24</v>
      </c>
      <c r="Q1719" s="29">
        <f t="shared" si="165"/>
        <v>2820.24</v>
      </c>
      <c r="R1719" s="29">
        <f t="shared" si="166"/>
        <v>47.003999999999998</v>
      </c>
    </row>
    <row r="1720" spans="1:18">
      <c r="A1720" s="1">
        <v>45566</v>
      </c>
      <c r="B1720" s="1" t="str">
        <f t="shared" si="161"/>
        <v>octubre</v>
      </c>
      <c r="C1720" t="s">
        <v>38</v>
      </c>
      <c r="D1720" t="s">
        <v>39</v>
      </c>
      <c r="E1720" t="s">
        <v>537</v>
      </c>
      <c r="F1720" t="s">
        <v>453</v>
      </c>
      <c r="G1720" t="s">
        <v>41</v>
      </c>
      <c r="H1720" t="s">
        <v>44</v>
      </c>
      <c r="I1720" t="s">
        <v>43</v>
      </c>
      <c r="J1720" t="s">
        <v>27</v>
      </c>
      <c r="K1720" s="2">
        <v>106</v>
      </c>
      <c r="L1720" s="2">
        <v>4987</v>
      </c>
      <c r="M1720" s="2">
        <v>42</v>
      </c>
      <c r="N1720" s="27">
        <f t="shared" si="162"/>
        <v>2</v>
      </c>
      <c r="O1720" s="28" t="str">
        <f t="shared" si="163"/>
        <v>42</v>
      </c>
      <c r="P1720" s="28">
        <f t="shared" si="164"/>
        <v>0</v>
      </c>
      <c r="Q1720" s="29">
        <f t="shared" si="165"/>
        <v>2520</v>
      </c>
      <c r="R1720" s="29">
        <f t="shared" si="166"/>
        <v>42</v>
      </c>
    </row>
    <row r="1721" spans="1:18">
      <c r="A1721" s="1">
        <v>45566</v>
      </c>
      <c r="B1721" s="1" t="str">
        <f t="shared" si="161"/>
        <v>octubre</v>
      </c>
      <c r="C1721" t="s">
        <v>38</v>
      </c>
      <c r="D1721" t="s">
        <v>39</v>
      </c>
      <c r="E1721" t="s">
        <v>537</v>
      </c>
      <c r="F1721" t="s">
        <v>453</v>
      </c>
      <c r="G1721" t="s">
        <v>41</v>
      </c>
      <c r="H1721" t="s">
        <v>45</v>
      </c>
      <c r="I1721" t="s">
        <v>43</v>
      </c>
      <c r="J1721" t="s">
        <v>27</v>
      </c>
      <c r="K1721" s="2">
        <v>110</v>
      </c>
      <c r="L1721" s="2">
        <v>5057</v>
      </c>
      <c r="M1721" s="2">
        <v>41.12</v>
      </c>
      <c r="N1721" s="27">
        <f t="shared" si="162"/>
        <v>5</v>
      </c>
      <c r="O1721" s="28" t="str">
        <f t="shared" si="163"/>
        <v>41</v>
      </c>
      <c r="P1721" s="28" t="str">
        <f t="shared" si="164"/>
        <v>,12</v>
      </c>
      <c r="Q1721" s="29">
        <f t="shared" si="165"/>
        <v>2460.12</v>
      </c>
      <c r="R1721" s="29">
        <f t="shared" si="166"/>
        <v>41.001999999999995</v>
      </c>
    </row>
    <row r="1722" spans="1:18">
      <c r="A1722" s="1">
        <v>45566</v>
      </c>
      <c r="B1722" s="1" t="str">
        <f t="shared" si="161"/>
        <v>octubre</v>
      </c>
      <c r="C1722" t="s">
        <v>38</v>
      </c>
      <c r="D1722" t="s">
        <v>39</v>
      </c>
      <c r="E1722" t="s">
        <v>537</v>
      </c>
      <c r="F1722" t="s">
        <v>453</v>
      </c>
      <c r="G1722" t="s">
        <v>41</v>
      </c>
      <c r="H1722" t="s">
        <v>46</v>
      </c>
      <c r="I1722" t="s">
        <v>43</v>
      </c>
      <c r="J1722" t="s">
        <v>27</v>
      </c>
      <c r="K1722" s="2">
        <v>129</v>
      </c>
      <c r="L1722" s="2">
        <v>5970</v>
      </c>
      <c r="M1722" s="2">
        <v>53.12</v>
      </c>
      <c r="N1722" s="27">
        <f t="shared" si="162"/>
        <v>5</v>
      </c>
      <c r="O1722" s="28" t="str">
        <f t="shared" si="163"/>
        <v>53</v>
      </c>
      <c r="P1722" s="28" t="str">
        <f t="shared" si="164"/>
        <v>,12</v>
      </c>
      <c r="Q1722" s="29">
        <f t="shared" si="165"/>
        <v>3180.12</v>
      </c>
      <c r="R1722" s="29">
        <f t="shared" si="166"/>
        <v>53.001999999999995</v>
      </c>
    </row>
    <row r="1723" spans="1:18">
      <c r="A1723" s="1">
        <v>45566</v>
      </c>
      <c r="B1723" s="1" t="str">
        <f t="shared" si="161"/>
        <v>octubre</v>
      </c>
      <c r="C1723" t="s">
        <v>38</v>
      </c>
      <c r="D1723" t="s">
        <v>39</v>
      </c>
      <c r="E1723" t="s">
        <v>537</v>
      </c>
      <c r="F1723" t="s">
        <v>453</v>
      </c>
      <c r="G1723" t="s">
        <v>41</v>
      </c>
      <c r="H1723" t="s">
        <v>319</v>
      </c>
      <c r="I1723" t="s">
        <v>43</v>
      </c>
      <c r="J1723" t="s">
        <v>27</v>
      </c>
      <c r="K1723" s="2">
        <v>126</v>
      </c>
      <c r="L1723" s="2">
        <v>5870</v>
      </c>
      <c r="M1723" s="2">
        <v>46.06</v>
      </c>
      <c r="N1723" s="27">
        <f t="shared" si="162"/>
        <v>5</v>
      </c>
      <c r="O1723" s="28" t="str">
        <f t="shared" si="163"/>
        <v>46</v>
      </c>
      <c r="P1723" s="28" t="str">
        <f t="shared" si="164"/>
        <v>,06</v>
      </c>
      <c r="Q1723" s="29">
        <f t="shared" si="165"/>
        <v>2760.06</v>
      </c>
      <c r="R1723" s="29">
        <f t="shared" si="166"/>
        <v>46.000999999999998</v>
      </c>
    </row>
    <row r="1724" spans="1:18">
      <c r="A1724" s="1">
        <v>45566</v>
      </c>
      <c r="B1724" s="1" t="str">
        <f t="shared" si="161"/>
        <v>octubre</v>
      </c>
      <c r="C1724" t="s">
        <v>38</v>
      </c>
      <c r="D1724" t="s">
        <v>39</v>
      </c>
      <c r="E1724" t="s">
        <v>537</v>
      </c>
      <c r="F1724" t="s">
        <v>453</v>
      </c>
      <c r="G1724" t="s">
        <v>41</v>
      </c>
      <c r="H1724" t="s">
        <v>47</v>
      </c>
      <c r="I1724" t="s">
        <v>43</v>
      </c>
      <c r="J1724" t="s">
        <v>27</v>
      </c>
      <c r="K1724" s="2">
        <v>106</v>
      </c>
      <c r="L1724" s="2">
        <v>4960</v>
      </c>
      <c r="M1724" s="2">
        <v>40.119999999999997</v>
      </c>
      <c r="N1724" s="27">
        <f t="shared" si="162"/>
        <v>5</v>
      </c>
      <c r="O1724" s="28" t="str">
        <f t="shared" si="163"/>
        <v>40</v>
      </c>
      <c r="P1724" s="28" t="str">
        <f t="shared" si="164"/>
        <v>,12</v>
      </c>
      <c r="Q1724" s="29">
        <f t="shared" si="165"/>
        <v>2400.12</v>
      </c>
      <c r="R1724" s="29">
        <f t="shared" si="166"/>
        <v>40.001999999999995</v>
      </c>
    </row>
    <row r="1725" spans="1:18">
      <c r="A1725" s="1">
        <v>45566</v>
      </c>
      <c r="B1725" s="1" t="str">
        <f t="shared" si="161"/>
        <v>octubre</v>
      </c>
      <c r="C1725" t="s">
        <v>38</v>
      </c>
      <c r="D1725" t="s">
        <v>39</v>
      </c>
      <c r="E1725" t="s">
        <v>537</v>
      </c>
      <c r="F1725" t="s">
        <v>453</v>
      </c>
      <c r="G1725" t="s">
        <v>41</v>
      </c>
      <c r="H1725" t="s">
        <v>48</v>
      </c>
      <c r="I1725" t="s">
        <v>43</v>
      </c>
      <c r="J1725" t="s">
        <v>27</v>
      </c>
      <c r="K1725" s="2">
        <v>96</v>
      </c>
      <c r="L1725" s="2">
        <v>4406</v>
      </c>
      <c r="M1725" s="2">
        <v>37</v>
      </c>
      <c r="N1725" s="27">
        <f t="shared" si="162"/>
        <v>2</v>
      </c>
      <c r="O1725" s="28" t="str">
        <f t="shared" si="163"/>
        <v>37</v>
      </c>
      <c r="P1725" s="28">
        <f t="shared" si="164"/>
        <v>0</v>
      </c>
      <c r="Q1725" s="29">
        <f t="shared" si="165"/>
        <v>2220</v>
      </c>
      <c r="R1725" s="29">
        <f t="shared" si="166"/>
        <v>37</v>
      </c>
    </row>
    <row r="1726" spans="1:18">
      <c r="A1726" s="1">
        <v>45566</v>
      </c>
      <c r="B1726" s="1" t="str">
        <f t="shared" si="161"/>
        <v>octubre</v>
      </c>
      <c r="C1726" t="s">
        <v>38</v>
      </c>
      <c r="D1726" t="s">
        <v>39</v>
      </c>
      <c r="E1726" t="s">
        <v>537</v>
      </c>
      <c r="F1726" t="s">
        <v>453</v>
      </c>
      <c r="G1726" t="s">
        <v>41</v>
      </c>
      <c r="H1726" t="s">
        <v>49</v>
      </c>
      <c r="I1726" t="s">
        <v>43</v>
      </c>
      <c r="J1726" t="s">
        <v>27</v>
      </c>
      <c r="K1726" s="2">
        <v>141</v>
      </c>
      <c r="L1726" s="2">
        <v>6048</v>
      </c>
      <c r="M1726" s="2">
        <v>48.12</v>
      </c>
      <c r="N1726" s="27">
        <f t="shared" si="162"/>
        <v>5</v>
      </c>
      <c r="O1726" s="28" t="str">
        <f t="shared" si="163"/>
        <v>48</v>
      </c>
      <c r="P1726" s="28" t="str">
        <f t="shared" si="164"/>
        <v>,12</v>
      </c>
      <c r="Q1726" s="29">
        <f t="shared" si="165"/>
        <v>2880.12</v>
      </c>
      <c r="R1726" s="29">
        <f t="shared" si="166"/>
        <v>48.001999999999995</v>
      </c>
    </row>
    <row r="1727" spans="1:18">
      <c r="A1727" s="1">
        <v>45566</v>
      </c>
      <c r="B1727" s="1" t="str">
        <f t="shared" si="161"/>
        <v>octubre</v>
      </c>
      <c r="C1727" t="s">
        <v>38</v>
      </c>
      <c r="D1727" t="s">
        <v>39</v>
      </c>
      <c r="E1727" t="s">
        <v>537</v>
      </c>
      <c r="F1727" t="s">
        <v>453</v>
      </c>
      <c r="G1727" t="s">
        <v>41</v>
      </c>
      <c r="H1727" t="s">
        <v>50</v>
      </c>
      <c r="I1727" t="s">
        <v>43</v>
      </c>
      <c r="J1727" t="s">
        <v>27</v>
      </c>
      <c r="K1727" s="2">
        <v>153</v>
      </c>
      <c r="L1727" s="2">
        <v>7107</v>
      </c>
      <c r="M1727" s="2">
        <v>54.36</v>
      </c>
      <c r="N1727" s="27">
        <f t="shared" si="162"/>
        <v>5</v>
      </c>
      <c r="O1727" s="28" t="str">
        <f t="shared" si="163"/>
        <v>54</v>
      </c>
      <c r="P1727" s="28" t="str">
        <f t="shared" si="164"/>
        <v>,36</v>
      </c>
      <c r="Q1727" s="29">
        <f t="shared" si="165"/>
        <v>3240.36</v>
      </c>
      <c r="R1727" s="29">
        <f t="shared" si="166"/>
        <v>54.006</v>
      </c>
    </row>
    <row r="1728" spans="1:18">
      <c r="A1728" s="1">
        <v>45566</v>
      </c>
      <c r="B1728" s="1" t="str">
        <f t="shared" si="161"/>
        <v>octubre</v>
      </c>
      <c r="C1728" t="s">
        <v>38</v>
      </c>
      <c r="D1728" t="s">
        <v>39</v>
      </c>
      <c r="E1728" t="s">
        <v>537</v>
      </c>
      <c r="F1728" t="s">
        <v>453</v>
      </c>
      <c r="G1728" t="s">
        <v>41</v>
      </c>
      <c r="H1728" t="s">
        <v>51</v>
      </c>
      <c r="I1728" t="s">
        <v>43</v>
      </c>
      <c r="J1728" t="s">
        <v>27</v>
      </c>
      <c r="K1728" s="2">
        <v>130</v>
      </c>
      <c r="L1728" s="2">
        <v>6069</v>
      </c>
      <c r="M1728" s="2">
        <v>47.42</v>
      </c>
      <c r="N1728" s="27">
        <f t="shared" si="162"/>
        <v>5</v>
      </c>
      <c r="O1728" s="28" t="str">
        <f t="shared" si="163"/>
        <v>47</v>
      </c>
      <c r="P1728" s="28" t="str">
        <f t="shared" si="164"/>
        <v>,42</v>
      </c>
      <c r="Q1728" s="29">
        <f t="shared" si="165"/>
        <v>2820.42</v>
      </c>
      <c r="R1728" s="29">
        <f t="shared" si="166"/>
        <v>47.006999999999998</v>
      </c>
    </row>
    <row r="1729" spans="1:18">
      <c r="A1729" s="1">
        <v>45566</v>
      </c>
      <c r="B1729" s="1" t="str">
        <f t="shared" si="161"/>
        <v>octubre</v>
      </c>
      <c r="C1729" t="s">
        <v>38</v>
      </c>
      <c r="D1729" t="s">
        <v>39</v>
      </c>
      <c r="E1729" t="s">
        <v>537</v>
      </c>
      <c r="F1729" t="s">
        <v>453</v>
      </c>
      <c r="G1729" t="s">
        <v>41</v>
      </c>
      <c r="H1729" t="s">
        <v>52</v>
      </c>
      <c r="I1729" t="s">
        <v>43</v>
      </c>
      <c r="J1729" t="s">
        <v>27</v>
      </c>
      <c r="K1729" s="2">
        <v>129</v>
      </c>
      <c r="L1729" s="2">
        <v>5984</v>
      </c>
      <c r="M1729" s="2">
        <v>45.3</v>
      </c>
      <c r="N1729" s="27">
        <f t="shared" si="162"/>
        <v>4</v>
      </c>
      <c r="O1729" s="28" t="str">
        <f t="shared" si="163"/>
        <v>45</v>
      </c>
      <c r="P1729" s="28" t="str">
        <f t="shared" si="164"/>
        <v>,3</v>
      </c>
      <c r="Q1729" s="29">
        <f t="shared" si="165"/>
        <v>2700.3</v>
      </c>
      <c r="R1729" s="29">
        <f t="shared" si="166"/>
        <v>45.005000000000003</v>
      </c>
    </row>
    <row r="1730" spans="1:18">
      <c r="A1730" s="1">
        <v>45566</v>
      </c>
      <c r="B1730" s="1" t="str">
        <f t="shared" si="161"/>
        <v>octubre</v>
      </c>
      <c r="C1730" t="s">
        <v>38</v>
      </c>
      <c r="D1730" t="s">
        <v>39</v>
      </c>
      <c r="E1730" t="s">
        <v>537</v>
      </c>
      <c r="F1730" t="s">
        <v>453</v>
      </c>
      <c r="G1730" t="s">
        <v>41</v>
      </c>
      <c r="H1730" t="s">
        <v>57</v>
      </c>
      <c r="I1730" t="s">
        <v>43</v>
      </c>
      <c r="J1730" t="s">
        <v>27</v>
      </c>
      <c r="K1730" s="2">
        <v>34</v>
      </c>
      <c r="L1730" s="2">
        <v>857</v>
      </c>
      <c r="M1730" s="2">
        <v>26.54</v>
      </c>
      <c r="N1730" s="27">
        <f t="shared" si="162"/>
        <v>5</v>
      </c>
      <c r="O1730" s="28" t="str">
        <f t="shared" si="163"/>
        <v>26</v>
      </c>
      <c r="P1730" s="28" t="str">
        <f t="shared" si="164"/>
        <v>,54</v>
      </c>
      <c r="Q1730" s="29">
        <f t="shared" si="165"/>
        <v>1560.54</v>
      </c>
      <c r="R1730" s="29">
        <f t="shared" si="166"/>
        <v>26.009</v>
      </c>
    </row>
    <row r="1731" spans="1:18">
      <c r="A1731" s="1">
        <v>45566</v>
      </c>
      <c r="B1731" s="1" t="str">
        <f t="shared" ref="B1731:B1794" si="167">TEXT(A1731,"mmmm")</f>
        <v>octubre</v>
      </c>
      <c r="C1731" t="s">
        <v>38</v>
      </c>
      <c r="D1731" t="s">
        <v>39</v>
      </c>
      <c r="E1731" t="s">
        <v>537</v>
      </c>
      <c r="F1731" t="s">
        <v>453</v>
      </c>
      <c r="G1731" t="s">
        <v>41</v>
      </c>
      <c r="H1731" t="s">
        <v>319</v>
      </c>
      <c r="I1731" t="s">
        <v>43</v>
      </c>
      <c r="J1731" t="s">
        <v>412</v>
      </c>
      <c r="K1731" s="2">
        <v>1</v>
      </c>
      <c r="L1731" s="2">
        <v>80</v>
      </c>
      <c r="M1731" s="2">
        <v>48</v>
      </c>
      <c r="N1731" s="27">
        <f t="shared" ref="N1731:N1794" si="168">LEN($M1731)</f>
        <v>2</v>
      </c>
      <c r="O1731" s="28" t="str">
        <f t="shared" si="163"/>
        <v>48</v>
      </c>
      <c r="P1731" s="28">
        <f t="shared" si="164"/>
        <v>0</v>
      </c>
      <c r="Q1731" s="29">
        <f t="shared" si="165"/>
        <v>2880</v>
      </c>
      <c r="R1731" s="29">
        <f t="shared" si="166"/>
        <v>48</v>
      </c>
    </row>
    <row r="1732" spans="1:18">
      <c r="A1732" s="1">
        <v>45566</v>
      </c>
      <c r="B1732" s="1" t="str">
        <f t="shared" si="167"/>
        <v>octubre</v>
      </c>
      <c r="C1732" t="s">
        <v>38</v>
      </c>
      <c r="D1732" t="s">
        <v>39</v>
      </c>
      <c r="E1732" t="s">
        <v>537</v>
      </c>
      <c r="F1732" t="s">
        <v>453</v>
      </c>
      <c r="G1732" t="s">
        <v>41</v>
      </c>
      <c r="H1732" t="s">
        <v>57</v>
      </c>
      <c r="I1732" t="s">
        <v>43</v>
      </c>
      <c r="J1732" t="s">
        <v>412</v>
      </c>
      <c r="K1732" s="2">
        <v>13</v>
      </c>
      <c r="L1732" s="2">
        <v>408</v>
      </c>
      <c r="M1732" s="2">
        <v>11.42</v>
      </c>
      <c r="N1732" s="27">
        <f t="shared" si="168"/>
        <v>5</v>
      </c>
      <c r="O1732" s="28" t="str">
        <f t="shared" si="163"/>
        <v>11</v>
      </c>
      <c r="P1732" s="28" t="str">
        <f t="shared" si="164"/>
        <v>,42</v>
      </c>
      <c r="Q1732" s="29">
        <f t="shared" si="165"/>
        <v>660.42</v>
      </c>
      <c r="R1732" s="29">
        <f t="shared" si="166"/>
        <v>11.007</v>
      </c>
    </row>
    <row r="1733" spans="1:18">
      <c r="A1733" s="1">
        <v>45566</v>
      </c>
      <c r="B1733" s="1" t="str">
        <f t="shared" si="167"/>
        <v>octubre</v>
      </c>
      <c r="C1733" t="s">
        <v>38</v>
      </c>
      <c r="D1733" t="s">
        <v>39</v>
      </c>
      <c r="E1733" t="s">
        <v>529</v>
      </c>
      <c r="F1733" t="s">
        <v>466</v>
      </c>
      <c r="G1733" t="s">
        <v>54</v>
      </c>
      <c r="H1733" t="s">
        <v>55</v>
      </c>
      <c r="I1733" t="s">
        <v>15</v>
      </c>
      <c r="J1733" t="s">
        <v>27</v>
      </c>
      <c r="K1733" s="2">
        <v>118</v>
      </c>
      <c r="L1733" s="2">
        <v>2999</v>
      </c>
      <c r="M1733" s="2">
        <v>87.48</v>
      </c>
      <c r="N1733" s="27">
        <f t="shared" si="168"/>
        <v>5</v>
      </c>
      <c r="O1733" s="28" t="str">
        <f t="shared" si="163"/>
        <v>87</v>
      </c>
      <c r="P1733" s="28" t="str">
        <f t="shared" si="164"/>
        <v>,48</v>
      </c>
      <c r="Q1733" s="29">
        <f t="shared" si="165"/>
        <v>5220.4799999999996</v>
      </c>
      <c r="R1733" s="29">
        <f t="shared" si="166"/>
        <v>87.007999999999996</v>
      </c>
    </row>
    <row r="1734" spans="1:18">
      <c r="A1734" s="1">
        <v>45566</v>
      </c>
      <c r="B1734" s="1" t="str">
        <f t="shared" si="167"/>
        <v>octubre</v>
      </c>
      <c r="C1734" t="s">
        <v>38</v>
      </c>
      <c r="D1734" t="s">
        <v>39</v>
      </c>
      <c r="E1734" t="s">
        <v>529</v>
      </c>
      <c r="F1734" t="s">
        <v>466</v>
      </c>
      <c r="G1734" t="s">
        <v>54</v>
      </c>
      <c r="H1734" t="s">
        <v>56</v>
      </c>
      <c r="I1734" t="s">
        <v>15</v>
      </c>
      <c r="J1734" t="s">
        <v>27</v>
      </c>
      <c r="K1734" s="2">
        <v>97</v>
      </c>
      <c r="L1734" s="2">
        <v>2238</v>
      </c>
      <c r="M1734" s="2">
        <v>71.06</v>
      </c>
      <c r="N1734" s="27">
        <f t="shared" si="168"/>
        <v>5</v>
      </c>
      <c r="O1734" s="28" t="str">
        <f t="shared" si="163"/>
        <v>71</v>
      </c>
      <c r="P1734" s="28" t="str">
        <f t="shared" si="164"/>
        <v>,06</v>
      </c>
      <c r="Q1734" s="29">
        <f t="shared" si="165"/>
        <v>4260.0600000000004</v>
      </c>
      <c r="R1734" s="29">
        <f t="shared" si="166"/>
        <v>71.001000000000005</v>
      </c>
    </row>
    <row r="1735" spans="1:18">
      <c r="A1735" s="1">
        <v>45566</v>
      </c>
      <c r="B1735" s="1" t="str">
        <f t="shared" si="167"/>
        <v>octubre</v>
      </c>
      <c r="C1735" t="s">
        <v>38</v>
      </c>
      <c r="D1735" t="s">
        <v>39</v>
      </c>
      <c r="E1735" t="s">
        <v>529</v>
      </c>
      <c r="F1735" t="s">
        <v>466</v>
      </c>
      <c r="G1735" t="s">
        <v>538</v>
      </c>
      <c r="H1735" t="s">
        <v>55</v>
      </c>
      <c r="I1735" t="s">
        <v>15</v>
      </c>
      <c r="J1735" t="s">
        <v>27</v>
      </c>
      <c r="K1735" s="2">
        <v>2</v>
      </c>
      <c r="L1735" s="2">
        <v>68</v>
      </c>
      <c r="M1735" s="2">
        <v>1</v>
      </c>
      <c r="N1735" s="27">
        <f t="shared" si="168"/>
        <v>1</v>
      </c>
      <c r="O1735" s="28" t="str">
        <f t="shared" si="163"/>
        <v>1</v>
      </c>
      <c r="P1735" s="28">
        <f t="shared" si="164"/>
        <v>0</v>
      </c>
      <c r="Q1735" s="29">
        <f t="shared" si="165"/>
        <v>60</v>
      </c>
      <c r="R1735" s="29">
        <f t="shared" si="166"/>
        <v>1</v>
      </c>
    </row>
    <row r="1736" spans="1:18">
      <c r="A1736" s="1">
        <v>45566</v>
      </c>
      <c r="B1736" s="1" t="str">
        <f t="shared" si="167"/>
        <v>octubre</v>
      </c>
      <c r="C1736" t="s">
        <v>38</v>
      </c>
      <c r="D1736" t="s">
        <v>39</v>
      </c>
      <c r="E1736" t="s">
        <v>529</v>
      </c>
      <c r="F1736" t="s">
        <v>466</v>
      </c>
      <c r="G1736" t="s">
        <v>538</v>
      </c>
      <c r="H1736" t="s">
        <v>56</v>
      </c>
      <c r="I1736" t="s">
        <v>15</v>
      </c>
      <c r="J1736" t="s">
        <v>27</v>
      </c>
      <c r="K1736" s="2">
        <v>4</v>
      </c>
      <c r="L1736" s="2">
        <v>99</v>
      </c>
      <c r="M1736" s="2">
        <v>1.3</v>
      </c>
      <c r="N1736" s="27">
        <f t="shared" si="168"/>
        <v>3</v>
      </c>
      <c r="O1736" s="28" t="str">
        <f t="shared" si="163"/>
        <v>1,</v>
      </c>
      <c r="P1736" s="28" t="str">
        <f t="shared" si="164"/>
        <v>3</v>
      </c>
      <c r="Q1736" s="29">
        <f t="shared" si="165"/>
        <v>63</v>
      </c>
      <c r="R1736" s="29">
        <f t="shared" si="166"/>
        <v>1.05</v>
      </c>
    </row>
    <row r="1737" spans="1:18">
      <c r="A1737" s="1">
        <v>45566</v>
      </c>
      <c r="B1737" s="1" t="str">
        <f t="shared" si="167"/>
        <v>octubre</v>
      </c>
      <c r="C1737" t="s">
        <v>38</v>
      </c>
      <c r="D1737" t="s">
        <v>39</v>
      </c>
      <c r="E1737" t="s">
        <v>537</v>
      </c>
      <c r="F1737" t="s">
        <v>58</v>
      </c>
      <c r="G1737" t="s">
        <v>59</v>
      </c>
      <c r="H1737" t="s">
        <v>42</v>
      </c>
      <c r="I1737" t="s">
        <v>43</v>
      </c>
      <c r="J1737" t="s">
        <v>27</v>
      </c>
      <c r="K1737" s="2">
        <v>40</v>
      </c>
      <c r="L1737" s="2">
        <v>1912</v>
      </c>
      <c r="M1737" s="2">
        <v>13.24</v>
      </c>
      <c r="N1737" s="27">
        <f t="shared" si="168"/>
        <v>5</v>
      </c>
      <c r="O1737" s="28" t="str">
        <f t="shared" si="163"/>
        <v>13</v>
      </c>
      <c r="P1737" s="28" t="str">
        <f t="shared" si="164"/>
        <v>,24</v>
      </c>
      <c r="Q1737" s="29">
        <f t="shared" si="165"/>
        <v>780.24</v>
      </c>
      <c r="R1737" s="29">
        <f t="shared" si="166"/>
        <v>13.004</v>
      </c>
    </row>
    <row r="1738" spans="1:18">
      <c r="A1738" s="1">
        <v>45566</v>
      </c>
      <c r="B1738" s="1" t="str">
        <f t="shared" si="167"/>
        <v>octubre</v>
      </c>
      <c r="C1738" t="s">
        <v>38</v>
      </c>
      <c r="D1738" t="s">
        <v>39</v>
      </c>
      <c r="E1738" t="s">
        <v>537</v>
      </c>
      <c r="F1738" t="s">
        <v>58</v>
      </c>
      <c r="G1738" t="s">
        <v>59</v>
      </c>
      <c r="H1738" t="s">
        <v>44</v>
      </c>
      <c r="I1738" t="s">
        <v>43</v>
      </c>
      <c r="J1738" t="s">
        <v>27</v>
      </c>
      <c r="K1738" s="2">
        <v>56</v>
      </c>
      <c r="L1738" s="2">
        <v>2673</v>
      </c>
      <c r="M1738" s="2">
        <v>20.12</v>
      </c>
      <c r="N1738" s="27">
        <f t="shared" si="168"/>
        <v>5</v>
      </c>
      <c r="O1738" s="28" t="str">
        <f t="shared" si="163"/>
        <v>20</v>
      </c>
      <c r="P1738" s="28" t="str">
        <f t="shared" si="164"/>
        <v>,12</v>
      </c>
      <c r="Q1738" s="29">
        <f t="shared" si="165"/>
        <v>1200.1199999999999</v>
      </c>
      <c r="R1738" s="29">
        <f t="shared" si="166"/>
        <v>20.001999999999999</v>
      </c>
    </row>
    <row r="1739" spans="1:18">
      <c r="A1739" s="1">
        <v>45566</v>
      </c>
      <c r="B1739" s="1" t="str">
        <f t="shared" si="167"/>
        <v>octubre</v>
      </c>
      <c r="C1739" t="s">
        <v>38</v>
      </c>
      <c r="D1739" t="s">
        <v>39</v>
      </c>
      <c r="E1739" t="s">
        <v>537</v>
      </c>
      <c r="F1739" t="s">
        <v>58</v>
      </c>
      <c r="G1739" t="s">
        <v>59</v>
      </c>
      <c r="H1739" t="s">
        <v>45</v>
      </c>
      <c r="I1739" t="s">
        <v>43</v>
      </c>
      <c r="J1739" t="s">
        <v>27</v>
      </c>
      <c r="K1739" s="2">
        <v>54</v>
      </c>
      <c r="L1739" s="2">
        <v>2561</v>
      </c>
      <c r="M1739" s="2">
        <v>17</v>
      </c>
      <c r="N1739" s="27">
        <f t="shared" si="168"/>
        <v>2</v>
      </c>
      <c r="O1739" s="28" t="str">
        <f t="shared" si="163"/>
        <v>17</v>
      </c>
      <c r="P1739" s="28">
        <f t="shared" si="164"/>
        <v>0</v>
      </c>
      <c r="Q1739" s="29">
        <f t="shared" si="165"/>
        <v>1020</v>
      </c>
      <c r="R1739" s="29">
        <f t="shared" si="166"/>
        <v>17</v>
      </c>
    </row>
    <row r="1740" spans="1:18">
      <c r="A1740" s="1">
        <v>45566</v>
      </c>
      <c r="B1740" s="1" t="str">
        <f t="shared" si="167"/>
        <v>octubre</v>
      </c>
      <c r="C1740" t="s">
        <v>38</v>
      </c>
      <c r="D1740" t="s">
        <v>39</v>
      </c>
      <c r="E1740" t="s">
        <v>537</v>
      </c>
      <c r="F1740" t="s">
        <v>58</v>
      </c>
      <c r="G1740" t="s">
        <v>59</v>
      </c>
      <c r="H1740" t="s">
        <v>46</v>
      </c>
      <c r="I1740" t="s">
        <v>43</v>
      </c>
      <c r="J1740" t="s">
        <v>27</v>
      </c>
      <c r="K1740" s="2">
        <v>25</v>
      </c>
      <c r="L1740" s="2">
        <v>1132</v>
      </c>
      <c r="M1740" s="2">
        <v>9.06</v>
      </c>
      <c r="N1740" s="27">
        <f t="shared" si="168"/>
        <v>4</v>
      </c>
      <c r="O1740" s="28" t="str">
        <f t="shared" si="163"/>
        <v>9,</v>
      </c>
      <c r="P1740" s="28" t="str">
        <f t="shared" si="164"/>
        <v>06</v>
      </c>
      <c r="Q1740" s="29">
        <f t="shared" si="165"/>
        <v>546</v>
      </c>
      <c r="R1740" s="29">
        <f t="shared" si="166"/>
        <v>9.1</v>
      </c>
    </row>
    <row r="1741" spans="1:18">
      <c r="A1741" s="1">
        <v>45566</v>
      </c>
      <c r="B1741" s="1" t="str">
        <f t="shared" si="167"/>
        <v>octubre</v>
      </c>
      <c r="C1741" t="s">
        <v>38</v>
      </c>
      <c r="D1741" t="s">
        <v>39</v>
      </c>
      <c r="E1741" t="s">
        <v>537</v>
      </c>
      <c r="F1741" t="s">
        <v>58</v>
      </c>
      <c r="G1741" t="s">
        <v>59</v>
      </c>
      <c r="H1741" t="s">
        <v>319</v>
      </c>
      <c r="I1741" t="s">
        <v>43</v>
      </c>
      <c r="J1741" t="s">
        <v>27</v>
      </c>
      <c r="K1741" s="2">
        <v>37</v>
      </c>
      <c r="L1741" s="2">
        <v>1662</v>
      </c>
      <c r="M1741" s="2">
        <v>12.54</v>
      </c>
      <c r="N1741" s="27">
        <f t="shared" si="168"/>
        <v>5</v>
      </c>
      <c r="O1741" s="28" t="str">
        <f t="shared" si="163"/>
        <v>12</v>
      </c>
      <c r="P1741" s="28" t="str">
        <f t="shared" si="164"/>
        <v>,54</v>
      </c>
      <c r="Q1741" s="29">
        <f t="shared" si="165"/>
        <v>720.54</v>
      </c>
      <c r="R1741" s="29">
        <f t="shared" si="166"/>
        <v>12.008999999999999</v>
      </c>
    </row>
    <row r="1742" spans="1:18">
      <c r="A1742" s="1">
        <v>45566</v>
      </c>
      <c r="B1742" s="1" t="str">
        <f t="shared" si="167"/>
        <v>octubre</v>
      </c>
      <c r="C1742" t="s">
        <v>38</v>
      </c>
      <c r="D1742" t="s">
        <v>39</v>
      </c>
      <c r="E1742" t="s">
        <v>537</v>
      </c>
      <c r="F1742" t="s">
        <v>58</v>
      </c>
      <c r="G1742" t="s">
        <v>59</v>
      </c>
      <c r="H1742" t="s">
        <v>47</v>
      </c>
      <c r="I1742" t="s">
        <v>43</v>
      </c>
      <c r="J1742" t="s">
        <v>27</v>
      </c>
      <c r="K1742" s="2">
        <v>55</v>
      </c>
      <c r="L1742" s="2">
        <v>2617</v>
      </c>
      <c r="M1742" s="2">
        <v>19.239999999999998</v>
      </c>
      <c r="N1742" s="27">
        <f t="shared" si="168"/>
        <v>5</v>
      </c>
      <c r="O1742" s="28" t="str">
        <f t="shared" si="163"/>
        <v>19</v>
      </c>
      <c r="P1742" s="28" t="str">
        <f t="shared" si="164"/>
        <v>,24</v>
      </c>
      <c r="Q1742" s="29">
        <f t="shared" si="165"/>
        <v>1140.24</v>
      </c>
      <c r="R1742" s="29">
        <f t="shared" si="166"/>
        <v>19.004000000000001</v>
      </c>
    </row>
    <row r="1743" spans="1:18">
      <c r="A1743" s="1">
        <v>45566</v>
      </c>
      <c r="B1743" s="1" t="str">
        <f t="shared" si="167"/>
        <v>octubre</v>
      </c>
      <c r="C1743" t="s">
        <v>38</v>
      </c>
      <c r="D1743" t="s">
        <v>39</v>
      </c>
      <c r="E1743" t="s">
        <v>537</v>
      </c>
      <c r="F1743" t="s">
        <v>58</v>
      </c>
      <c r="G1743" t="s">
        <v>59</v>
      </c>
      <c r="H1743" t="s">
        <v>48</v>
      </c>
      <c r="I1743" t="s">
        <v>43</v>
      </c>
      <c r="J1743" t="s">
        <v>27</v>
      </c>
      <c r="K1743" s="2">
        <v>74</v>
      </c>
      <c r="L1743" s="2">
        <v>3558</v>
      </c>
      <c r="M1743" s="2">
        <v>24.18</v>
      </c>
      <c r="N1743" s="27">
        <f t="shared" si="168"/>
        <v>5</v>
      </c>
      <c r="O1743" s="28" t="str">
        <f t="shared" si="163"/>
        <v>24</v>
      </c>
      <c r="P1743" s="28" t="str">
        <f t="shared" si="164"/>
        <v>,18</v>
      </c>
      <c r="Q1743" s="29">
        <f t="shared" si="165"/>
        <v>1440.18</v>
      </c>
      <c r="R1743" s="29">
        <f t="shared" si="166"/>
        <v>24.003</v>
      </c>
    </row>
    <row r="1744" spans="1:18">
      <c r="A1744" s="1">
        <v>45566</v>
      </c>
      <c r="B1744" s="1" t="str">
        <f t="shared" si="167"/>
        <v>octubre</v>
      </c>
      <c r="C1744" t="s">
        <v>38</v>
      </c>
      <c r="D1744" t="s">
        <v>39</v>
      </c>
      <c r="E1744" t="s">
        <v>537</v>
      </c>
      <c r="F1744" t="s">
        <v>58</v>
      </c>
      <c r="G1744" t="s">
        <v>59</v>
      </c>
      <c r="H1744" t="s">
        <v>49</v>
      </c>
      <c r="I1744" t="s">
        <v>43</v>
      </c>
      <c r="J1744" t="s">
        <v>27</v>
      </c>
      <c r="K1744" s="2">
        <v>28</v>
      </c>
      <c r="L1744" s="2">
        <v>1334</v>
      </c>
      <c r="M1744" s="2">
        <v>9.1199999999999992</v>
      </c>
      <c r="N1744" s="27">
        <f t="shared" si="168"/>
        <v>4</v>
      </c>
      <c r="O1744" s="28" t="str">
        <f t="shared" si="163"/>
        <v>9,</v>
      </c>
      <c r="P1744" s="28" t="str">
        <f t="shared" si="164"/>
        <v>12</v>
      </c>
      <c r="Q1744" s="29">
        <f t="shared" si="165"/>
        <v>552</v>
      </c>
      <c r="R1744" s="29">
        <f t="shared" si="166"/>
        <v>9.1999999999999993</v>
      </c>
    </row>
    <row r="1745" spans="1:18">
      <c r="A1745" s="1">
        <v>45566</v>
      </c>
      <c r="B1745" s="1" t="str">
        <f t="shared" si="167"/>
        <v>octubre</v>
      </c>
      <c r="C1745" t="s">
        <v>38</v>
      </c>
      <c r="D1745" t="s">
        <v>39</v>
      </c>
      <c r="E1745" t="s">
        <v>537</v>
      </c>
      <c r="F1745" t="s">
        <v>58</v>
      </c>
      <c r="G1745" t="s">
        <v>59</v>
      </c>
      <c r="H1745" t="s">
        <v>50</v>
      </c>
      <c r="I1745" t="s">
        <v>43</v>
      </c>
      <c r="J1745" t="s">
        <v>27</v>
      </c>
      <c r="K1745" s="2">
        <v>12</v>
      </c>
      <c r="L1745" s="2">
        <v>605</v>
      </c>
      <c r="M1745" s="2">
        <v>5.0599999999999996</v>
      </c>
      <c r="N1745" s="27">
        <f t="shared" si="168"/>
        <v>4</v>
      </c>
      <c r="O1745" s="28" t="str">
        <f t="shared" si="163"/>
        <v>5,</v>
      </c>
      <c r="P1745" s="28" t="str">
        <f t="shared" si="164"/>
        <v>06</v>
      </c>
      <c r="Q1745" s="29">
        <f t="shared" si="165"/>
        <v>306</v>
      </c>
      <c r="R1745" s="29">
        <f t="shared" si="166"/>
        <v>5.0999999999999996</v>
      </c>
    </row>
    <row r="1746" spans="1:18">
      <c r="A1746" s="1">
        <v>45566</v>
      </c>
      <c r="B1746" s="1" t="str">
        <f t="shared" si="167"/>
        <v>octubre</v>
      </c>
      <c r="C1746" t="s">
        <v>38</v>
      </c>
      <c r="D1746" t="s">
        <v>39</v>
      </c>
      <c r="E1746" t="s">
        <v>537</v>
      </c>
      <c r="F1746" t="s">
        <v>58</v>
      </c>
      <c r="G1746" t="s">
        <v>59</v>
      </c>
      <c r="H1746" t="s">
        <v>51</v>
      </c>
      <c r="I1746" t="s">
        <v>43</v>
      </c>
      <c r="J1746" t="s">
        <v>27</v>
      </c>
      <c r="K1746" s="2">
        <v>42</v>
      </c>
      <c r="L1746" s="2">
        <v>2034</v>
      </c>
      <c r="M1746" s="2">
        <v>12.36</v>
      </c>
      <c r="N1746" s="27">
        <f t="shared" si="168"/>
        <v>5</v>
      </c>
      <c r="O1746" s="28" t="str">
        <f t="shared" si="163"/>
        <v>12</v>
      </c>
      <c r="P1746" s="28" t="str">
        <f t="shared" si="164"/>
        <v>,36</v>
      </c>
      <c r="Q1746" s="29">
        <f t="shared" si="165"/>
        <v>720.36</v>
      </c>
      <c r="R1746" s="29">
        <f t="shared" si="166"/>
        <v>12.006</v>
      </c>
    </row>
    <row r="1747" spans="1:18">
      <c r="A1747" s="1">
        <v>45566</v>
      </c>
      <c r="B1747" s="1" t="str">
        <f t="shared" si="167"/>
        <v>octubre</v>
      </c>
      <c r="C1747" t="s">
        <v>38</v>
      </c>
      <c r="D1747" t="s">
        <v>39</v>
      </c>
      <c r="E1747" t="s">
        <v>537</v>
      </c>
      <c r="F1747" t="s">
        <v>58</v>
      </c>
      <c r="G1747" t="s">
        <v>59</v>
      </c>
      <c r="H1747" t="s">
        <v>52</v>
      </c>
      <c r="I1747" t="s">
        <v>43</v>
      </c>
      <c r="J1747" t="s">
        <v>27</v>
      </c>
      <c r="K1747" s="2">
        <v>49</v>
      </c>
      <c r="L1747" s="2">
        <v>2418</v>
      </c>
      <c r="M1747" s="2">
        <v>14.36</v>
      </c>
      <c r="N1747" s="27">
        <f t="shared" si="168"/>
        <v>5</v>
      </c>
      <c r="O1747" s="28" t="str">
        <f t="shared" si="163"/>
        <v>14</v>
      </c>
      <c r="P1747" s="28" t="str">
        <f t="shared" si="164"/>
        <v>,36</v>
      </c>
      <c r="Q1747" s="29">
        <f t="shared" si="165"/>
        <v>840.36</v>
      </c>
      <c r="R1747" s="29">
        <f t="shared" si="166"/>
        <v>14.006</v>
      </c>
    </row>
    <row r="1748" spans="1:18">
      <c r="A1748" s="1">
        <v>45566</v>
      </c>
      <c r="B1748" s="1" t="str">
        <f t="shared" si="167"/>
        <v>octubre</v>
      </c>
      <c r="C1748" t="s">
        <v>38</v>
      </c>
      <c r="D1748" t="s">
        <v>39</v>
      </c>
      <c r="E1748" t="s">
        <v>537</v>
      </c>
      <c r="F1748" t="s">
        <v>58</v>
      </c>
      <c r="G1748" t="s">
        <v>59</v>
      </c>
      <c r="H1748" t="s">
        <v>57</v>
      </c>
      <c r="I1748" t="s">
        <v>43</v>
      </c>
      <c r="J1748" t="s">
        <v>27</v>
      </c>
      <c r="K1748" s="2">
        <v>15</v>
      </c>
      <c r="L1748" s="2">
        <v>380</v>
      </c>
      <c r="M1748" s="2">
        <v>7.54</v>
      </c>
      <c r="N1748" s="27">
        <f t="shared" si="168"/>
        <v>4</v>
      </c>
      <c r="O1748" s="28" t="str">
        <f t="shared" si="163"/>
        <v>7,</v>
      </c>
      <c r="P1748" s="28" t="str">
        <f t="shared" si="164"/>
        <v>54</v>
      </c>
      <c r="Q1748" s="29">
        <f t="shared" si="165"/>
        <v>474</v>
      </c>
      <c r="R1748" s="29">
        <f t="shared" si="166"/>
        <v>7.9</v>
      </c>
    </row>
    <row r="1749" spans="1:18">
      <c r="A1749" s="1">
        <v>45566</v>
      </c>
      <c r="B1749" s="1" t="str">
        <f t="shared" si="167"/>
        <v>octubre</v>
      </c>
      <c r="C1749" t="s">
        <v>38</v>
      </c>
      <c r="D1749" t="s">
        <v>39</v>
      </c>
      <c r="E1749" t="s">
        <v>537</v>
      </c>
      <c r="F1749" t="s">
        <v>58</v>
      </c>
      <c r="G1749" t="s">
        <v>59</v>
      </c>
      <c r="H1749" t="s">
        <v>319</v>
      </c>
      <c r="I1749" t="s">
        <v>43</v>
      </c>
      <c r="J1749" t="s">
        <v>412</v>
      </c>
      <c r="K1749" s="2">
        <v>1</v>
      </c>
      <c r="L1749" s="2">
        <v>80</v>
      </c>
      <c r="M1749" s="2">
        <v>42</v>
      </c>
      <c r="N1749" s="27">
        <f t="shared" si="168"/>
        <v>2</v>
      </c>
      <c r="O1749" s="28" t="str">
        <f t="shared" si="163"/>
        <v>42</v>
      </c>
      <c r="P1749" s="28">
        <f t="shared" si="164"/>
        <v>0</v>
      </c>
      <c r="Q1749" s="29">
        <f t="shared" si="165"/>
        <v>2520</v>
      </c>
      <c r="R1749" s="29">
        <f t="shared" si="166"/>
        <v>42</v>
      </c>
    </row>
    <row r="1750" spans="1:18">
      <c r="A1750" s="1">
        <v>45566</v>
      </c>
      <c r="B1750" s="1" t="str">
        <f t="shared" si="167"/>
        <v>octubre</v>
      </c>
      <c r="C1750" t="s">
        <v>38</v>
      </c>
      <c r="D1750" t="s">
        <v>39</v>
      </c>
      <c r="E1750" t="s">
        <v>537</v>
      </c>
      <c r="F1750" t="s">
        <v>58</v>
      </c>
      <c r="G1750" t="s">
        <v>59</v>
      </c>
      <c r="H1750" t="s">
        <v>57</v>
      </c>
      <c r="I1750" t="s">
        <v>43</v>
      </c>
      <c r="J1750" t="s">
        <v>412</v>
      </c>
      <c r="K1750" s="2">
        <v>12</v>
      </c>
      <c r="L1750" s="2">
        <v>355</v>
      </c>
      <c r="M1750" s="2">
        <v>9.48</v>
      </c>
      <c r="N1750" s="27">
        <f t="shared" si="168"/>
        <v>4</v>
      </c>
      <c r="O1750" s="28" t="str">
        <f t="shared" si="163"/>
        <v>9,</v>
      </c>
      <c r="P1750" s="28" t="str">
        <f t="shared" si="164"/>
        <v>48</v>
      </c>
      <c r="Q1750" s="29">
        <f t="shared" si="165"/>
        <v>588</v>
      </c>
      <c r="R1750" s="29">
        <f t="shared" si="166"/>
        <v>9.8000000000000007</v>
      </c>
    </row>
    <row r="1751" spans="1:18">
      <c r="A1751" s="1">
        <v>45566</v>
      </c>
      <c r="B1751" s="1" t="str">
        <f t="shared" si="167"/>
        <v>octubre</v>
      </c>
      <c r="C1751" t="s">
        <v>66</v>
      </c>
      <c r="D1751" t="s">
        <v>67</v>
      </c>
      <c r="E1751" t="s">
        <v>537</v>
      </c>
      <c r="F1751" t="s">
        <v>68</v>
      </c>
      <c r="G1751" t="s">
        <v>539</v>
      </c>
      <c r="H1751" t="s">
        <v>70</v>
      </c>
      <c r="I1751" t="s">
        <v>43</v>
      </c>
      <c r="J1751" t="s">
        <v>27</v>
      </c>
      <c r="K1751" s="2">
        <v>106</v>
      </c>
      <c r="L1751" s="2">
        <v>5936</v>
      </c>
      <c r="M1751" s="2">
        <v>46.42</v>
      </c>
      <c r="N1751" s="27">
        <f t="shared" si="168"/>
        <v>5</v>
      </c>
      <c r="O1751" s="28" t="str">
        <f t="shared" si="163"/>
        <v>46</v>
      </c>
      <c r="P1751" s="28" t="str">
        <f t="shared" si="164"/>
        <v>,42</v>
      </c>
      <c r="Q1751" s="29">
        <f t="shared" si="165"/>
        <v>2760.42</v>
      </c>
      <c r="R1751" s="29">
        <f t="shared" si="166"/>
        <v>46.006999999999998</v>
      </c>
    </row>
    <row r="1752" spans="1:18">
      <c r="A1752" s="1">
        <v>45566</v>
      </c>
      <c r="B1752" s="1" t="str">
        <f t="shared" si="167"/>
        <v>octubre</v>
      </c>
      <c r="C1752" t="s">
        <v>66</v>
      </c>
      <c r="D1752" t="s">
        <v>67</v>
      </c>
      <c r="E1752" t="s">
        <v>537</v>
      </c>
      <c r="F1752" t="s">
        <v>68</v>
      </c>
      <c r="G1752" t="s">
        <v>539</v>
      </c>
      <c r="H1752" t="s">
        <v>71</v>
      </c>
      <c r="I1752" t="s">
        <v>43</v>
      </c>
      <c r="J1752" t="s">
        <v>27</v>
      </c>
      <c r="K1752" s="2">
        <v>121</v>
      </c>
      <c r="L1752" s="2">
        <v>6859</v>
      </c>
      <c r="M1752" s="2">
        <v>52.24</v>
      </c>
      <c r="N1752" s="27">
        <f t="shared" si="168"/>
        <v>5</v>
      </c>
      <c r="O1752" s="28" t="str">
        <f t="shared" si="163"/>
        <v>52</v>
      </c>
      <c r="P1752" s="28" t="str">
        <f t="shared" si="164"/>
        <v>,24</v>
      </c>
      <c r="Q1752" s="29">
        <f t="shared" si="165"/>
        <v>3120.24</v>
      </c>
      <c r="R1752" s="29">
        <f t="shared" si="166"/>
        <v>52.003999999999998</v>
      </c>
    </row>
    <row r="1753" spans="1:18">
      <c r="A1753" s="1">
        <v>45566</v>
      </c>
      <c r="B1753" s="1" t="str">
        <f t="shared" si="167"/>
        <v>octubre</v>
      </c>
      <c r="C1753" t="s">
        <v>66</v>
      </c>
      <c r="D1753" t="s">
        <v>67</v>
      </c>
      <c r="E1753" t="s">
        <v>537</v>
      </c>
      <c r="F1753" t="s">
        <v>68</v>
      </c>
      <c r="G1753" t="s">
        <v>539</v>
      </c>
      <c r="H1753" t="s">
        <v>72</v>
      </c>
      <c r="I1753" t="s">
        <v>43</v>
      </c>
      <c r="J1753" t="s">
        <v>27</v>
      </c>
      <c r="K1753" s="2">
        <v>128</v>
      </c>
      <c r="L1753" s="2">
        <v>6975</v>
      </c>
      <c r="M1753" s="2">
        <v>58.18</v>
      </c>
      <c r="N1753" s="27">
        <f t="shared" si="168"/>
        <v>5</v>
      </c>
      <c r="O1753" s="28" t="str">
        <f t="shared" si="163"/>
        <v>58</v>
      </c>
      <c r="P1753" s="28" t="str">
        <f t="shared" si="164"/>
        <v>,18</v>
      </c>
      <c r="Q1753" s="29">
        <f t="shared" si="165"/>
        <v>3480.18</v>
      </c>
      <c r="R1753" s="29">
        <f t="shared" si="166"/>
        <v>58.003</v>
      </c>
    </row>
    <row r="1754" spans="1:18">
      <c r="A1754" s="1">
        <v>45566</v>
      </c>
      <c r="B1754" s="1" t="str">
        <f t="shared" si="167"/>
        <v>octubre</v>
      </c>
      <c r="C1754" t="s">
        <v>66</v>
      </c>
      <c r="D1754" t="s">
        <v>67</v>
      </c>
      <c r="E1754" t="s">
        <v>537</v>
      </c>
      <c r="F1754" t="s">
        <v>68</v>
      </c>
      <c r="G1754" t="s">
        <v>539</v>
      </c>
      <c r="H1754" t="s">
        <v>73</v>
      </c>
      <c r="I1754" t="s">
        <v>43</v>
      </c>
      <c r="J1754" t="s">
        <v>27</v>
      </c>
      <c r="K1754" s="2">
        <v>124</v>
      </c>
      <c r="L1754" s="2">
        <v>6756</v>
      </c>
      <c r="M1754" s="2">
        <v>53.24</v>
      </c>
      <c r="N1754" s="27">
        <f t="shared" si="168"/>
        <v>5</v>
      </c>
      <c r="O1754" s="28" t="str">
        <f t="shared" si="163"/>
        <v>53</v>
      </c>
      <c r="P1754" s="28" t="str">
        <f t="shared" si="164"/>
        <v>,24</v>
      </c>
      <c r="Q1754" s="29">
        <f t="shared" si="165"/>
        <v>3180.24</v>
      </c>
      <c r="R1754" s="29">
        <f t="shared" si="166"/>
        <v>53.003999999999998</v>
      </c>
    </row>
    <row r="1755" spans="1:18">
      <c r="A1755" s="1">
        <v>45566</v>
      </c>
      <c r="B1755" s="1" t="str">
        <f t="shared" si="167"/>
        <v>octubre</v>
      </c>
      <c r="C1755" t="s">
        <v>66</v>
      </c>
      <c r="D1755" t="s">
        <v>67</v>
      </c>
      <c r="E1755" t="s">
        <v>537</v>
      </c>
      <c r="F1755" t="s">
        <v>68</v>
      </c>
      <c r="G1755" t="s">
        <v>539</v>
      </c>
      <c r="H1755" t="s">
        <v>75</v>
      </c>
      <c r="I1755" t="s">
        <v>43</v>
      </c>
      <c r="J1755" t="s">
        <v>27</v>
      </c>
      <c r="K1755" s="2">
        <v>127</v>
      </c>
      <c r="L1755" s="2">
        <v>6781</v>
      </c>
      <c r="M1755" s="2">
        <v>51.42</v>
      </c>
      <c r="N1755" s="27">
        <f t="shared" si="168"/>
        <v>5</v>
      </c>
      <c r="O1755" s="28" t="str">
        <f t="shared" si="163"/>
        <v>51</v>
      </c>
      <c r="P1755" s="28" t="str">
        <f t="shared" si="164"/>
        <v>,42</v>
      </c>
      <c r="Q1755" s="29">
        <f t="shared" si="165"/>
        <v>3060.42</v>
      </c>
      <c r="R1755" s="29">
        <f t="shared" si="166"/>
        <v>51.006999999999998</v>
      </c>
    </row>
    <row r="1756" spans="1:18">
      <c r="A1756" s="1">
        <v>45566</v>
      </c>
      <c r="B1756" s="1" t="str">
        <f t="shared" si="167"/>
        <v>octubre</v>
      </c>
      <c r="C1756" t="s">
        <v>76</v>
      </c>
      <c r="D1756" t="s">
        <v>77</v>
      </c>
      <c r="E1756" t="s">
        <v>540</v>
      </c>
      <c r="F1756" t="s">
        <v>78</v>
      </c>
      <c r="G1756" t="s">
        <v>79</v>
      </c>
      <c r="H1756" t="s">
        <v>80</v>
      </c>
      <c r="I1756" t="s">
        <v>15</v>
      </c>
      <c r="J1756" t="s">
        <v>123</v>
      </c>
      <c r="K1756" s="2">
        <v>59</v>
      </c>
      <c r="L1756" s="2">
        <v>835</v>
      </c>
      <c r="M1756" s="2">
        <v>21.3</v>
      </c>
      <c r="N1756" s="27">
        <f t="shared" si="168"/>
        <v>4</v>
      </c>
      <c r="O1756" s="28" t="str">
        <f t="shared" si="163"/>
        <v>21</v>
      </c>
      <c r="P1756" s="28" t="str">
        <f t="shared" si="164"/>
        <v>,3</v>
      </c>
      <c r="Q1756" s="29">
        <f t="shared" si="165"/>
        <v>1260.3</v>
      </c>
      <c r="R1756" s="29">
        <f t="shared" si="166"/>
        <v>21.004999999999999</v>
      </c>
    </row>
    <row r="1757" spans="1:18">
      <c r="A1757" s="1">
        <v>45566</v>
      </c>
      <c r="B1757" s="1" t="str">
        <f t="shared" si="167"/>
        <v>octubre</v>
      </c>
      <c r="C1757" t="s">
        <v>76</v>
      </c>
      <c r="D1757" t="s">
        <v>77</v>
      </c>
      <c r="E1757" t="s">
        <v>540</v>
      </c>
      <c r="F1757" t="s">
        <v>78</v>
      </c>
      <c r="G1757" t="s">
        <v>79</v>
      </c>
      <c r="H1757" t="s">
        <v>80</v>
      </c>
      <c r="I1757" t="s">
        <v>15</v>
      </c>
      <c r="J1757" t="s">
        <v>412</v>
      </c>
      <c r="K1757" s="2">
        <v>95</v>
      </c>
      <c r="L1757" s="2">
        <v>912</v>
      </c>
      <c r="M1757" s="2">
        <v>23.5</v>
      </c>
      <c r="N1757" s="27">
        <f t="shared" si="168"/>
        <v>4</v>
      </c>
      <c r="O1757" s="28" t="str">
        <f t="shared" si="163"/>
        <v>23</v>
      </c>
      <c r="P1757" s="28" t="str">
        <f t="shared" si="164"/>
        <v>,5</v>
      </c>
      <c r="Q1757" s="29">
        <f t="shared" si="165"/>
        <v>1380.5</v>
      </c>
      <c r="R1757" s="29">
        <f t="shared" si="166"/>
        <v>23.008333333333333</v>
      </c>
    </row>
    <row r="1758" spans="1:18">
      <c r="A1758" s="1">
        <v>45566</v>
      </c>
      <c r="B1758" s="1" t="str">
        <f t="shared" si="167"/>
        <v>octubre</v>
      </c>
      <c r="C1758" t="s">
        <v>76</v>
      </c>
      <c r="D1758" t="s">
        <v>77</v>
      </c>
      <c r="E1758" t="s">
        <v>540</v>
      </c>
      <c r="F1758" t="s">
        <v>78</v>
      </c>
      <c r="G1758" t="s">
        <v>79</v>
      </c>
      <c r="H1758" t="s">
        <v>80</v>
      </c>
      <c r="I1758" t="s">
        <v>15</v>
      </c>
      <c r="J1758" t="s">
        <v>98</v>
      </c>
      <c r="K1758" s="2">
        <v>22</v>
      </c>
      <c r="L1758" s="2">
        <v>317</v>
      </c>
      <c r="M1758" s="2">
        <v>16.399999999999999</v>
      </c>
      <c r="N1758" s="27">
        <f t="shared" si="168"/>
        <v>4</v>
      </c>
      <c r="O1758" s="28" t="str">
        <f t="shared" si="163"/>
        <v>16</v>
      </c>
      <c r="P1758" s="28" t="str">
        <f t="shared" si="164"/>
        <v>,4</v>
      </c>
      <c r="Q1758" s="29">
        <f t="shared" si="165"/>
        <v>960.4</v>
      </c>
      <c r="R1758" s="29">
        <f t="shared" si="166"/>
        <v>16.006666666666668</v>
      </c>
    </row>
    <row r="1759" spans="1:18">
      <c r="A1759" s="1">
        <v>45566</v>
      </c>
      <c r="B1759" s="1" t="str">
        <f t="shared" si="167"/>
        <v>octubre</v>
      </c>
      <c r="C1759" t="s">
        <v>76</v>
      </c>
      <c r="D1759" t="s">
        <v>77</v>
      </c>
      <c r="E1759" t="s">
        <v>540</v>
      </c>
      <c r="F1759" t="s">
        <v>78</v>
      </c>
      <c r="G1759" t="s">
        <v>79</v>
      </c>
      <c r="H1759" t="s">
        <v>80</v>
      </c>
      <c r="I1759" t="s">
        <v>15</v>
      </c>
      <c r="J1759" t="s">
        <v>81</v>
      </c>
      <c r="K1759" s="2">
        <v>27</v>
      </c>
      <c r="L1759" s="2">
        <v>259</v>
      </c>
      <c r="M1759" s="2">
        <v>12</v>
      </c>
      <c r="N1759" s="27">
        <f t="shared" si="168"/>
        <v>2</v>
      </c>
      <c r="O1759" s="28" t="str">
        <f t="shared" si="163"/>
        <v>12</v>
      </c>
      <c r="P1759" s="28">
        <f t="shared" si="164"/>
        <v>0</v>
      </c>
      <c r="Q1759" s="29">
        <f t="shared" si="165"/>
        <v>720</v>
      </c>
      <c r="R1759" s="29">
        <f t="shared" si="166"/>
        <v>12</v>
      </c>
    </row>
    <row r="1760" spans="1:18">
      <c r="A1760" s="1">
        <v>45566</v>
      </c>
      <c r="B1760" s="1" t="str">
        <f t="shared" si="167"/>
        <v>octubre</v>
      </c>
      <c r="C1760" t="s">
        <v>82</v>
      </c>
      <c r="D1760" t="s">
        <v>83</v>
      </c>
      <c r="E1760" t="s">
        <v>540</v>
      </c>
      <c r="F1760" t="s">
        <v>456</v>
      </c>
      <c r="G1760" t="s">
        <v>85</v>
      </c>
      <c r="H1760" t="s">
        <v>258</v>
      </c>
      <c r="I1760" t="s">
        <v>15</v>
      </c>
      <c r="J1760" t="s">
        <v>16</v>
      </c>
      <c r="K1760" s="2">
        <v>4</v>
      </c>
      <c r="L1760" s="2">
        <v>450</v>
      </c>
      <c r="M1760" s="2">
        <v>15</v>
      </c>
      <c r="N1760" s="27">
        <f t="shared" si="168"/>
        <v>2</v>
      </c>
      <c r="O1760" s="28" t="str">
        <f t="shared" si="163"/>
        <v>15</v>
      </c>
      <c r="P1760" s="28">
        <f t="shared" si="164"/>
        <v>0</v>
      </c>
      <c r="Q1760" s="29">
        <f t="shared" si="165"/>
        <v>900</v>
      </c>
      <c r="R1760" s="29">
        <f t="shared" si="166"/>
        <v>15</v>
      </c>
    </row>
    <row r="1761" spans="1:18">
      <c r="A1761" s="1">
        <v>45566</v>
      </c>
      <c r="B1761" s="1" t="str">
        <f t="shared" si="167"/>
        <v>octubre</v>
      </c>
      <c r="C1761" t="s">
        <v>82</v>
      </c>
      <c r="D1761" t="s">
        <v>83</v>
      </c>
      <c r="E1761" t="s">
        <v>540</v>
      </c>
      <c r="F1761" t="s">
        <v>456</v>
      </c>
      <c r="G1761" t="s">
        <v>85</v>
      </c>
      <c r="H1761" t="s">
        <v>259</v>
      </c>
      <c r="I1761" t="s">
        <v>15</v>
      </c>
      <c r="J1761" t="s">
        <v>16</v>
      </c>
      <c r="K1761" s="2">
        <v>3</v>
      </c>
      <c r="L1761" s="2">
        <v>105</v>
      </c>
      <c r="M1761" s="2">
        <v>3.3</v>
      </c>
      <c r="N1761" s="27">
        <f t="shared" si="168"/>
        <v>3</v>
      </c>
      <c r="O1761" s="28" t="str">
        <f t="shared" si="163"/>
        <v>3,</v>
      </c>
      <c r="P1761" s="28" t="str">
        <f t="shared" si="164"/>
        <v>3</v>
      </c>
      <c r="Q1761" s="29">
        <f t="shared" si="165"/>
        <v>183</v>
      </c>
      <c r="R1761" s="29">
        <f t="shared" si="166"/>
        <v>3.05</v>
      </c>
    </row>
    <row r="1762" spans="1:18">
      <c r="A1762" s="1">
        <v>45566</v>
      </c>
      <c r="B1762" s="1" t="str">
        <f t="shared" si="167"/>
        <v>octubre</v>
      </c>
      <c r="C1762" t="s">
        <v>82</v>
      </c>
      <c r="D1762" t="s">
        <v>83</v>
      </c>
      <c r="E1762" t="s">
        <v>540</v>
      </c>
      <c r="F1762" t="s">
        <v>456</v>
      </c>
      <c r="G1762" t="s">
        <v>85</v>
      </c>
      <c r="H1762" t="s">
        <v>344</v>
      </c>
      <c r="I1762" t="s">
        <v>15</v>
      </c>
      <c r="J1762" t="s">
        <v>16</v>
      </c>
      <c r="K1762" s="2">
        <v>13</v>
      </c>
      <c r="L1762" s="2">
        <v>1590</v>
      </c>
      <c r="M1762" s="2">
        <v>53</v>
      </c>
      <c r="N1762" s="27">
        <f t="shared" si="168"/>
        <v>2</v>
      </c>
      <c r="O1762" s="28" t="str">
        <f t="shared" si="163"/>
        <v>53</v>
      </c>
      <c r="P1762" s="28">
        <f t="shared" si="164"/>
        <v>0</v>
      </c>
      <c r="Q1762" s="29">
        <f t="shared" si="165"/>
        <v>3180</v>
      </c>
      <c r="R1762" s="29">
        <f t="shared" si="166"/>
        <v>53</v>
      </c>
    </row>
    <row r="1763" spans="1:18">
      <c r="A1763" s="1">
        <v>45566</v>
      </c>
      <c r="B1763" s="1" t="str">
        <f t="shared" si="167"/>
        <v>octubre</v>
      </c>
      <c r="C1763" t="s">
        <v>82</v>
      </c>
      <c r="D1763" t="s">
        <v>83</v>
      </c>
      <c r="E1763" t="s">
        <v>540</v>
      </c>
      <c r="F1763" t="s">
        <v>456</v>
      </c>
      <c r="G1763" t="s">
        <v>85</v>
      </c>
      <c r="H1763" t="s">
        <v>86</v>
      </c>
      <c r="I1763" t="s">
        <v>15</v>
      </c>
      <c r="J1763" t="s">
        <v>16</v>
      </c>
      <c r="K1763" s="2">
        <v>9</v>
      </c>
      <c r="L1763" s="2">
        <v>1135</v>
      </c>
      <c r="M1763" s="2">
        <v>37.5</v>
      </c>
      <c r="N1763" s="27">
        <f t="shared" si="168"/>
        <v>4</v>
      </c>
      <c r="O1763" s="28" t="str">
        <f t="shared" ref="O1763:O1826" si="169">IF(N1763="1",$M1763,IF(N1763=2,LEFT($M1763,2),LEFT($M1763,2)))</f>
        <v>37</v>
      </c>
      <c r="P1763" s="28" t="str">
        <f t="shared" ref="P1763:P1826" si="170">IF(N1763&lt;=2,0,MID($M1763,3,3))</f>
        <v>,5</v>
      </c>
      <c r="Q1763" s="29">
        <f t="shared" ref="Q1763:Q1826" si="171">+(O1763*60)+P1763</f>
        <v>2220.5</v>
      </c>
      <c r="R1763" s="29">
        <f t="shared" ref="R1763:R1826" si="172">+Q1763/60</f>
        <v>37.008333333333333</v>
      </c>
    </row>
    <row r="1764" spans="1:18">
      <c r="A1764" s="1">
        <v>45566</v>
      </c>
      <c r="B1764" s="1" t="str">
        <f t="shared" si="167"/>
        <v>octubre</v>
      </c>
      <c r="C1764" t="s">
        <v>87</v>
      </c>
      <c r="D1764" t="s">
        <v>88</v>
      </c>
      <c r="E1764" t="s">
        <v>513</v>
      </c>
      <c r="F1764" t="s">
        <v>460</v>
      </c>
      <c r="G1764" t="s">
        <v>323</v>
      </c>
      <c r="H1764" t="s">
        <v>91</v>
      </c>
      <c r="I1764" t="s">
        <v>92</v>
      </c>
      <c r="J1764" t="s">
        <v>16</v>
      </c>
      <c r="K1764" s="2">
        <v>28</v>
      </c>
      <c r="L1764" s="2">
        <v>522</v>
      </c>
      <c r="M1764" s="2">
        <v>15.42</v>
      </c>
      <c r="N1764" s="27">
        <f t="shared" si="168"/>
        <v>5</v>
      </c>
      <c r="O1764" s="28" t="str">
        <f t="shared" si="169"/>
        <v>15</v>
      </c>
      <c r="P1764" s="28" t="str">
        <f t="shared" si="170"/>
        <v>,42</v>
      </c>
      <c r="Q1764" s="29">
        <f t="shared" si="171"/>
        <v>900.42</v>
      </c>
      <c r="R1764" s="29">
        <f t="shared" si="172"/>
        <v>15.007</v>
      </c>
    </row>
    <row r="1765" spans="1:18">
      <c r="A1765" s="1">
        <v>45566</v>
      </c>
      <c r="B1765" s="1" t="str">
        <f t="shared" si="167"/>
        <v>octubre</v>
      </c>
      <c r="C1765" t="s">
        <v>260</v>
      </c>
      <c r="D1765" t="s">
        <v>261</v>
      </c>
      <c r="E1765" t="s">
        <v>529</v>
      </c>
      <c r="F1765" t="s">
        <v>466</v>
      </c>
      <c r="G1765" t="s">
        <v>262</v>
      </c>
      <c r="H1765" t="s">
        <v>263</v>
      </c>
      <c r="I1765" t="s">
        <v>264</v>
      </c>
      <c r="J1765" t="s">
        <v>27</v>
      </c>
      <c r="K1765" s="2">
        <v>50</v>
      </c>
      <c r="L1765" s="2">
        <v>4585</v>
      </c>
      <c r="M1765" s="2">
        <v>48.42</v>
      </c>
      <c r="N1765" s="27">
        <f t="shared" si="168"/>
        <v>5</v>
      </c>
      <c r="O1765" s="28" t="str">
        <f t="shared" si="169"/>
        <v>48</v>
      </c>
      <c r="P1765" s="28" t="str">
        <f t="shared" si="170"/>
        <v>,42</v>
      </c>
      <c r="Q1765" s="29">
        <f t="shared" si="171"/>
        <v>2880.42</v>
      </c>
      <c r="R1765" s="29">
        <f t="shared" si="172"/>
        <v>48.006999999999998</v>
      </c>
    </row>
    <row r="1766" spans="1:18">
      <c r="A1766" s="1">
        <v>45566</v>
      </c>
      <c r="B1766" s="1" t="str">
        <f t="shared" si="167"/>
        <v>octubre</v>
      </c>
      <c r="C1766" t="s">
        <v>260</v>
      </c>
      <c r="D1766" t="s">
        <v>261</v>
      </c>
      <c r="E1766" t="s">
        <v>529</v>
      </c>
      <c r="F1766" t="s">
        <v>466</v>
      </c>
      <c r="G1766" t="s">
        <v>262</v>
      </c>
      <c r="H1766" t="s">
        <v>268</v>
      </c>
      <c r="I1766" t="s">
        <v>264</v>
      </c>
      <c r="J1766" t="s">
        <v>27</v>
      </c>
      <c r="K1766" s="2">
        <v>65</v>
      </c>
      <c r="L1766" s="2">
        <v>4590</v>
      </c>
      <c r="M1766" s="2">
        <v>61</v>
      </c>
      <c r="N1766" s="27">
        <f t="shared" si="168"/>
        <v>2</v>
      </c>
      <c r="O1766" s="28" t="str">
        <f t="shared" si="169"/>
        <v>61</v>
      </c>
      <c r="P1766" s="28">
        <f t="shared" si="170"/>
        <v>0</v>
      </c>
      <c r="Q1766" s="29">
        <f t="shared" si="171"/>
        <v>3660</v>
      </c>
      <c r="R1766" s="29">
        <f t="shared" si="172"/>
        <v>61</v>
      </c>
    </row>
    <row r="1767" spans="1:18">
      <c r="A1767" s="1">
        <v>45566</v>
      </c>
      <c r="B1767" s="1" t="str">
        <f t="shared" si="167"/>
        <v>octubre</v>
      </c>
      <c r="C1767" t="s">
        <v>260</v>
      </c>
      <c r="D1767" t="s">
        <v>261</v>
      </c>
      <c r="E1767" t="s">
        <v>529</v>
      </c>
      <c r="F1767" t="s">
        <v>466</v>
      </c>
      <c r="G1767" t="s">
        <v>262</v>
      </c>
      <c r="H1767" t="s">
        <v>271</v>
      </c>
      <c r="I1767" t="s">
        <v>264</v>
      </c>
      <c r="J1767" t="s">
        <v>27</v>
      </c>
      <c r="K1767" s="2">
        <v>59</v>
      </c>
      <c r="L1767" s="2">
        <v>3470</v>
      </c>
      <c r="M1767" s="2">
        <v>55.24</v>
      </c>
      <c r="N1767" s="27">
        <f t="shared" si="168"/>
        <v>5</v>
      </c>
      <c r="O1767" s="28" t="str">
        <f t="shared" si="169"/>
        <v>55</v>
      </c>
      <c r="P1767" s="28" t="str">
        <f t="shared" si="170"/>
        <v>,24</v>
      </c>
      <c r="Q1767" s="29">
        <f t="shared" si="171"/>
        <v>3300.24</v>
      </c>
      <c r="R1767" s="29">
        <f t="shared" si="172"/>
        <v>55.003999999999998</v>
      </c>
    </row>
    <row r="1768" spans="1:18">
      <c r="A1768" s="1">
        <v>45566</v>
      </c>
      <c r="B1768" s="1" t="str">
        <f t="shared" si="167"/>
        <v>octubre</v>
      </c>
      <c r="C1768" t="s">
        <v>260</v>
      </c>
      <c r="D1768" t="s">
        <v>261</v>
      </c>
      <c r="E1768" t="s">
        <v>529</v>
      </c>
      <c r="F1768" t="s">
        <v>466</v>
      </c>
      <c r="G1768" t="s">
        <v>262</v>
      </c>
      <c r="H1768" t="s">
        <v>273</v>
      </c>
      <c r="I1768" t="s">
        <v>264</v>
      </c>
      <c r="J1768" t="s">
        <v>27</v>
      </c>
      <c r="K1768" s="2">
        <v>53</v>
      </c>
      <c r="L1768" s="2">
        <v>3898</v>
      </c>
      <c r="M1768" s="2">
        <v>48.42</v>
      </c>
      <c r="N1768" s="27">
        <f t="shared" si="168"/>
        <v>5</v>
      </c>
      <c r="O1768" s="28" t="str">
        <f t="shared" si="169"/>
        <v>48</v>
      </c>
      <c r="P1768" s="28" t="str">
        <f t="shared" si="170"/>
        <v>,42</v>
      </c>
      <c r="Q1768" s="29">
        <f t="shared" si="171"/>
        <v>2880.42</v>
      </c>
      <c r="R1768" s="29">
        <f t="shared" si="172"/>
        <v>48.006999999999998</v>
      </c>
    </row>
    <row r="1769" spans="1:18">
      <c r="A1769" s="1">
        <v>45566</v>
      </c>
      <c r="B1769" s="1" t="str">
        <f t="shared" si="167"/>
        <v>octubre</v>
      </c>
      <c r="C1769" t="s">
        <v>93</v>
      </c>
      <c r="D1769" t="s">
        <v>94</v>
      </c>
      <c r="E1769" t="s">
        <v>542</v>
      </c>
      <c r="F1769" t="s">
        <v>95</v>
      </c>
      <c r="G1769" t="s">
        <v>541</v>
      </c>
      <c r="H1769" t="s">
        <v>97</v>
      </c>
      <c r="I1769" t="s">
        <v>92</v>
      </c>
      <c r="J1769" t="s">
        <v>411</v>
      </c>
      <c r="K1769" s="2">
        <v>10</v>
      </c>
      <c r="L1769" s="2">
        <v>171</v>
      </c>
      <c r="M1769" s="2">
        <v>5.24</v>
      </c>
      <c r="N1769" s="27">
        <f t="shared" si="168"/>
        <v>4</v>
      </c>
      <c r="O1769" s="28" t="str">
        <f t="shared" si="169"/>
        <v>5,</v>
      </c>
      <c r="P1769" s="28" t="str">
        <f t="shared" si="170"/>
        <v>24</v>
      </c>
      <c r="Q1769" s="29">
        <f t="shared" si="171"/>
        <v>324</v>
      </c>
      <c r="R1769" s="29">
        <f t="shared" si="172"/>
        <v>5.4</v>
      </c>
    </row>
    <row r="1770" spans="1:18">
      <c r="A1770" s="1">
        <v>45566</v>
      </c>
      <c r="B1770" s="1" t="str">
        <f t="shared" si="167"/>
        <v>octubre</v>
      </c>
      <c r="C1770" t="s">
        <v>93</v>
      </c>
      <c r="D1770" t="s">
        <v>94</v>
      </c>
      <c r="E1770" t="s">
        <v>542</v>
      </c>
      <c r="F1770" t="s">
        <v>95</v>
      </c>
      <c r="G1770" t="s">
        <v>541</v>
      </c>
      <c r="H1770" t="s">
        <v>99</v>
      </c>
      <c r="I1770" t="s">
        <v>543</v>
      </c>
      <c r="J1770" t="s">
        <v>123</v>
      </c>
      <c r="K1770" s="2">
        <v>4</v>
      </c>
      <c r="L1770" s="2">
        <v>55</v>
      </c>
      <c r="M1770" s="2">
        <v>2</v>
      </c>
      <c r="N1770" s="27">
        <f t="shared" si="168"/>
        <v>1</v>
      </c>
      <c r="O1770" s="28" t="str">
        <f t="shared" si="169"/>
        <v>2</v>
      </c>
      <c r="P1770" s="28">
        <f t="shared" si="170"/>
        <v>0</v>
      </c>
      <c r="Q1770" s="29">
        <f t="shared" si="171"/>
        <v>120</v>
      </c>
      <c r="R1770" s="29">
        <f t="shared" si="172"/>
        <v>2</v>
      </c>
    </row>
    <row r="1771" spans="1:18">
      <c r="A1771" s="1">
        <v>45566</v>
      </c>
      <c r="B1771" s="1" t="str">
        <f t="shared" si="167"/>
        <v>octubre</v>
      </c>
      <c r="C1771" t="s">
        <v>105</v>
      </c>
      <c r="D1771" t="s">
        <v>106</v>
      </c>
      <c r="E1771" t="s">
        <v>513</v>
      </c>
      <c r="F1771" t="s">
        <v>107</v>
      </c>
      <c r="G1771" t="s">
        <v>544</v>
      </c>
      <c r="H1771" t="s">
        <v>109</v>
      </c>
      <c r="I1771" t="s">
        <v>92</v>
      </c>
      <c r="J1771" t="s">
        <v>16</v>
      </c>
      <c r="K1771" s="2">
        <v>10</v>
      </c>
      <c r="L1771" s="2">
        <v>63</v>
      </c>
      <c r="M1771" s="2">
        <v>2.2999999999999998</v>
      </c>
      <c r="N1771" s="27">
        <f t="shared" si="168"/>
        <v>3</v>
      </c>
      <c r="O1771" s="28" t="str">
        <f t="shared" si="169"/>
        <v>2,</v>
      </c>
      <c r="P1771" s="28" t="str">
        <f t="shared" si="170"/>
        <v>3</v>
      </c>
      <c r="Q1771" s="29">
        <f t="shared" si="171"/>
        <v>123</v>
      </c>
      <c r="R1771" s="29">
        <f t="shared" si="172"/>
        <v>2.0499999999999998</v>
      </c>
    </row>
    <row r="1772" spans="1:18">
      <c r="A1772" s="1">
        <v>45566</v>
      </c>
      <c r="B1772" s="1" t="str">
        <f t="shared" si="167"/>
        <v>octubre</v>
      </c>
      <c r="C1772" t="s">
        <v>105</v>
      </c>
      <c r="D1772" t="s">
        <v>106</v>
      </c>
      <c r="E1772" t="s">
        <v>513</v>
      </c>
      <c r="F1772" t="s">
        <v>107</v>
      </c>
      <c r="G1772" t="s">
        <v>545</v>
      </c>
      <c r="H1772" t="s">
        <v>109</v>
      </c>
      <c r="I1772" t="s">
        <v>92</v>
      </c>
      <c r="J1772" t="s">
        <v>16</v>
      </c>
      <c r="K1772" s="2">
        <v>2</v>
      </c>
      <c r="L1772" s="2">
        <v>13</v>
      </c>
      <c r="M1772" s="2">
        <v>0.3</v>
      </c>
      <c r="N1772" s="27">
        <f t="shared" si="168"/>
        <v>3</v>
      </c>
      <c r="O1772" s="28" t="str">
        <f t="shared" si="169"/>
        <v>0,</v>
      </c>
      <c r="P1772" s="28" t="str">
        <f t="shared" si="170"/>
        <v>3</v>
      </c>
      <c r="Q1772" s="29">
        <f t="shared" si="171"/>
        <v>3</v>
      </c>
      <c r="R1772" s="29">
        <f t="shared" si="172"/>
        <v>0.05</v>
      </c>
    </row>
    <row r="1773" spans="1:18">
      <c r="A1773" s="1">
        <v>45566</v>
      </c>
      <c r="B1773" s="1" t="str">
        <f t="shared" si="167"/>
        <v>octubre</v>
      </c>
      <c r="C1773" t="s">
        <v>105</v>
      </c>
      <c r="D1773" t="s">
        <v>106</v>
      </c>
      <c r="E1773" t="s">
        <v>513</v>
      </c>
      <c r="F1773" t="s">
        <v>120</v>
      </c>
      <c r="G1773" t="s">
        <v>546</v>
      </c>
      <c r="H1773" t="s">
        <v>109</v>
      </c>
      <c r="I1773" t="s">
        <v>92</v>
      </c>
      <c r="J1773" t="s">
        <v>16</v>
      </c>
      <c r="K1773" s="2">
        <v>10</v>
      </c>
      <c r="L1773" s="2">
        <v>63</v>
      </c>
      <c r="M1773" s="2">
        <v>2.2999999999999998</v>
      </c>
      <c r="N1773" s="27">
        <f t="shared" si="168"/>
        <v>3</v>
      </c>
      <c r="O1773" s="28" t="str">
        <f t="shared" si="169"/>
        <v>2,</v>
      </c>
      <c r="P1773" s="28" t="str">
        <f t="shared" si="170"/>
        <v>3</v>
      </c>
      <c r="Q1773" s="29">
        <f t="shared" si="171"/>
        <v>123</v>
      </c>
      <c r="R1773" s="29">
        <f t="shared" si="172"/>
        <v>2.0499999999999998</v>
      </c>
    </row>
    <row r="1774" spans="1:18">
      <c r="A1774" s="1">
        <v>45566</v>
      </c>
      <c r="B1774" s="1" t="str">
        <f t="shared" si="167"/>
        <v>octubre</v>
      </c>
      <c r="C1774" t="s">
        <v>105</v>
      </c>
      <c r="D1774" t="s">
        <v>106</v>
      </c>
      <c r="E1774" t="s">
        <v>513</v>
      </c>
      <c r="F1774" t="s">
        <v>120</v>
      </c>
      <c r="G1774" t="s">
        <v>546</v>
      </c>
      <c r="H1774" t="s">
        <v>503</v>
      </c>
      <c r="I1774" t="s">
        <v>92</v>
      </c>
      <c r="J1774" t="s">
        <v>16</v>
      </c>
      <c r="K1774" s="2">
        <v>6</v>
      </c>
      <c r="L1774" s="2">
        <v>38</v>
      </c>
      <c r="M1774" s="2">
        <v>1.3</v>
      </c>
      <c r="N1774" s="27">
        <f t="shared" si="168"/>
        <v>3</v>
      </c>
      <c r="O1774" s="28" t="str">
        <f t="shared" si="169"/>
        <v>1,</v>
      </c>
      <c r="P1774" s="28" t="str">
        <f t="shared" si="170"/>
        <v>3</v>
      </c>
      <c r="Q1774" s="29">
        <f t="shared" si="171"/>
        <v>63</v>
      </c>
      <c r="R1774" s="29">
        <f t="shared" si="172"/>
        <v>1.05</v>
      </c>
    </row>
    <row r="1775" spans="1:18">
      <c r="A1775" s="1">
        <v>45566</v>
      </c>
      <c r="B1775" s="1" t="str">
        <f t="shared" si="167"/>
        <v>octubre</v>
      </c>
      <c r="C1775" t="s">
        <v>105</v>
      </c>
      <c r="D1775" t="s">
        <v>106</v>
      </c>
      <c r="E1775" t="s">
        <v>513</v>
      </c>
      <c r="F1775" t="s">
        <v>120</v>
      </c>
      <c r="G1775" t="s">
        <v>547</v>
      </c>
      <c r="H1775" t="s">
        <v>345</v>
      </c>
      <c r="I1775" t="s">
        <v>92</v>
      </c>
      <c r="J1775" t="s">
        <v>16</v>
      </c>
      <c r="K1775" s="2">
        <v>12</v>
      </c>
      <c r="L1775" s="2">
        <v>75</v>
      </c>
      <c r="M1775" s="2">
        <v>3</v>
      </c>
      <c r="N1775" s="27">
        <f t="shared" si="168"/>
        <v>1</v>
      </c>
      <c r="O1775" s="28" t="str">
        <f t="shared" si="169"/>
        <v>3</v>
      </c>
      <c r="P1775" s="28">
        <f t="shared" si="170"/>
        <v>0</v>
      </c>
      <c r="Q1775" s="29">
        <f t="shared" si="171"/>
        <v>180</v>
      </c>
      <c r="R1775" s="29">
        <f t="shared" si="172"/>
        <v>3</v>
      </c>
    </row>
    <row r="1776" spans="1:18">
      <c r="A1776" s="1">
        <v>45566</v>
      </c>
      <c r="B1776" s="1" t="str">
        <f t="shared" si="167"/>
        <v>octubre</v>
      </c>
      <c r="C1776" t="s">
        <v>105</v>
      </c>
      <c r="D1776" t="s">
        <v>106</v>
      </c>
      <c r="E1776" t="s">
        <v>513</v>
      </c>
      <c r="F1776" t="s">
        <v>120</v>
      </c>
      <c r="G1776" t="s">
        <v>547</v>
      </c>
      <c r="H1776" t="s">
        <v>124</v>
      </c>
      <c r="I1776" t="s">
        <v>15</v>
      </c>
      <c r="J1776" t="s">
        <v>16</v>
      </c>
      <c r="K1776" s="2">
        <v>12</v>
      </c>
      <c r="L1776" s="2">
        <v>75</v>
      </c>
      <c r="M1776" s="2">
        <v>3</v>
      </c>
      <c r="N1776" s="27">
        <f t="shared" si="168"/>
        <v>1</v>
      </c>
      <c r="O1776" s="28" t="str">
        <f t="shared" si="169"/>
        <v>3</v>
      </c>
      <c r="P1776" s="28">
        <f t="shared" si="170"/>
        <v>0</v>
      </c>
      <c r="Q1776" s="29">
        <f t="shared" si="171"/>
        <v>180</v>
      </c>
      <c r="R1776" s="29">
        <f t="shared" si="172"/>
        <v>3</v>
      </c>
    </row>
    <row r="1777" spans="1:18">
      <c r="A1777" s="1">
        <v>45566</v>
      </c>
      <c r="B1777" s="1" t="str">
        <f t="shared" si="167"/>
        <v>octubre</v>
      </c>
      <c r="C1777" t="s">
        <v>105</v>
      </c>
      <c r="D1777" t="s">
        <v>106</v>
      </c>
      <c r="E1777" t="s">
        <v>513</v>
      </c>
      <c r="F1777" t="s">
        <v>120</v>
      </c>
      <c r="G1777" t="s">
        <v>547</v>
      </c>
      <c r="H1777" t="s">
        <v>125</v>
      </c>
      <c r="I1777" t="s">
        <v>92</v>
      </c>
      <c r="J1777" t="s">
        <v>16</v>
      </c>
      <c r="K1777" s="2">
        <v>18</v>
      </c>
      <c r="L1777" s="2">
        <v>113</v>
      </c>
      <c r="M1777" s="2">
        <v>4.3</v>
      </c>
      <c r="N1777" s="27">
        <f t="shared" si="168"/>
        <v>3</v>
      </c>
      <c r="O1777" s="28" t="str">
        <f t="shared" si="169"/>
        <v>4,</v>
      </c>
      <c r="P1777" s="28" t="str">
        <f t="shared" si="170"/>
        <v>3</v>
      </c>
      <c r="Q1777" s="29">
        <f t="shared" si="171"/>
        <v>243</v>
      </c>
      <c r="R1777" s="29">
        <f t="shared" si="172"/>
        <v>4.05</v>
      </c>
    </row>
    <row r="1778" spans="1:18">
      <c r="A1778" s="1">
        <v>45566</v>
      </c>
      <c r="B1778" s="1" t="str">
        <f t="shared" si="167"/>
        <v>octubre</v>
      </c>
      <c r="C1778" t="s">
        <v>105</v>
      </c>
      <c r="D1778" t="s">
        <v>106</v>
      </c>
      <c r="E1778" t="s">
        <v>513</v>
      </c>
      <c r="F1778" t="s">
        <v>120</v>
      </c>
      <c r="G1778" t="s">
        <v>547</v>
      </c>
      <c r="H1778" t="s">
        <v>125</v>
      </c>
      <c r="I1778" t="s">
        <v>92</v>
      </c>
      <c r="J1778" t="s">
        <v>123</v>
      </c>
      <c r="K1778" s="2">
        <v>4</v>
      </c>
      <c r="L1778" s="2">
        <v>25</v>
      </c>
      <c r="M1778" s="2">
        <v>1</v>
      </c>
      <c r="N1778" s="27">
        <f t="shared" si="168"/>
        <v>1</v>
      </c>
      <c r="O1778" s="28" t="str">
        <f t="shared" si="169"/>
        <v>1</v>
      </c>
      <c r="P1778" s="28">
        <f t="shared" si="170"/>
        <v>0</v>
      </c>
      <c r="Q1778" s="29">
        <f t="shared" si="171"/>
        <v>60</v>
      </c>
      <c r="R1778" s="29">
        <f t="shared" si="172"/>
        <v>1</v>
      </c>
    </row>
    <row r="1779" spans="1:18">
      <c r="A1779" s="1">
        <v>45566</v>
      </c>
      <c r="B1779" s="1" t="str">
        <f t="shared" si="167"/>
        <v>octubre</v>
      </c>
      <c r="C1779" t="s">
        <v>105</v>
      </c>
      <c r="D1779" t="s">
        <v>106</v>
      </c>
      <c r="E1779" t="s">
        <v>513</v>
      </c>
      <c r="F1779" t="s">
        <v>120</v>
      </c>
      <c r="G1779" t="s">
        <v>547</v>
      </c>
      <c r="H1779" t="s">
        <v>125</v>
      </c>
      <c r="I1779" t="s">
        <v>92</v>
      </c>
      <c r="J1779" t="s">
        <v>548</v>
      </c>
      <c r="K1779" s="2">
        <v>2</v>
      </c>
      <c r="L1779" s="2">
        <v>13</v>
      </c>
      <c r="M1779" s="2">
        <v>0.3</v>
      </c>
      <c r="N1779" s="27">
        <f t="shared" si="168"/>
        <v>3</v>
      </c>
      <c r="O1779" s="28" t="str">
        <f t="shared" si="169"/>
        <v>0,</v>
      </c>
      <c r="P1779" s="28" t="str">
        <f t="shared" si="170"/>
        <v>3</v>
      </c>
      <c r="Q1779" s="29">
        <f t="shared" si="171"/>
        <v>3</v>
      </c>
      <c r="R1779" s="29">
        <f t="shared" si="172"/>
        <v>0.05</v>
      </c>
    </row>
    <row r="1780" spans="1:18">
      <c r="A1780" s="1">
        <v>45566</v>
      </c>
      <c r="B1780" s="1" t="str">
        <f t="shared" si="167"/>
        <v>octubre</v>
      </c>
      <c r="C1780" t="s">
        <v>105</v>
      </c>
      <c r="D1780" t="s">
        <v>106</v>
      </c>
      <c r="E1780" t="s">
        <v>513</v>
      </c>
      <c r="F1780" t="s">
        <v>120</v>
      </c>
      <c r="G1780" t="s">
        <v>549</v>
      </c>
      <c r="H1780" t="s">
        <v>125</v>
      </c>
      <c r="I1780" t="s">
        <v>92</v>
      </c>
      <c r="J1780" t="s">
        <v>16</v>
      </c>
      <c r="K1780" s="2">
        <v>4</v>
      </c>
      <c r="L1780" s="2">
        <v>25</v>
      </c>
      <c r="M1780" s="2">
        <v>1</v>
      </c>
      <c r="N1780" s="27">
        <f t="shared" si="168"/>
        <v>1</v>
      </c>
      <c r="O1780" s="28" t="str">
        <f t="shared" si="169"/>
        <v>1</v>
      </c>
      <c r="P1780" s="28">
        <f t="shared" si="170"/>
        <v>0</v>
      </c>
      <c r="Q1780" s="29">
        <f t="shared" si="171"/>
        <v>60</v>
      </c>
      <c r="R1780" s="29">
        <f t="shared" si="172"/>
        <v>1</v>
      </c>
    </row>
    <row r="1781" spans="1:18">
      <c r="A1781" s="1">
        <v>45566</v>
      </c>
      <c r="B1781" s="1" t="str">
        <f t="shared" si="167"/>
        <v>octubre</v>
      </c>
      <c r="C1781" t="s">
        <v>105</v>
      </c>
      <c r="D1781" t="s">
        <v>106</v>
      </c>
      <c r="E1781" t="s">
        <v>513</v>
      </c>
      <c r="F1781" t="s">
        <v>120</v>
      </c>
      <c r="G1781" t="s">
        <v>550</v>
      </c>
      <c r="H1781" t="s">
        <v>124</v>
      </c>
      <c r="I1781" t="s">
        <v>15</v>
      </c>
      <c r="J1781" t="s">
        <v>16</v>
      </c>
      <c r="K1781" s="2">
        <v>10</v>
      </c>
      <c r="L1781" s="2">
        <v>63</v>
      </c>
      <c r="M1781" s="2">
        <v>2.2999999999999998</v>
      </c>
      <c r="N1781" s="27">
        <f t="shared" si="168"/>
        <v>3</v>
      </c>
      <c r="O1781" s="28" t="str">
        <f t="shared" si="169"/>
        <v>2,</v>
      </c>
      <c r="P1781" s="28" t="str">
        <f t="shared" si="170"/>
        <v>3</v>
      </c>
      <c r="Q1781" s="29">
        <f t="shared" si="171"/>
        <v>123</v>
      </c>
      <c r="R1781" s="29">
        <f t="shared" si="172"/>
        <v>2.0499999999999998</v>
      </c>
    </row>
    <row r="1782" spans="1:18">
      <c r="A1782" s="1">
        <v>45566</v>
      </c>
      <c r="B1782" s="1" t="str">
        <f t="shared" si="167"/>
        <v>octubre</v>
      </c>
      <c r="C1782" t="s">
        <v>105</v>
      </c>
      <c r="D1782" t="s">
        <v>106</v>
      </c>
      <c r="E1782" t="s">
        <v>513</v>
      </c>
      <c r="F1782" t="s">
        <v>128</v>
      </c>
      <c r="G1782" t="s">
        <v>551</v>
      </c>
      <c r="H1782" t="s">
        <v>345</v>
      </c>
      <c r="I1782" t="s">
        <v>92</v>
      </c>
      <c r="J1782" t="s">
        <v>16</v>
      </c>
      <c r="K1782" s="2">
        <v>20</v>
      </c>
      <c r="L1782" s="2">
        <v>125</v>
      </c>
      <c r="M1782" s="2">
        <v>5</v>
      </c>
      <c r="N1782" s="27">
        <f t="shared" si="168"/>
        <v>1</v>
      </c>
      <c r="O1782" s="28" t="str">
        <f t="shared" si="169"/>
        <v>5</v>
      </c>
      <c r="P1782" s="28">
        <f t="shared" si="170"/>
        <v>0</v>
      </c>
      <c r="Q1782" s="29">
        <f t="shared" si="171"/>
        <v>300</v>
      </c>
      <c r="R1782" s="29">
        <f t="shared" si="172"/>
        <v>5</v>
      </c>
    </row>
    <row r="1783" spans="1:18">
      <c r="A1783" s="1">
        <v>45566</v>
      </c>
      <c r="B1783" s="1" t="str">
        <f t="shared" si="167"/>
        <v>octubre</v>
      </c>
      <c r="C1783" t="s">
        <v>105</v>
      </c>
      <c r="D1783" t="s">
        <v>106</v>
      </c>
      <c r="E1783" t="s">
        <v>513</v>
      </c>
      <c r="F1783" t="s">
        <v>128</v>
      </c>
      <c r="G1783" t="s">
        <v>551</v>
      </c>
      <c r="H1783" t="s">
        <v>124</v>
      </c>
      <c r="I1783" t="s">
        <v>15</v>
      </c>
      <c r="J1783" t="s">
        <v>16</v>
      </c>
      <c r="K1783" s="2">
        <v>10</v>
      </c>
      <c r="L1783" s="2">
        <v>63</v>
      </c>
      <c r="M1783" s="2">
        <v>2.2999999999999998</v>
      </c>
      <c r="N1783" s="27">
        <f t="shared" si="168"/>
        <v>3</v>
      </c>
      <c r="O1783" s="28" t="str">
        <f t="shared" si="169"/>
        <v>2,</v>
      </c>
      <c r="P1783" s="28" t="str">
        <f t="shared" si="170"/>
        <v>3</v>
      </c>
      <c r="Q1783" s="29">
        <f t="shared" si="171"/>
        <v>123</v>
      </c>
      <c r="R1783" s="29">
        <f t="shared" si="172"/>
        <v>2.0499999999999998</v>
      </c>
    </row>
    <row r="1784" spans="1:18">
      <c r="A1784" s="1">
        <v>45566</v>
      </c>
      <c r="B1784" s="1" t="str">
        <f t="shared" si="167"/>
        <v>octubre</v>
      </c>
      <c r="C1784" t="s">
        <v>105</v>
      </c>
      <c r="D1784" t="s">
        <v>106</v>
      </c>
      <c r="E1784" t="s">
        <v>513</v>
      </c>
      <c r="F1784" t="s">
        <v>128</v>
      </c>
      <c r="G1784" t="s">
        <v>551</v>
      </c>
      <c r="H1784" t="s">
        <v>125</v>
      </c>
      <c r="I1784" t="s">
        <v>92</v>
      </c>
      <c r="J1784" t="s">
        <v>16</v>
      </c>
      <c r="K1784" s="2">
        <v>10</v>
      </c>
      <c r="L1784" s="2">
        <v>63</v>
      </c>
      <c r="M1784" s="2">
        <v>2.2999999999999998</v>
      </c>
      <c r="N1784" s="27">
        <f t="shared" si="168"/>
        <v>3</v>
      </c>
      <c r="O1784" s="28" t="str">
        <f t="shared" si="169"/>
        <v>2,</v>
      </c>
      <c r="P1784" s="28" t="str">
        <f t="shared" si="170"/>
        <v>3</v>
      </c>
      <c r="Q1784" s="29">
        <f t="shared" si="171"/>
        <v>123</v>
      </c>
      <c r="R1784" s="29">
        <f t="shared" si="172"/>
        <v>2.0499999999999998</v>
      </c>
    </row>
    <row r="1785" spans="1:18">
      <c r="A1785" s="1">
        <v>45566</v>
      </c>
      <c r="B1785" s="1" t="str">
        <f t="shared" si="167"/>
        <v>octubre</v>
      </c>
      <c r="C1785" t="s">
        <v>105</v>
      </c>
      <c r="D1785" t="s">
        <v>106</v>
      </c>
      <c r="E1785" t="s">
        <v>513</v>
      </c>
      <c r="F1785" t="s">
        <v>128</v>
      </c>
      <c r="G1785" t="s">
        <v>551</v>
      </c>
      <c r="H1785" t="s">
        <v>111</v>
      </c>
      <c r="I1785" t="s">
        <v>92</v>
      </c>
      <c r="J1785" t="s">
        <v>16</v>
      </c>
      <c r="K1785" s="2">
        <v>4</v>
      </c>
      <c r="L1785" s="2">
        <v>25</v>
      </c>
      <c r="M1785" s="2">
        <v>1</v>
      </c>
      <c r="N1785" s="27">
        <f t="shared" si="168"/>
        <v>1</v>
      </c>
      <c r="O1785" s="28" t="str">
        <f t="shared" si="169"/>
        <v>1</v>
      </c>
      <c r="P1785" s="28">
        <f t="shared" si="170"/>
        <v>0</v>
      </c>
      <c r="Q1785" s="29">
        <f t="shared" si="171"/>
        <v>60</v>
      </c>
      <c r="R1785" s="29">
        <f t="shared" si="172"/>
        <v>1</v>
      </c>
    </row>
    <row r="1786" spans="1:18">
      <c r="A1786" s="1">
        <v>45566</v>
      </c>
      <c r="B1786" s="1" t="str">
        <f t="shared" si="167"/>
        <v>octubre</v>
      </c>
      <c r="C1786" t="s">
        <v>105</v>
      </c>
      <c r="D1786" t="s">
        <v>106</v>
      </c>
      <c r="E1786" t="s">
        <v>513</v>
      </c>
      <c r="F1786" t="s">
        <v>128</v>
      </c>
      <c r="G1786" t="s">
        <v>551</v>
      </c>
      <c r="H1786" t="s">
        <v>125</v>
      </c>
      <c r="I1786" t="s">
        <v>92</v>
      </c>
      <c r="J1786" t="s">
        <v>123</v>
      </c>
      <c r="K1786" s="2">
        <v>2</v>
      </c>
      <c r="L1786" s="2">
        <v>13</v>
      </c>
      <c r="M1786" s="2">
        <v>0.3</v>
      </c>
      <c r="N1786" s="27">
        <f t="shared" si="168"/>
        <v>3</v>
      </c>
      <c r="O1786" s="28" t="str">
        <f t="shared" si="169"/>
        <v>0,</v>
      </c>
      <c r="P1786" s="28" t="str">
        <f t="shared" si="170"/>
        <v>3</v>
      </c>
      <c r="Q1786" s="29">
        <f t="shared" si="171"/>
        <v>3</v>
      </c>
      <c r="R1786" s="29">
        <f t="shared" si="172"/>
        <v>0.05</v>
      </c>
    </row>
    <row r="1787" spans="1:18">
      <c r="A1787" s="1">
        <v>45566</v>
      </c>
      <c r="B1787" s="1" t="str">
        <f t="shared" si="167"/>
        <v>octubre</v>
      </c>
      <c r="C1787" t="s">
        <v>105</v>
      </c>
      <c r="D1787" t="s">
        <v>106</v>
      </c>
      <c r="E1787" t="s">
        <v>513</v>
      </c>
      <c r="F1787" t="s">
        <v>454</v>
      </c>
      <c r="G1787" t="s">
        <v>552</v>
      </c>
      <c r="H1787" t="s">
        <v>109</v>
      </c>
      <c r="I1787" t="s">
        <v>92</v>
      </c>
      <c r="J1787" t="s">
        <v>16</v>
      </c>
      <c r="K1787" s="2">
        <v>6</v>
      </c>
      <c r="L1787" s="2">
        <v>38</v>
      </c>
      <c r="M1787" s="2">
        <v>1.3</v>
      </c>
      <c r="N1787" s="27">
        <f t="shared" si="168"/>
        <v>3</v>
      </c>
      <c r="O1787" s="28" t="str">
        <f t="shared" si="169"/>
        <v>1,</v>
      </c>
      <c r="P1787" s="28" t="str">
        <f t="shared" si="170"/>
        <v>3</v>
      </c>
      <c r="Q1787" s="29">
        <f t="shared" si="171"/>
        <v>63</v>
      </c>
      <c r="R1787" s="29">
        <f t="shared" si="172"/>
        <v>1.05</v>
      </c>
    </row>
    <row r="1788" spans="1:18">
      <c r="A1788" s="1">
        <v>45566</v>
      </c>
      <c r="B1788" s="1" t="str">
        <f t="shared" si="167"/>
        <v>octubre</v>
      </c>
      <c r="C1788" t="s">
        <v>105</v>
      </c>
      <c r="D1788" t="s">
        <v>106</v>
      </c>
      <c r="E1788" t="s">
        <v>513</v>
      </c>
      <c r="F1788" t="s">
        <v>454</v>
      </c>
      <c r="G1788" t="s">
        <v>552</v>
      </c>
      <c r="H1788" t="s">
        <v>503</v>
      </c>
      <c r="I1788" t="s">
        <v>92</v>
      </c>
      <c r="J1788" t="s">
        <v>16</v>
      </c>
      <c r="K1788" s="2">
        <v>2</v>
      </c>
      <c r="L1788" s="2">
        <v>13</v>
      </c>
      <c r="M1788" s="2">
        <v>0.3</v>
      </c>
      <c r="N1788" s="27">
        <f t="shared" si="168"/>
        <v>3</v>
      </c>
      <c r="O1788" s="28" t="str">
        <f t="shared" si="169"/>
        <v>0,</v>
      </c>
      <c r="P1788" s="28" t="str">
        <f t="shared" si="170"/>
        <v>3</v>
      </c>
      <c r="Q1788" s="29">
        <f t="shared" si="171"/>
        <v>3</v>
      </c>
      <c r="R1788" s="29">
        <f t="shared" si="172"/>
        <v>0.05</v>
      </c>
    </row>
    <row r="1789" spans="1:18">
      <c r="A1789" s="1">
        <v>45566</v>
      </c>
      <c r="B1789" s="1" t="str">
        <f t="shared" si="167"/>
        <v>octubre</v>
      </c>
      <c r="C1789" t="s">
        <v>105</v>
      </c>
      <c r="D1789" t="s">
        <v>106</v>
      </c>
      <c r="E1789" t="s">
        <v>513</v>
      </c>
      <c r="F1789" t="s">
        <v>454</v>
      </c>
      <c r="G1789" t="s">
        <v>552</v>
      </c>
      <c r="H1789" t="s">
        <v>109</v>
      </c>
      <c r="I1789" t="s">
        <v>92</v>
      </c>
      <c r="J1789" t="s">
        <v>548</v>
      </c>
      <c r="K1789" s="2">
        <v>2</v>
      </c>
      <c r="L1789" s="2">
        <v>13</v>
      </c>
      <c r="M1789" s="2">
        <v>0.3</v>
      </c>
      <c r="N1789" s="27">
        <f t="shared" si="168"/>
        <v>3</v>
      </c>
      <c r="O1789" s="28" t="str">
        <f t="shared" si="169"/>
        <v>0,</v>
      </c>
      <c r="P1789" s="28" t="str">
        <f t="shared" si="170"/>
        <v>3</v>
      </c>
      <c r="Q1789" s="29">
        <f t="shared" si="171"/>
        <v>3</v>
      </c>
      <c r="R1789" s="29">
        <f t="shared" si="172"/>
        <v>0.05</v>
      </c>
    </row>
    <row r="1790" spans="1:18">
      <c r="A1790" s="1">
        <v>45566</v>
      </c>
      <c r="B1790" s="1" t="str">
        <f t="shared" si="167"/>
        <v>octubre</v>
      </c>
      <c r="C1790" t="s">
        <v>105</v>
      </c>
      <c r="D1790" t="s">
        <v>106</v>
      </c>
      <c r="E1790" t="s">
        <v>513</v>
      </c>
      <c r="F1790" t="s">
        <v>454</v>
      </c>
      <c r="G1790" t="s">
        <v>552</v>
      </c>
      <c r="H1790" t="s">
        <v>503</v>
      </c>
      <c r="I1790" t="s">
        <v>92</v>
      </c>
      <c r="J1790" t="s">
        <v>548</v>
      </c>
      <c r="K1790" s="2">
        <v>2</v>
      </c>
      <c r="L1790" s="2">
        <v>13</v>
      </c>
      <c r="M1790" s="2">
        <v>0.3</v>
      </c>
      <c r="N1790" s="27">
        <f t="shared" si="168"/>
        <v>3</v>
      </c>
      <c r="O1790" s="28" t="str">
        <f t="shared" si="169"/>
        <v>0,</v>
      </c>
      <c r="P1790" s="28" t="str">
        <f t="shared" si="170"/>
        <v>3</v>
      </c>
      <c r="Q1790" s="29">
        <f t="shared" si="171"/>
        <v>3</v>
      </c>
      <c r="R1790" s="29">
        <f t="shared" si="172"/>
        <v>0.05</v>
      </c>
    </row>
    <row r="1791" spans="1:18">
      <c r="A1791" s="1">
        <v>45566</v>
      </c>
      <c r="B1791" s="1" t="str">
        <f t="shared" si="167"/>
        <v>octubre</v>
      </c>
      <c r="C1791" t="s">
        <v>105</v>
      </c>
      <c r="D1791" t="s">
        <v>106</v>
      </c>
      <c r="E1791" t="s">
        <v>513</v>
      </c>
      <c r="F1791" t="s">
        <v>454</v>
      </c>
      <c r="G1791" t="s">
        <v>553</v>
      </c>
      <c r="H1791" t="s">
        <v>109</v>
      </c>
      <c r="I1791" t="s">
        <v>92</v>
      </c>
      <c r="J1791" t="s">
        <v>16</v>
      </c>
      <c r="K1791" s="2">
        <v>12</v>
      </c>
      <c r="L1791" s="2">
        <v>75</v>
      </c>
      <c r="M1791" s="2">
        <v>3</v>
      </c>
      <c r="N1791" s="27">
        <f t="shared" si="168"/>
        <v>1</v>
      </c>
      <c r="O1791" s="28" t="str">
        <f t="shared" si="169"/>
        <v>3</v>
      </c>
      <c r="P1791" s="28">
        <f t="shared" si="170"/>
        <v>0</v>
      </c>
      <c r="Q1791" s="29">
        <f t="shared" si="171"/>
        <v>180</v>
      </c>
      <c r="R1791" s="29">
        <f t="shared" si="172"/>
        <v>3</v>
      </c>
    </row>
    <row r="1792" spans="1:18">
      <c r="A1792" s="1">
        <v>45566</v>
      </c>
      <c r="B1792" s="1" t="str">
        <f t="shared" si="167"/>
        <v>octubre</v>
      </c>
      <c r="C1792" t="s">
        <v>105</v>
      </c>
      <c r="D1792" t="s">
        <v>106</v>
      </c>
      <c r="E1792" t="s">
        <v>513</v>
      </c>
      <c r="F1792" t="s">
        <v>454</v>
      </c>
      <c r="G1792" t="s">
        <v>553</v>
      </c>
      <c r="H1792" t="s">
        <v>503</v>
      </c>
      <c r="I1792" t="s">
        <v>92</v>
      </c>
      <c r="J1792" t="s">
        <v>16</v>
      </c>
      <c r="K1792" s="2">
        <v>14</v>
      </c>
      <c r="L1792" s="2">
        <v>88</v>
      </c>
      <c r="M1792" s="2">
        <v>3.3</v>
      </c>
      <c r="N1792" s="27">
        <f t="shared" si="168"/>
        <v>3</v>
      </c>
      <c r="O1792" s="28" t="str">
        <f t="shared" si="169"/>
        <v>3,</v>
      </c>
      <c r="P1792" s="28" t="str">
        <f t="shared" si="170"/>
        <v>3</v>
      </c>
      <c r="Q1792" s="29">
        <f t="shared" si="171"/>
        <v>183</v>
      </c>
      <c r="R1792" s="29">
        <f t="shared" si="172"/>
        <v>3.05</v>
      </c>
    </row>
    <row r="1793" spans="1:18">
      <c r="A1793" s="1">
        <v>45566</v>
      </c>
      <c r="B1793" s="1" t="str">
        <f t="shared" si="167"/>
        <v>octubre</v>
      </c>
      <c r="C1793" t="s">
        <v>105</v>
      </c>
      <c r="D1793" t="s">
        <v>106</v>
      </c>
      <c r="E1793" t="s">
        <v>513</v>
      </c>
      <c r="F1793" t="s">
        <v>454</v>
      </c>
      <c r="G1793" t="s">
        <v>554</v>
      </c>
      <c r="H1793" t="s">
        <v>503</v>
      </c>
      <c r="I1793" t="s">
        <v>92</v>
      </c>
      <c r="J1793" t="s">
        <v>16</v>
      </c>
      <c r="K1793" s="2">
        <v>2</v>
      </c>
      <c r="L1793" s="2">
        <v>13</v>
      </c>
      <c r="M1793" s="2">
        <v>0.3</v>
      </c>
      <c r="N1793" s="27">
        <f t="shared" si="168"/>
        <v>3</v>
      </c>
      <c r="O1793" s="28" t="str">
        <f t="shared" si="169"/>
        <v>0,</v>
      </c>
      <c r="P1793" s="28" t="str">
        <f t="shared" si="170"/>
        <v>3</v>
      </c>
      <c r="Q1793" s="29">
        <f t="shared" si="171"/>
        <v>3</v>
      </c>
      <c r="R1793" s="29">
        <f t="shared" si="172"/>
        <v>0.05</v>
      </c>
    </row>
    <row r="1794" spans="1:18">
      <c r="A1794" s="1">
        <v>45566</v>
      </c>
      <c r="B1794" s="1" t="str">
        <f t="shared" si="167"/>
        <v>octubre</v>
      </c>
      <c r="C1794" t="s">
        <v>105</v>
      </c>
      <c r="D1794" t="s">
        <v>106</v>
      </c>
      <c r="E1794" t="s">
        <v>513</v>
      </c>
      <c r="F1794" t="s">
        <v>454</v>
      </c>
      <c r="G1794" t="s">
        <v>555</v>
      </c>
      <c r="H1794" t="s">
        <v>109</v>
      </c>
      <c r="I1794" t="s">
        <v>92</v>
      </c>
      <c r="J1794" t="s">
        <v>16</v>
      </c>
      <c r="K1794" s="2">
        <v>4</v>
      </c>
      <c r="L1794" s="2">
        <v>25</v>
      </c>
      <c r="M1794" s="2">
        <v>1</v>
      </c>
      <c r="N1794" s="27">
        <f t="shared" si="168"/>
        <v>1</v>
      </c>
      <c r="O1794" s="28" t="str">
        <f t="shared" si="169"/>
        <v>1</v>
      </c>
      <c r="P1794" s="28">
        <f t="shared" si="170"/>
        <v>0</v>
      </c>
      <c r="Q1794" s="29">
        <f t="shared" si="171"/>
        <v>60</v>
      </c>
      <c r="R1794" s="29">
        <f t="shared" si="172"/>
        <v>1</v>
      </c>
    </row>
    <row r="1795" spans="1:18">
      <c r="A1795" s="1">
        <v>45566</v>
      </c>
      <c r="B1795" s="1" t="str">
        <f t="shared" ref="B1795:B1858" si="173">TEXT(A1795,"mmmm")</f>
        <v>octubre</v>
      </c>
      <c r="C1795" t="s">
        <v>105</v>
      </c>
      <c r="D1795" t="s">
        <v>106</v>
      </c>
      <c r="E1795" t="s">
        <v>513</v>
      </c>
      <c r="F1795" t="s">
        <v>454</v>
      </c>
      <c r="G1795" t="s">
        <v>556</v>
      </c>
      <c r="H1795" t="s">
        <v>109</v>
      </c>
      <c r="I1795" t="s">
        <v>92</v>
      </c>
      <c r="J1795" t="s">
        <v>16</v>
      </c>
      <c r="K1795" s="2">
        <v>4</v>
      </c>
      <c r="L1795" s="2">
        <v>25</v>
      </c>
      <c r="M1795" s="2">
        <v>1</v>
      </c>
      <c r="N1795" s="27">
        <f t="shared" ref="N1795:N1858" si="174">LEN($M1795)</f>
        <v>1</v>
      </c>
      <c r="O1795" s="28" t="str">
        <f t="shared" si="169"/>
        <v>1</v>
      </c>
      <c r="P1795" s="28">
        <f t="shared" si="170"/>
        <v>0</v>
      </c>
      <c r="Q1795" s="29">
        <f t="shared" si="171"/>
        <v>60</v>
      </c>
      <c r="R1795" s="29">
        <f t="shared" si="172"/>
        <v>1</v>
      </c>
    </row>
    <row r="1796" spans="1:18">
      <c r="A1796" s="1">
        <v>45566</v>
      </c>
      <c r="B1796" s="1" t="str">
        <f t="shared" si="173"/>
        <v>octubre</v>
      </c>
      <c r="C1796" t="s">
        <v>105</v>
      </c>
      <c r="D1796" t="s">
        <v>106</v>
      </c>
      <c r="E1796" t="s">
        <v>513</v>
      </c>
      <c r="F1796" t="s">
        <v>454</v>
      </c>
      <c r="G1796" t="s">
        <v>556</v>
      </c>
      <c r="H1796" t="s">
        <v>503</v>
      </c>
      <c r="I1796" t="s">
        <v>92</v>
      </c>
      <c r="J1796" t="s">
        <v>16</v>
      </c>
      <c r="K1796" s="2">
        <v>8</v>
      </c>
      <c r="L1796" s="2">
        <v>50</v>
      </c>
      <c r="M1796" s="2">
        <v>2</v>
      </c>
      <c r="N1796" s="27">
        <f t="shared" si="174"/>
        <v>1</v>
      </c>
      <c r="O1796" s="28" t="str">
        <f t="shared" si="169"/>
        <v>2</v>
      </c>
      <c r="P1796" s="28">
        <f t="shared" si="170"/>
        <v>0</v>
      </c>
      <c r="Q1796" s="29">
        <f t="shared" si="171"/>
        <v>120</v>
      </c>
      <c r="R1796" s="29">
        <f t="shared" si="172"/>
        <v>2</v>
      </c>
    </row>
    <row r="1797" spans="1:18">
      <c r="A1797" s="1">
        <v>45566</v>
      </c>
      <c r="B1797" s="1" t="str">
        <f t="shared" si="173"/>
        <v>octubre</v>
      </c>
      <c r="C1797" t="s">
        <v>105</v>
      </c>
      <c r="D1797" t="s">
        <v>106</v>
      </c>
      <c r="E1797" t="s">
        <v>513</v>
      </c>
      <c r="F1797" t="s">
        <v>454</v>
      </c>
      <c r="G1797" t="s">
        <v>557</v>
      </c>
      <c r="H1797" t="s">
        <v>503</v>
      </c>
      <c r="I1797" t="s">
        <v>92</v>
      </c>
      <c r="J1797" t="s">
        <v>16</v>
      </c>
      <c r="K1797" s="2">
        <v>18</v>
      </c>
      <c r="L1797" s="2">
        <v>113</v>
      </c>
      <c r="M1797" s="2">
        <v>4.3</v>
      </c>
      <c r="N1797" s="27">
        <f t="shared" si="174"/>
        <v>3</v>
      </c>
      <c r="O1797" s="28" t="str">
        <f t="shared" si="169"/>
        <v>4,</v>
      </c>
      <c r="P1797" s="28" t="str">
        <f t="shared" si="170"/>
        <v>3</v>
      </c>
      <c r="Q1797" s="29">
        <f t="shared" si="171"/>
        <v>243</v>
      </c>
      <c r="R1797" s="29">
        <f t="shared" si="172"/>
        <v>4.05</v>
      </c>
    </row>
    <row r="1798" spans="1:18">
      <c r="A1798" s="1">
        <v>45566</v>
      </c>
      <c r="B1798" s="1" t="str">
        <f t="shared" si="173"/>
        <v>octubre</v>
      </c>
      <c r="C1798" t="s">
        <v>105</v>
      </c>
      <c r="D1798" t="s">
        <v>106</v>
      </c>
      <c r="E1798" t="s">
        <v>513</v>
      </c>
      <c r="F1798" t="s">
        <v>454</v>
      </c>
      <c r="G1798" t="s">
        <v>557</v>
      </c>
      <c r="H1798" t="s">
        <v>503</v>
      </c>
      <c r="I1798" t="s">
        <v>92</v>
      </c>
      <c r="J1798" t="s">
        <v>548</v>
      </c>
      <c r="K1798" s="2">
        <v>2</v>
      </c>
      <c r="L1798" s="2">
        <v>13</v>
      </c>
      <c r="M1798" s="2">
        <v>0.3</v>
      </c>
      <c r="N1798" s="27">
        <f t="shared" si="174"/>
        <v>3</v>
      </c>
      <c r="O1798" s="28" t="str">
        <f t="shared" si="169"/>
        <v>0,</v>
      </c>
      <c r="P1798" s="28" t="str">
        <f t="shared" si="170"/>
        <v>3</v>
      </c>
      <c r="Q1798" s="29">
        <f t="shared" si="171"/>
        <v>3</v>
      </c>
      <c r="R1798" s="29">
        <f t="shared" si="172"/>
        <v>0.05</v>
      </c>
    </row>
    <row r="1799" spans="1:18">
      <c r="A1799" s="1">
        <v>45566</v>
      </c>
      <c r="B1799" s="1" t="str">
        <f t="shared" si="173"/>
        <v>octubre</v>
      </c>
      <c r="C1799" t="s">
        <v>105</v>
      </c>
      <c r="D1799" t="s">
        <v>106</v>
      </c>
      <c r="E1799" t="s">
        <v>513</v>
      </c>
      <c r="F1799" t="s">
        <v>141</v>
      </c>
      <c r="G1799" t="s">
        <v>558</v>
      </c>
      <c r="H1799" t="s">
        <v>109</v>
      </c>
      <c r="I1799" t="s">
        <v>92</v>
      </c>
      <c r="J1799" t="s">
        <v>16</v>
      </c>
      <c r="K1799" s="2">
        <v>6</v>
      </c>
      <c r="L1799" s="2">
        <v>38</v>
      </c>
      <c r="M1799" s="2">
        <v>1.3</v>
      </c>
      <c r="N1799" s="27">
        <f t="shared" si="174"/>
        <v>3</v>
      </c>
      <c r="O1799" s="28" t="str">
        <f t="shared" si="169"/>
        <v>1,</v>
      </c>
      <c r="P1799" s="28" t="str">
        <f t="shared" si="170"/>
        <v>3</v>
      </c>
      <c r="Q1799" s="29">
        <f t="shared" si="171"/>
        <v>63</v>
      </c>
      <c r="R1799" s="29">
        <f t="shared" si="172"/>
        <v>1.05</v>
      </c>
    </row>
    <row r="1800" spans="1:18">
      <c r="A1800" s="1">
        <v>45566</v>
      </c>
      <c r="B1800" s="1" t="str">
        <f t="shared" si="173"/>
        <v>octubre</v>
      </c>
      <c r="C1800" t="s">
        <v>105</v>
      </c>
      <c r="D1800" t="s">
        <v>106</v>
      </c>
      <c r="E1800" t="s">
        <v>513</v>
      </c>
      <c r="F1800" t="s">
        <v>141</v>
      </c>
      <c r="G1800" t="s">
        <v>559</v>
      </c>
      <c r="H1800" t="s">
        <v>503</v>
      </c>
      <c r="I1800" t="s">
        <v>92</v>
      </c>
      <c r="J1800" t="s">
        <v>16</v>
      </c>
      <c r="K1800" s="2">
        <v>2</v>
      </c>
      <c r="L1800" s="2">
        <v>13</v>
      </c>
      <c r="M1800" s="2">
        <v>0.3</v>
      </c>
      <c r="N1800" s="27">
        <f t="shared" si="174"/>
        <v>3</v>
      </c>
      <c r="O1800" s="28" t="str">
        <f t="shared" si="169"/>
        <v>0,</v>
      </c>
      <c r="P1800" s="28" t="str">
        <f t="shared" si="170"/>
        <v>3</v>
      </c>
      <c r="Q1800" s="29">
        <f t="shared" si="171"/>
        <v>3</v>
      </c>
      <c r="R1800" s="29">
        <f t="shared" si="172"/>
        <v>0.05</v>
      </c>
    </row>
    <row r="1801" spans="1:18">
      <c r="A1801" s="1">
        <v>45566</v>
      </c>
      <c r="B1801" s="1" t="str">
        <f t="shared" si="173"/>
        <v>octubre</v>
      </c>
      <c r="C1801" t="s">
        <v>105</v>
      </c>
      <c r="D1801" t="s">
        <v>106</v>
      </c>
      <c r="E1801" t="s">
        <v>513</v>
      </c>
      <c r="F1801" t="s">
        <v>141</v>
      </c>
      <c r="G1801" t="s">
        <v>560</v>
      </c>
      <c r="H1801" t="s">
        <v>109</v>
      </c>
      <c r="I1801" t="s">
        <v>92</v>
      </c>
      <c r="J1801" t="s">
        <v>16</v>
      </c>
      <c r="K1801" s="2">
        <v>10</v>
      </c>
      <c r="L1801" s="2">
        <v>63</v>
      </c>
      <c r="M1801" s="2">
        <v>2.2999999999999998</v>
      </c>
      <c r="N1801" s="27">
        <f t="shared" si="174"/>
        <v>3</v>
      </c>
      <c r="O1801" s="28" t="str">
        <f t="shared" si="169"/>
        <v>2,</v>
      </c>
      <c r="P1801" s="28" t="str">
        <f t="shared" si="170"/>
        <v>3</v>
      </c>
      <c r="Q1801" s="29">
        <f t="shared" si="171"/>
        <v>123</v>
      </c>
      <c r="R1801" s="29">
        <f t="shared" si="172"/>
        <v>2.0499999999999998</v>
      </c>
    </row>
    <row r="1802" spans="1:18">
      <c r="A1802" s="1">
        <v>45566</v>
      </c>
      <c r="B1802" s="1" t="str">
        <f t="shared" si="173"/>
        <v>octubre</v>
      </c>
      <c r="C1802" t="s">
        <v>105</v>
      </c>
      <c r="D1802" t="s">
        <v>106</v>
      </c>
      <c r="E1802" t="s">
        <v>513</v>
      </c>
      <c r="F1802" t="s">
        <v>141</v>
      </c>
      <c r="G1802" t="s">
        <v>560</v>
      </c>
      <c r="H1802" t="s">
        <v>503</v>
      </c>
      <c r="I1802" t="s">
        <v>92</v>
      </c>
      <c r="J1802" t="s">
        <v>16</v>
      </c>
      <c r="K1802" s="2">
        <v>4</v>
      </c>
      <c r="L1802" s="2">
        <v>25</v>
      </c>
      <c r="M1802" s="2">
        <v>1</v>
      </c>
      <c r="N1802" s="27">
        <f t="shared" si="174"/>
        <v>1</v>
      </c>
      <c r="O1802" s="28" t="str">
        <f t="shared" si="169"/>
        <v>1</v>
      </c>
      <c r="P1802" s="28">
        <f t="shared" si="170"/>
        <v>0</v>
      </c>
      <c r="Q1802" s="29">
        <f t="shared" si="171"/>
        <v>60</v>
      </c>
      <c r="R1802" s="29">
        <f t="shared" si="172"/>
        <v>1</v>
      </c>
    </row>
    <row r="1803" spans="1:18">
      <c r="A1803" s="1">
        <v>45566</v>
      </c>
      <c r="B1803" s="1" t="str">
        <f t="shared" si="173"/>
        <v>octubre</v>
      </c>
      <c r="C1803" t="s">
        <v>105</v>
      </c>
      <c r="D1803" t="s">
        <v>106</v>
      </c>
      <c r="E1803" t="s">
        <v>513</v>
      </c>
      <c r="F1803" t="s">
        <v>141</v>
      </c>
      <c r="G1803" t="s">
        <v>561</v>
      </c>
      <c r="H1803" t="s">
        <v>109</v>
      </c>
      <c r="I1803" t="s">
        <v>92</v>
      </c>
      <c r="J1803" t="s">
        <v>16</v>
      </c>
      <c r="K1803" s="2">
        <v>4</v>
      </c>
      <c r="L1803" s="2">
        <v>25</v>
      </c>
      <c r="M1803" s="2">
        <v>1</v>
      </c>
      <c r="N1803" s="27">
        <f t="shared" si="174"/>
        <v>1</v>
      </c>
      <c r="O1803" s="28" t="str">
        <f t="shared" si="169"/>
        <v>1</v>
      </c>
      <c r="P1803" s="28">
        <f t="shared" si="170"/>
        <v>0</v>
      </c>
      <c r="Q1803" s="29">
        <f t="shared" si="171"/>
        <v>60</v>
      </c>
      <c r="R1803" s="29">
        <f t="shared" si="172"/>
        <v>1</v>
      </c>
    </row>
    <row r="1804" spans="1:18">
      <c r="A1804" s="1">
        <v>45566</v>
      </c>
      <c r="B1804" s="1" t="str">
        <f t="shared" si="173"/>
        <v>octubre</v>
      </c>
      <c r="C1804" t="s">
        <v>105</v>
      </c>
      <c r="D1804" t="s">
        <v>106</v>
      </c>
      <c r="E1804" t="s">
        <v>513</v>
      </c>
      <c r="F1804" t="s">
        <v>141</v>
      </c>
      <c r="G1804" t="s">
        <v>561</v>
      </c>
      <c r="H1804" t="s">
        <v>503</v>
      </c>
      <c r="I1804" t="s">
        <v>92</v>
      </c>
      <c r="J1804" t="s">
        <v>16</v>
      </c>
      <c r="K1804" s="2">
        <v>2</v>
      </c>
      <c r="L1804" s="2">
        <v>13</v>
      </c>
      <c r="M1804" s="2">
        <v>0.3</v>
      </c>
      <c r="N1804" s="27">
        <f t="shared" si="174"/>
        <v>3</v>
      </c>
      <c r="O1804" s="28" t="str">
        <f t="shared" si="169"/>
        <v>0,</v>
      </c>
      <c r="P1804" s="28" t="str">
        <f t="shared" si="170"/>
        <v>3</v>
      </c>
      <c r="Q1804" s="29">
        <f t="shared" si="171"/>
        <v>3</v>
      </c>
      <c r="R1804" s="29">
        <f t="shared" si="172"/>
        <v>0.05</v>
      </c>
    </row>
    <row r="1805" spans="1:18">
      <c r="A1805" s="1">
        <v>45566</v>
      </c>
      <c r="B1805" s="1" t="str">
        <f t="shared" si="173"/>
        <v>octubre</v>
      </c>
      <c r="C1805" t="s">
        <v>105</v>
      </c>
      <c r="D1805" t="s">
        <v>106</v>
      </c>
      <c r="E1805" t="s">
        <v>513</v>
      </c>
      <c r="F1805" t="s">
        <v>149</v>
      </c>
      <c r="G1805" t="s">
        <v>562</v>
      </c>
      <c r="H1805" t="s">
        <v>109</v>
      </c>
      <c r="I1805" t="s">
        <v>92</v>
      </c>
      <c r="J1805" t="s">
        <v>16</v>
      </c>
      <c r="K1805" s="2">
        <v>8</v>
      </c>
      <c r="L1805" s="2">
        <v>50</v>
      </c>
      <c r="M1805" s="2">
        <v>2</v>
      </c>
      <c r="N1805" s="27">
        <f t="shared" si="174"/>
        <v>1</v>
      </c>
      <c r="O1805" s="28" t="str">
        <f t="shared" si="169"/>
        <v>2</v>
      </c>
      <c r="P1805" s="28">
        <f t="shared" si="170"/>
        <v>0</v>
      </c>
      <c r="Q1805" s="29">
        <f t="shared" si="171"/>
        <v>120</v>
      </c>
      <c r="R1805" s="29">
        <f t="shared" si="172"/>
        <v>2</v>
      </c>
    </row>
    <row r="1806" spans="1:18">
      <c r="A1806" s="1">
        <v>45566</v>
      </c>
      <c r="B1806" s="1" t="str">
        <f t="shared" si="173"/>
        <v>octubre</v>
      </c>
      <c r="C1806" t="s">
        <v>346</v>
      </c>
      <c r="D1806" t="s">
        <v>347</v>
      </c>
      <c r="E1806" t="s">
        <v>528</v>
      </c>
      <c r="F1806" t="s">
        <v>463</v>
      </c>
      <c r="G1806" t="s">
        <v>348</v>
      </c>
      <c r="H1806" t="s">
        <v>375</v>
      </c>
      <c r="I1806" t="s">
        <v>15</v>
      </c>
      <c r="J1806" t="s">
        <v>16</v>
      </c>
      <c r="K1806" s="2">
        <v>4</v>
      </c>
      <c r="L1806" s="2">
        <v>270</v>
      </c>
      <c r="M1806" s="2">
        <v>4.3</v>
      </c>
      <c r="N1806" s="27">
        <f t="shared" si="174"/>
        <v>3</v>
      </c>
      <c r="O1806" s="28" t="str">
        <f t="shared" si="169"/>
        <v>4,</v>
      </c>
      <c r="P1806" s="28" t="str">
        <f t="shared" si="170"/>
        <v>3</v>
      </c>
      <c r="Q1806" s="29">
        <f t="shared" si="171"/>
        <v>243</v>
      </c>
      <c r="R1806" s="29">
        <f t="shared" si="172"/>
        <v>4.05</v>
      </c>
    </row>
    <row r="1807" spans="1:18">
      <c r="A1807" s="1">
        <v>45566</v>
      </c>
      <c r="B1807" s="1" t="str">
        <f t="shared" si="173"/>
        <v>octubre</v>
      </c>
      <c r="C1807" t="s">
        <v>346</v>
      </c>
      <c r="D1807" t="s">
        <v>347</v>
      </c>
      <c r="E1807" t="s">
        <v>528</v>
      </c>
      <c r="F1807" t="s">
        <v>463</v>
      </c>
      <c r="G1807" t="s">
        <v>563</v>
      </c>
      <c r="H1807" t="s">
        <v>349</v>
      </c>
      <c r="I1807" t="s">
        <v>15</v>
      </c>
      <c r="J1807" t="s">
        <v>16</v>
      </c>
      <c r="K1807" s="2">
        <v>19</v>
      </c>
      <c r="L1807" s="2">
        <v>3420</v>
      </c>
      <c r="M1807" s="2">
        <v>57</v>
      </c>
      <c r="N1807" s="27">
        <f t="shared" si="174"/>
        <v>2</v>
      </c>
      <c r="O1807" s="28" t="str">
        <f t="shared" si="169"/>
        <v>57</v>
      </c>
      <c r="P1807" s="28">
        <f t="shared" si="170"/>
        <v>0</v>
      </c>
      <c r="Q1807" s="29">
        <f t="shared" si="171"/>
        <v>3420</v>
      </c>
      <c r="R1807" s="29">
        <f t="shared" si="172"/>
        <v>57</v>
      </c>
    </row>
    <row r="1808" spans="1:18">
      <c r="A1808" s="1">
        <v>45566</v>
      </c>
      <c r="B1808" s="1" t="str">
        <f t="shared" si="173"/>
        <v>octubre</v>
      </c>
      <c r="C1808" t="s">
        <v>151</v>
      </c>
      <c r="D1808" t="s">
        <v>152</v>
      </c>
      <c r="E1808" t="s">
        <v>528</v>
      </c>
      <c r="F1808" t="s">
        <v>458</v>
      </c>
      <c r="G1808" t="s">
        <v>154</v>
      </c>
      <c r="H1808" t="s">
        <v>350</v>
      </c>
      <c r="I1808" t="s">
        <v>15</v>
      </c>
      <c r="J1808" t="s">
        <v>16</v>
      </c>
      <c r="K1808" s="2">
        <v>8</v>
      </c>
      <c r="L1808" s="2">
        <v>1380</v>
      </c>
      <c r="M1808" s="2">
        <v>23</v>
      </c>
      <c r="N1808" s="27">
        <f t="shared" si="174"/>
        <v>2</v>
      </c>
      <c r="O1808" s="28" t="str">
        <f t="shared" si="169"/>
        <v>23</v>
      </c>
      <c r="P1808" s="28">
        <f t="shared" si="170"/>
        <v>0</v>
      </c>
      <c r="Q1808" s="29">
        <f t="shared" si="171"/>
        <v>1380</v>
      </c>
      <c r="R1808" s="29">
        <f t="shared" si="172"/>
        <v>23</v>
      </c>
    </row>
    <row r="1809" spans="1:18">
      <c r="A1809" s="1">
        <v>45566</v>
      </c>
      <c r="B1809" s="1" t="str">
        <f t="shared" si="173"/>
        <v>octubre</v>
      </c>
      <c r="C1809" t="s">
        <v>151</v>
      </c>
      <c r="D1809" t="s">
        <v>152</v>
      </c>
      <c r="E1809" t="s">
        <v>528</v>
      </c>
      <c r="F1809" t="s">
        <v>458</v>
      </c>
      <c r="G1809" t="s">
        <v>154</v>
      </c>
      <c r="H1809" t="s">
        <v>160</v>
      </c>
      <c r="I1809" t="s">
        <v>15</v>
      </c>
      <c r="J1809" t="s">
        <v>16</v>
      </c>
      <c r="K1809" s="2">
        <v>8</v>
      </c>
      <c r="L1809" s="2">
        <v>1440</v>
      </c>
      <c r="M1809" s="2">
        <v>24</v>
      </c>
      <c r="N1809" s="27">
        <f t="shared" si="174"/>
        <v>2</v>
      </c>
      <c r="O1809" s="28" t="str">
        <f t="shared" si="169"/>
        <v>24</v>
      </c>
      <c r="P1809" s="28">
        <f t="shared" si="170"/>
        <v>0</v>
      </c>
      <c r="Q1809" s="29">
        <f t="shared" si="171"/>
        <v>1440</v>
      </c>
      <c r="R1809" s="29">
        <f t="shared" si="172"/>
        <v>24</v>
      </c>
    </row>
    <row r="1810" spans="1:18">
      <c r="A1810" s="1">
        <v>45566</v>
      </c>
      <c r="B1810" s="1" t="str">
        <f t="shared" si="173"/>
        <v>octubre</v>
      </c>
      <c r="C1810" t="s">
        <v>151</v>
      </c>
      <c r="D1810" t="s">
        <v>152</v>
      </c>
      <c r="E1810" t="s">
        <v>528</v>
      </c>
      <c r="F1810" t="s">
        <v>458</v>
      </c>
      <c r="G1810" t="s">
        <v>154</v>
      </c>
      <c r="H1810" t="s">
        <v>161</v>
      </c>
      <c r="I1810" t="s">
        <v>15</v>
      </c>
      <c r="J1810" t="s">
        <v>16</v>
      </c>
      <c r="K1810" s="2">
        <v>13</v>
      </c>
      <c r="L1810" s="2">
        <v>2490</v>
      </c>
      <c r="M1810" s="2">
        <v>41.3</v>
      </c>
      <c r="N1810" s="27">
        <f t="shared" si="174"/>
        <v>4</v>
      </c>
      <c r="O1810" s="28" t="str">
        <f t="shared" si="169"/>
        <v>41</v>
      </c>
      <c r="P1810" s="28" t="str">
        <f t="shared" si="170"/>
        <v>,3</v>
      </c>
      <c r="Q1810" s="29">
        <f t="shared" si="171"/>
        <v>2460.3000000000002</v>
      </c>
      <c r="R1810" s="29">
        <f t="shared" si="172"/>
        <v>41.005000000000003</v>
      </c>
    </row>
    <row r="1811" spans="1:18">
      <c r="A1811" s="1">
        <v>45566</v>
      </c>
      <c r="B1811" s="1" t="str">
        <f t="shared" si="173"/>
        <v>octubre</v>
      </c>
      <c r="C1811" t="s">
        <v>151</v>
      </c>
      <c r="D1811" t="s">
        <v>152</v>
      </c>
      <c r="E1811" t="s">
        <v>528</v>
      </c>
      <c r="F1811" t="s">
        <v>458</v>
      </c>
      <c r="G1811" t="s">
        <v>154</v>
      </c>
      <c r="H1811" t="s">
        <v>156</v>
      </c>
      <c r="I1811" t="s">
        <v>157</v>
      </c>
      <c r="J1811" t="s">
        <v>16</v>
      </c>
      <c r="K1811" s="2">
        <v>9</v>
      </c>
      <c r="L1811" s="2">
        <v>1785</v>
      </c>
      <c r="M1811" s="2">
        <v>29.45</v>
      </c>
      <c r="N1811" s="27">
        <f t="shared" si="174"/>
        <v>5</v>
      </c>
      <c r="O1811" s="28" t="str">
        <f t="shared" si="169"/>
        <v>29</v>
      </c>
      <c r="P1811" s="28" t="str">
        <f t="shared" si="170"/>
        <v>,45</v>
      </c>
      <c r="Q1811" s="29">
        <f t="shared" si="171"/>
        <v>1740.45</v>
      </c>
      <c r="R1811" s="29">
        <f t="shared" si="172"/>
        <v>29.0075</v>
      </c>
    </row>
    <row r="1812" spans="1:18">
      <c r="A1812" s="1">
        <v>45566</v>
      </c>
      <c r="B1812" s="1" t="str">
        <f t="shared" si="173"/>
        <v>octubre</v>
      </c>
      <c r="C1812" t="s">
        <v>151</v>
      </c>
      <c r="D1812" t="s">
        <v>152</v>
      </c>
      <c r="E1812" t="s">
        <v>528</v>
      </c>
      <c r="F1812" t="s">
        <v>458</v>
      </c>
      <c r="G1812" t="s">
        <v>564</v>
      </c>
      <c r="H1812" t="s">
        <v>406</v>
      </c>
      <c r="I1812" t="s">
        <v>264</v>
      </c>
      <c r="J1812" t="s">
        <v>16</v>
      </c>
      <c r="K1812" s="2">
        <v>11</v>
      </c>
      <c r="L1812" s="2">
        <v>1110</v>
      </c>
      <c r="M1812" s="2">
        <v>18.3</v>
      </c>
      <c r="N1812" s="27">
        <f t="shared" si="174"/>
        <v>4</v>
      </c>
      <c r="O1812" s="28" t="str">
        <f t="shared" si="169"/>
        <v>18</v>
      </c>
      <c r="P1812" s="28" t="str">
        <f t="shared" si="170"/>
        <v>,3</v>
      </c>
      <c r="Q1812" s="29">
        <f t="shared" si="171"/>
        <v>1080.3</v>
      </c>
      <c r="R1812" s="29">
        <f t="shared" si="172"/>
        <v>18.004999999999999</v>
      </c>
    </row>
    <row r="1813" spans="1:18">
      <c r="A1813" s="1">
        <v>45566</v>
      </c>
      <c r="B1813" s="1" t="str">
        <f t="shared" si="173"/>
        <v>octubre</v>
      </c>
      <c r="C1813" t="s">
        <v>151</v>
      </c>
      <c r="D1813" t="s">
        <v>152</v>
      </c>
      <c r="E1813" t="s">
        <v>528</v>
      </c>
      <c r="F1813" t="s">
        <v>536</v>
      </c>
      <c r="G1813" t="s">
        <v>565</v>
      </c>
      <c r="H1813" t="s">
        <v>158</v>
      </c>
      <c r="I1813" t="s">
        <v>15</v>
      </c>
      <c r="J1813" t="s">
        <v>16</v>
      </c>
      <c r="K1813" s="2">
        <v>12</v>
      </c>
      <c r="L1813" s="2">
        <v>2160</v>
      </c>
      <c r="M1813" s="2">
        <v>36</v>
      </c>
      <c r="N1813" s="27">
        <f t="shared" si="174"/>
        <v>2</v>
      </c>
      <c r="O1813" s="28" t="str">
        <f t="shared" si="169"/>
        <v>36</v>
      </c>
      <c r="P1813" s="28">
        <f t="shared" si="170"/>
        <v>0</v>
      </c>
      <c r="Q1813" s="29">
        <f t="shared" si="171"/>
        <v>2160</v>
      </c>
      <c r="R1813" s="29">
        <f t="shared" si="172"/>
        <v>36</v>
      </c>
    </row>
    <row r="1814" spans="1:18">
      <c r="A1814" s="1">
        <v>45566</v>
      </c>
      <c r="B1814" s="1" t="str">
        <f t="shared" si="173"/>
        <v>octubre</v>
      </c>
      <c r="C1814" t="s">
        <v>167</v>
      </c>
      <c r="D1814" t="s">
        <v>168</v>
      </c>
      <c r="E1814" t="s">
        <v>528</v>
      </c>
      <c r="F1814" t="s">
        <v>338</v>
      </c>
      <c r="G1814" t="s">
        <v>566</v>
      </c>
      <c r="H1814" t="s">
        <v>355</v>
      </c>
      <c r="I1814" t="s">
        <v>92</v>
      </c>
      <c r="J1814" t="s">
        <v>16</v>
      </c>
      <c r="K1814" s="2">
        <v>14</v>
      </c>
      <c r="L1814" s="2">
        <v>197</v>
      </c>
      <c r="M1814" s="2">
        <v>4</v>
      </c>
      <c r="N1814" s="27">
        <f t="shared" si="174"/>
        <v>1</v>
      </c>
      <c r="O1814" s="28" t="str">
        <f t="shared" si="169"/>
        <v>4</v>
      </c>
      <c r="P1814" s="28">
        <f t="shared" si="170"/>
        <v>0</v>
      </c>
      <c r="Q1814" s="29">
        <f t="shared" si="171"/>
        <v>240</v>
      </c>
      <c r="R1814" s="29">
        <f t="shared" si="172"/>
        <v>4</v>
      </c>
    </row>
    <row r="1815" spans="1:18">
      <c r="A1815" s="1">
        <v>45566</v>
      </c>
      <c r="B1815" s="1" t="str">
        <f t="shared" si="173"/>
        <v>octubre</v>
      </c>
      <c r="C1815" t="s">
        <v>167</v>
      </c>
      <c r="D1815" t="s">
        <v>168</v>
      </c>
      <c r="E1815" t="s">
        <v>540</v>
      </c>
      <c r="F1815" t="s">
        <v>169</v>
      </c>
      <c r="G1815" t="s">
        <v>567</v>
      </c>
      <c r="H1815" t="s">
        <v>355</v>
      </c>
      <c r="I1815" t="s">
        <v>92</v>
      </c>
      <c r="J1815" t="s">
        <v>16</v>
      </c>
      <c r="K1815" s="2">
        <v>107</v>
      </c>
      <c r="L1815" s="2">
        <v>1500</v>
      </c>
      <c r="M1815" s="2">
        <v>27</v>
      </c>
      <c r="N1815" s="27">
        <f t="shared" si="174"/>
        <v>2</v>
      </c>
      <c r="O1815" s="28" t="str">
        <f t="shared" si="169"/>
        <v>27</v>
      </c>
      <c r="P1815" s="28">
        <f t="shared" si="170"/>
        <v>0</v>
      </c>
      <c r="Q1815" s="29">
        <f t="shared" si="171"/>
        <v>1620</v>
      </c>
      <c r="R1815" s="29">
        <f t="shared" si="172"/>
        <v>27</v>
      </c>
    </row>
    <row r="1816" spans="1:18">
      <c r="A1816" s="1">
        <v>45566</v>
      </c>
      <c r="B1816" s="1" t="str">
        <f t="shared" si="173"/>
        <v>octubre</v>
      </c>
      <c r="C1816" t="s">
        <v>356</v>
      </c>
      <c r="D1816" t="s">
        <v>357</v>
      </c>
      <c r="E1816" t="s">
        <v>540</v>
      </c>
      <c r="F1816" t="s">
        <v>456</v>
      </c>
      <c r="G1816" t="s">
        <v>361</v>
      </c>
      <c r="H1816" t="s">
        <v>360</v>
      </c>
      <c r="I1816" t="s">
        <v>15</v>
      </c>
      <c r="J1816" t="s">
        <v>16</v>
      </c>
      <c r="K1816" s="2">
        <v>79</v>
      </c>
      <c r="L1816" s="2">
        <v>2597</v>
      </c>
      <c r="M1816" s="2">
        <v>3350</v>
      </c>
      <c r="N1816" s="27">
        <f t="shared" si="174"/>
        <v>4</v>
      </c>
      <c r="O1816" s="28" t="str">
        <f t="shared" si="169"/>
        <v>33</v>
      </c>
      <c r="P1816" s="28" t="str">
        <f t="shared" si="170"/>
        <v>50</v>
      </c>
      <c r="Q1816" s="29">
        <f t="shared" si="171"/>
        <v>2030</v>
      </c>
      <c r="R1816" s="29">
        <f t="shared" si="172"/>
        <v>33.833333333333336</v>
      </c>
    </row>
    <row r="1817" spans="1:18">
      <c r="A1817" s="1">
        <v>45566</v>
      </c>
      <c r="B1817" s="1" t="str">
        <f t="shared" si="173"/>
        <v>octubre</v>
      </c>
      <c r="C1817" t="s">
        <v>281</v>
      </c>
      <c r="D1817" t="s">
        <v>282</v>
      </c>
      <c r="E1817" t="s">
        <v>528</v>
      </c>
      <c r="F1817" t="s">
        <v>463</v>
      </c>
      <c r="G1817" t="s">
        <v>568</v>
      </c>
      <c r="H1817" t="s">
        <v>381</v>
      </c>
      <c r="I1817" t="s">
        <v>15</v>
      </c>
      <c r="J1817" t="s">
        <v>16</v>
      </c>
      <c r="K1817" s="2">
        <v>3</v>
      </c>
      <c r="L1817" s="2">
        <v>80</v>
      </c>
      <c r="M1817" s="2">
        <v>2</v>
      </c>
      <c r="N1817" s="27">
        <f t="shared" si="174"/>
        <v>1</v>
      </c>
      <c r="O1817" s="28" t="str">
        <f t="shared" si="169"/>
        <v>2</v>
      </c>
      <c r="P1817" s="28">
        <f t="shared" si="170"/>
        <v>0</v>
      </c>
      <c r="Q1817" s="29">
        <f t="shared" si="171"/>
        <v>120</v>
      </c>
      <c r="R1817" s="29">
        <f t="shared" si="172"/>
        <v>2</v>
      </c>
    </row>
    <row r="1818" spans="1:18">
      <c r="A1818" s="1">
        <v>45566</v>
      </c>
      <c r="B1818" s="1" t="str">
        <f t="shared" si="173"/>
        <v>octubre</v>
      </c>
      <c r="C1818" t="s">
        <v>172</v>
      </c>
      <c r="D1818" t="s">
        <v>173</v>
      </c>
      <c r="E1818" t="s">
        <v>570</v>
      </c>
      <c r="F1818" t="s">
        <v>383</v>
      </c>
      <c r="G1818" t="s">
        <v>569</v>
      </c>
      <c r="H1818" t="s">
        <v>387</v>
      </c>
      <c r="I1818" t="s">
        <v>15</v>
      </c>
      <c r="J1818" t="s">
        <v>123</v>
      </c>
      <c r="K1818" s="2">
        <v>98</v>
      </c>
      <c r="L1818" s="2">
        <v>1197</v>
      </c>
      <c r="M1818" s="2">
        <v>32</v>
      </c>
      <c r="N1818" s="27">
        <f t="shared" si="174"/>
        <v>2</v>
      </c>
      <c r="O1818" s="28" t="str">
        <f t="shared" si="169"/>
        <v>32</v>
      </c>
      <c r="P1818" s="28">
        <f t="shared" si="170"/>
        <v>0</v>
      </c>
      <c r="Q1818" s="29">
        <f t="shared" si="171"/>
        <v>1920</v>
      </c>
      <c r="R1818" s="29">
        <f t="shared" si="172"/>
        <v>32</v>
      </c>
    </row>
    <row r="1819" spans="1:18">
      <c r="A1819" s="1">
        <v>45566</v>
      </c>
      <c r="B1819" s="1" t="str">
        <f t="shared" si="173"/>
        <v>octubre</v>
      </c>
      <c r="C1819" t="s">
        <v>172</v>
      </c>
      <c r="D1819" t="s">
        <v>173</v>
      </c>
      <c r="E1819" t="s">
        <v>540</v>
      </c>
      <c r="F1819" t="s">
        <v>459</v>
      </c>
      <c r="G1819" t="s">
        <v>386</v>
      </c>
      <c r="H1819" t="s">
        <v>504</v>
      </c>
      <c r="I1819" t="s">
        <v>15</v>
      </c>
      <c r="J1819" t="s">
        <v>123</v>
      </c>
      <c r="K1819" s="2">
        <v>225</v>
      </c>
      <c r="L1819" s="2">
        <v>3128</v>
      </c>
      <c r="M1819" s="2">
        <v>74</v>
      </c>
      <c r="N1819" s="27">
        <f t="shared" si="174"/>
        <v>2</v>
      </c>
      <c r="O1819" s="28" t="str">
        <f t="shared" si="169"/>
        <v>74</v>
      </c>
      <c r="P1819" s="28">
        <f t="shared" si="170"/>
        <v>0</v>
      </c>
      <c r="Q1819" s="29">
        <f t="shared" si="171"/>
        <v>4440</v>
      </c>
      <c r="R1819" s="29">
        <f t="shared" si="172"/>
        <v>74</v>
      </c>
    </row>
    <row r="1820" spans="1:18">
      <c r="A1820" s="1">
        <v>45566</v>
      </c>
      <c r="B1820" s="1" t="str">
        <f t="shared" si="173"/>
        <v>octubre</v>
      </c>
      <c r="C1820" t="s">
        <v>172</v>
      </c>
      <c r="D1820" t="s">
        <v>173</v>
      </c>
      <c r="E1820" t="s">
        <v>540</v>
      </c>
      <c r="F1820" t="s">
        <v>169</v>
      </c>
      <c r="G1820" t="s">
        <v>174</v>
      </c>
      <c r="H1820" t="s">
        <v>175</v>
      </c>
      <c r="I1820" t="s">
        <v>15</v>
      </c>
      <c r="J1820" t="s">
        <v>16</v>
      </c>
      <c r="K1820" s="2">
        <v>14</v>
      </c>
      <c r="L1820" s="2">
        <v>217</v>
      </c>
      <c r="M1820" s="2">
        <v>4</v>
      </c>
      <c r="N1820" s="27">
        <f t="shared" si="174"/>
        <v>1</v>
      </c>
      <c r="O1820" s="28" t="str">
        <f t="shared" si="169"/>
        <v>4</v>
      </c>
      <c r="P1820" s="28">
        <f t="shared" si="170"/>
        <v>0</v>
      </c>
      <c r="Q1820" s="29">
        <f t="shared" si="171"/>
        <v>240</v>
      </c>
      <c r="R1820" s="29">
        <f t="shared" si="172"/>
        <v>4</v>
      </c>
    </row>
    <row r="1821" spans="1:18">
      <c r="A1821" s="1">
        <v>45566</v>
      </c>
      <c r="B1821" s="1" t="str">
        <f t="shared" si="173"/>
        <v>octubre</v>
      </c>
      <c r="C1821" t="s">
        <v>172</v>
      </c>
      <c r="D1821" t="s">
        <v>173</v>
      </c>
      <c r="E1821" t="s">
        <v>540</v>
      </c>
      <c r="F1821" t="s">
        <v>169</v>
      </c>
      <c r="G1821" t="s">
        <v>174</v>
      </c>
      <c r="H1821" t="s">
        <v>177</v>
      </c>
      <c r="I1821" t="s">
        <v>15</v>
      </c>
      <c r="J1821" t="s">
        <v>16</v>
      </c>
      <c r="K1821" s="2">
        <v>123</v>
      </c>
      <c r="L1821" s="2">
        <v>1976</v>
      </c>
      <c r="M1821" s="2">
        <v>40</v>
      </c>
      <c r="N1821" s="27">
        <f t="shared" si="174"/>
        <v>2</v>
      </c>
      <c r="O1821" s="28" t="str">
        <f t="shared" si="169"/>
        <v>40</v>
      </c>
      <c r="P1821" s="28">
        <f t="shared" si="170"/>
        <v>0</v>
      </c>
      <c r="Q1821" s="29">
        <f t="shared" si="171"/>
        <v>2400</v>
      </c>
      <c r="R1821" s="29">
        <f t="shared" si="172"/>
        <v>40</v>
      </c>
    </row>
    <row r="1822" spans="1:18">
      <c r="A1822" s="1">
        <v>45566</v>
      </c>
      <c r="B1822" s="1" t="str">
        <f t="shared" si="173"/>
        <v>octubre</v>
      </c>
      <c r="C1822" t="s">
        <v>172</v>
      </c>
      <c r="D1822" t="s">
        <v>173</v>
      </c>
      <c r="E1822" t="s">
        <v>540</v>
      </c>
      <c r="F1822" t="s">
        <v>169</v>
      </c>
      <c r="G1822" t="s">
        <v>174</v>
      </c>
      <c r="H1822" t="s">
        <v>408</v>
      </c>
      <c r="I1822" t="s">
        <v>15</v>
      </c>
      <c r="J1822" t="s">
        <v>16</v>
      </c>
      <c r="K1822" s="2">
        <v>95</v>
      </c>
      <c r="L1822" s="2">
        <v>1574</v>
      </c>
      <c r="M1822" s="2">
        <v>31.3</v>
      </c>
      <c r="N1822" s="27">
        <f t="shared" si="174"/>
        <v>4</v>
      </c>
      <c r="O1822" s="28" t="str">
        <f t="shared" si="169"/>
        <v>31</v>
      </c>
      <c r="P1822" s="28" t="str">
        <f t="shared" si="170"/>
        <v>,3</v>
      </c>
      <c r="Q1822" s="29">
        <f t="shared" si="171"/>
        <v>1860.3</v>
      </c>
      <c r="R1822" s="29">
        <f t="shared" si="172"/>
        <v>31.004999999999999</v>
      </c>
    </row>
    <row r="1823" spans="1:18">
      <c r="A1823" s="1">
        <v>45566</v>
      </c>
      <c r="B1823" s="1" t="str">
        <f t="shared" si="173"/>
        <v>octubre</v>
      </c>
      <c r="C1823" t="s">
        <v>180</v>
      </c>
      <c r="D1823" t="s">
        <v>181</v>
      </c>
      <c r="E1823" t="s">
        <v>528</v>
      </c>
      <c r="F1823" t="s">
        <v>463</v>
      </c>
      <c r="G1823" t="s">
        <v>182</v>
      </c>
      <c r="H1823" t="s">
        <v>365</v>
      </c>
      <c r="I1823" t="s">
        <v>92</v>
      </c>
      <c r="J1823" t="s">
        <v>16</v>
      </c>
      <c r="K1823" s="2">
        <v>83</v>
      </c>
      <c r="L1823" s="2">
        <v>1252</v>
      </c>
      <c r="M1823" s="2">
        <v>31.3</v>
      </c>
      <c r="N1823" s="27">
        <f t="shared" si="174"/>
        <v>4</v>
      </c>
      <c r="O1823" s="28" t="str">
        <f t="shared" si="169"/>
        <v>31</v>
      </c>
      <c r="P1823" s="28" t="str">
        <f t="shared" si="170"/>
        <v>,3</v>
      </c>
      <c r="Q1823" s="29">
        <f t="shared" si="171"/>
        <v>1860.3</v>
      </c>
      <c r="R1823" s="29">
        <f t="shared" si="172"/>
        <v>31.004999999999999</v>
      </c>
    </row>
    <row r="1824" spans="1:18">
      <c r="A1824" s="1">
        <v>45566</v>
      </c>
      <c r="B1824" s="1" t="str">
        <f t="shared" si="173"/>
        <v>octubre</v>
      </c>
      <c r="C1824" t="s">
        <v>180</v>
      </c>
      <c r="D1824" t="s">
        <v>181</v>
      </c>
      <c r="E1824" t="s">
        <v>528</v>
      </c>
      <c r="F1824" t="s">
        <v>463</v>
      </c>
      <c r="G1824" t="s">
        <v>182</v>
      </c>
      <c r="H1824" t="s">
        <v>183</v>
      </c>
      <c r="I1824" t="s">
        <v>92</v>
      </c>
      <c r="J1824" t="s">
        <v>16</v>
      </c>
      <c r="K1824" s="2">
        <v>56</v>
      </c>
      <c r="L1824" s="2">
        <v>840</v>
      </c>
      <c r="M1824" s="2">
        <v>21</v>
      </c>
      <c r="N1824" s="27">
        <f t="shared" si="174"/>
        <v>2</v>
      </c>
      <c r="O1824" s="28" t="str">
        <f t="shared" si="169"/>
        <v>21</v>
      </c>
      <c r="P1824" s="28">
        <f t="shared" si="170"/>
        <v>0</v>
      </c>
      <c r="Q1824" s="29">
        <f t="shared" si="171"/>
        <v>1260</v>
      </c>
      <c r="R1824" s="29">
        <f t="shared" si="172"/>
        <v>21</v>
      </c>
    </row>
    <row r="1825" spans="1:18">
      <c r="A1825" s="1">
        <v>45566</v>
      </c>
      <c r="B1825" s="1" t="str">
        <f t="shared" si="173"/>
        <v>octubre</v>
      </c>
      <c r="C1825" t="s">
        <v>180</v>
      </c>
      <c r="D1825" t="s">
        <v>181</v>
      </c>
      <c r="E1825" t="s">
        <v>528</v>
      </c>
      <c r="F1825" t="s">
        <v>536</v>
      </c>
      <c r="G1825" t="s">
        <v>186</v>
      </c>
      <c r="H1825" t="s">
        <v>187</v>
      </c>
      <c r="I1825" t="s">
        <v>92</v>
      </c>
      <c r="J1825" t="s">
        <v>16</v>
      </c>
      <c r="K1825" s="2">
        <v>91</v>
      </c>
      <c r="L1825" s="2">
        <v>1372</v>
      </c>
      <c r="M1825" s="2">
        <v>34.299999999999997</v>
      </c>
      <c r="N1825" s="27">
        <f t="shared" si="174"/>
        <v>4</v>
      </c>
      <c r="O1825" s="28" t="str">
        <f t="shared" si="169"/>
        <v>34</v>
      </c>
      <c r="P1825" s="28" t="str">
        <f t="shared" si="170"/>
        <v>,3</v>
      </c>
      <c r="Q1825" s="29">
        <f t="shared" si="171"/>
        <v>2040.3</v>
      </c>
      <c r="R1825" s="29">
        <f t="shared" si="172"/>
        <v>34.005000000000003</v>
      </c>
    </row>
    <row r="1826" spans="1:18">
      <c r="A1826" s="1">
        <v>45566</v>
      </c>
      <c r="B1826" s="1" t="str">
        <f t="shared" si="173"/>
        <v>octubre</v>
      </c>
      <c r="C1826" t="s">
        <v>180</v>
      </c>
      <c r="D1826" t="s">
        <v>181</v>
      </c>
      <c r="E1826" t="s">
        <v>528</v>
      </c>
      <c r="F1826" t="s">
        <v>536</v>
      </c>
      <c r="G1826" t="s">
        <v>186</v>
      </c>
      <c r="H1826" t="s">
        <v>388</v>
      </c>
      <c r="I1826" t="s">
        <v>92</v>
      </c>
      <c r="J1826" t="s">
        <v>16</v>
      </c>
      <c r="K1826" s="2">
        <v>64</v>
      </c>
      <c r="L1826" s="2">
        <v>960</v>
      </c>
      <c r="M1826" s="2">
        <v>24</v>
      </c>
      <c r="N1826" s="27">
        <f t="shared" si="174"/>
        <v>2</v>
      </c>
      <c r="O1826" s="28" t="str">
        <f t="shared" si="169"/>
        <v>24</v>
      </c>
      <c r="P1826" s="28">
        <f t="shared" si="170"/>
        <v>0</v>
      </c>
      <c r="Q1826" s="29">
        <f t="shared" si="171"/>
        <v>1440</v>
      </c>
      <c r="R1826" s="29">
        <f t="shared" si="172"/>
        <v>24</v>
      </c>
    </row>
    <row r="1827" spans="1:18">
      <c r="A1827" s="1">
        <v>45566</v>
      </c>
      <c r="B1827" s="1" t="str">
        <f t="shared" si="173"/>
        <v>octubre</v>
      </c>
      <c r="C1827" t="s">
        <v>180</v>
      </c>
      <c r="D1827" t="s">
        <v>181</v>
      </c>
      <c r="E1827" t="s">
        <v>528</v>
      </c>
      <c r="F1827" t="s">
        <v>536</v>
      </c>
      <c r="G1827" t="s">
        <v>186</v>
      </c>
      <c r="H1827" t="s">
        <v>188</v>
      </c>
      <c r="I1827" t="s">
        <v>92</v>
      </c>
      <c r="J1827" t="s">
        <v>16</v>
      </c>
      <c r="K1827" s="2">
        <v>58</v>
      </c>
      <c r="L1827" s="2">
        <v>880</v>
      </c>
      <c r="M1827" s="2">
        <v>22</v>
      </c>
      <c r="N1827" s="27">
        <f t="shared" si="174"/>
        <v>2</v>
      </c>
      <c r="O1827" s="28" t="str">
        <f t="shared" ref="O1827:O1878" si="175">IF(N1827="1",$M1827,IF(N1827=2,LEFT($M1827,2),LEFT($M1827,2)))</f>
        <v>22</v>
      </c>
      <c r="P1827" s="28">
        <f t="shared" ref="P1827:P1878" si="176">IF(N1827&lt;=2,0,MID($M1827,3,3))</f>
        <v>0</v>
      </c>
      <c r="Q1827" s="29">
        <f t="shared" ref="Q1827:Q1878" si="177">+(O1827*60)+P1827</f>
        <v>1320</v>
      </c>
      <c r="R1827" s="29">
        <f t="shared" ref="R1827:R1878" si="178">+Q1827/60</f>
        <v>22</v>
      </c>
    </row>
    <row r="1828" spans="1:18">
      <c r="A1828" s="1">
        <v>45566</v>
      </c>
      <c r="B1828" s="1" t="str">
        <f t="shared" si="173"/>
        <v>octubre</v>
      </c>
      <c r="C1828" t="s">
        <v>190</v>
      </c>
      <c r="D1828" t="s">
        <v>498</v>
      </c>
      <c r="E1828" t="s">
        <v>513</v>
      </c>
      <c r="F1828" t="s">
        <v>465</v>
      </c>
      <c r="G1828" t="s">
        <v>193</v>
      </c>
      <c r="H1828" t="s">
        <v>194</v>
      </c>
      <c r="I1828" t="s">
        <v>92</v>
      </c>
      <c r="J1828" t="s">
        <v>16</v>
      </c>
      <c r="K1828" s="2">
        <v>51</v>
      </c>
      <c r="L1828" s="2">
        <v>508</v>
      </c>
      <c r="M1828" s="2">
        <v>20.3</v>
      </c>
      <c r="N1828" s="27">
        <f t="shared" si="174"/>
        <v>4</v>
      </c>
      <c r="O1828" s="28" t="str">
        <f t="shared" si="175"/>
        <v>20</v>
      </c>
      <c r="P1828" s="28" t="str">
        <f t="shared" si="176"/>
        <v>,3</v>
      </c>
      <c r="Q1828" s="29">
        <f t="shared" si="177"/>
        <v>1200.3</v>
      </c>
      <c r="R1828" s="29">
        <f t="shared" si="178"/>
        <v>20.004999999999999</v>
      </c>
    </row>
    <row r="1829" spans="1:18">
      <c r="A1829" s="1">
        <v>45566</v>
      </c>
      <c r="B1829" s="1" t="str">
        <f t="shared" si="173"/>
        <v>octubre</v>
      </c>
      <c r="C1829" t="s">
        <v>190</v>
      </c>
      <c r="D1829" t="s">
        <v>498</v>
      </c>
      <c r="E1829" t="s">
        <v>513</v>
      </c>
      <c r="F1829" t="s">
        <v>465</v>
      </c>
      <c r="G1829" t="s">
        <v>193</v>
      </c>
      <c r="H1829" t="s">
        <v>326</v>
      </c>
      <c r="I1829" t="s">
        <v>92</v>
      </c>
      <c r="J1829" t="s">
        <v>16</v>
      </c>
      <c r="K1829" s="2">
        <v>11</v>
      </c>
      <c r="L1829" s="2">
        <v>113</v>
      </c>
      <c r="M1829" s="2">
        <v>4.5</v>
      </c>
      <c r="N1829" s="27">
        <f t="shared" si="174"/>
        <v>3</v>
      </c>
      <c r="O1829" s="28" t="str">
        <f t="shared" si="175"/>
        <v>4,</v>
      </c>
      <c r="P1829" s="28" t="str">
        <f t="shared" si="176"/>
        <v>5</v>
      </c>
      <c r="Q1829" s="29">
        <f t="shared" si="177"/>
        <v>245</v>
      </c>
      <c r="R1829" s="29">
        <f t="shared" si="178"/>
        <v>4.083333333333333</v>
      </c>
    </row>
    <row r="1830" spans="1:18">
      <c r="A1830" s="1">
        <v>45566</v>
      </c>
      <c r="B1830" s="1" t="str">
        <f t="shared" si="173"/>
        <v>octubre</v>
      </c>
      <c r="C1830" t="s">
        <v>195</v>
      </c>
      <c r="D1830" t="s">
        <v>499</v>
      </c>
      <c r="E1830" t="s">
        <v>528</v>
      </c>
      <c r="F1830" t="s">
        <v>196</v>
      </c>
      <c r="G1830" t="s">
        <v>197</v>
      </c>
      <c r="H1830" t="s">
        <v>198</v>
      </c>
      <c r="I1830" t="s">
        <v>15</v>
      </c>
      <c r="J1830" t="s">
        <v>16</v>
      </c>
      <c r="K1830" s="2">
        <v>2</v>
      </c>
      <c r="L1830" s="2">
        <v>1</v>
      </c>
      <c r="M1830" s="2">
        <v>40</v>
      </c>
      <c r="N1830" s="27">
        <f t="shared" si="174"/>
        <v>2</v>
      </c>
      <c r="O1830" s="28" t="str">
        <f t="shared" si="175"/>
        <v>40</v>
      </c>
      <c r="P1830" s="28">
        <f t="shared" si="176"/>
        <v>0</v>
      </c>
      <c r="Q1830" s="29">
        <f t="shared" si="177"/>
        <v>2400</v>
      </c>
      <c r="R1830" s="29">
        <f t="shared" si="178"/>
        <v>40</v>
      </c>
    </row>
    <row r="1831" spans="1:18">
      <c r="A1831" s="1">
        <v>45566</v>
      </c>
      <c r="B1831" s="1" t="str">
        <f t="shared" si="173"/>
        <v>octubre</v>
      </c>
      <c r="C1831" t="s">
        <v>199</v>
      </c>
      <c r="D1831" t="s">
        <v>200</v>
      </c>
      <c r="E1831" t="s">
        <v>528</v>
      </c>
      <c r="F1831" t="s">
        <v>201</v>
      </c>
      <c r="G1831" t="s">
        <v>571</v>
      </c>
      <c r="H1831" t="s">
        <v>203</v>
      </c>
      <c r="I1831" t="s">
        <v>15</v>
      </c>
      <c r="J1831" t="s">
        <v>16</v>
      </c>
      <c r="K1831" s="2">
        <v>15</v>
      </c>
      <c r="L1831" s="2">
        <v>2440</v>
      </c>
      <c r="M1831" s="2">
        <v>40.4</v>
      </c>
      <c r="N1831" s="27">
        <f t="shared" si="174"/>
        <v>4</v>
      </c>
      <c r="O1831" s="28" t="str">
        <f t="shared" si="175"/>
        <v>40</v>
      </c>
      <c r="P1831" s="28" t="str">
        <f t="shared" si="176"/>
        <v>,4</v>
      </c>
      <c r="Q1831" s="29">
        <f t="shared" si="177"/>
        <v>2400.4</v>
      </c>
      <c r="R1831" s="29">
        <f t="shared" si="178"/>
        <v>40.006666666666668</v>
      </c>
    </row>
    <row r="1832" spans="1:18">
      <c r="A1832" s="1">
        <v>45566</v>
      </c>
      <c r="B1832" s="1" t="str">
        <f t="shared" si="173"/>
        <v>octubre</v>
      </c>
      <c r="C1832" t="s">
        <v>199</v>
      </c>
      <c r="D1832" t="s">
        <v>200</v>
      </c>
      <c r="E1832" t="s">
        <v>528</v>
      </c>
      <c r="F1832" t="s">
        <v>201</v>
      </c>
      <c r="G1832" t="s">
        <v>571</v>
      </c>
      <c r="H1832" t="s">
        <v>505</v>
      </c>
      <c r="I1832" t="s">
        <v>15</v>
      </c>
      <c r="J1832" t="s">
        <v>16</v>
      </c>
      <c r="K1832" s="2">
        <v>3</v>
      </c>
      <c r="L1832" s="2">
        <v>330</v>
      </c>
      <c r="M1832" s="2">
        <v>5.3</v>
      </c>
      <c r="N1832" s="27">
        <f t="shared" si="174"/>
        <v>3</v>
      </c>
      <c r="O1832" s="28" t="str">
        <f t="shared" si="175"/>
        <v>5,</v>
      </c>
      <c r="P1832" s="28" t="str">
        <f t="shared" si="176"/>
        <v>3</v>
      </c>
      <c r="Q1832" s="29">
        <f t="shared" si="177"/>
        <v>303</v>
      </c>
      <c r="R1832" s="29">
        <f t="shared" si="178"/>
        <v>5.05</v>
      </c>
    </row>
    <row r="1833" spans="1:18">
      <c r="A1833" s="1">
        <v>45566</v>
      </c>
      <c r="B1833" s="1" t="str">
        <f t="shared" si="173"/>
        <v>octubre</v>
      </c>
      <c r="C1833" t="s">
        <v>199</v>
      </c>
      <c r="D1833" t="s">
        <v>200</v>
      </c>
      <c r="E1833" t="s">
        <v>528</v>
      </c>
      <c r="F1833" t="s">
        <v>201</v>
      </c>
      <c r="G1833" t="s">
        <v>571</v>
      </c>
      <c r="H1833" t="s">
        <v>204</v>
      </c>
      <c r="I1833" t="s">
        <v>15</v>
      </c>
      <c r="J1833" t="s">
        <v>16</v>
      </c>
      <c r="K1833" s="2">
        <v>9</v>
      </c>
      <c r="L1833" s="2">
        <v>1890</v>
      </c>
      <c r="M1833" s="2">
        <v>31.3</v>
      </c>
      <c r="N1833" s="27">
        <f t="shared" si="174"/>
        <v>4</v>
      </c>
      <c r="O1833" s="28" t="str">
        <f t="shared" si="175"/>
        <v>31</v>
      </c>
      <c r="P1833" s="28" t="str">
        <f t="shared" si="176"/>
        <v>,3</v>
      </c>
      <c r="Q1833" s="29">
        <f t="shared" si="177"/>
        <v>1860.3</v>
      </c>
      <c r="R1833" s="29">
        <f t="shared" si="178"/>
        <v>31.004999999999999</v>
      </c>
    </row>
    <row r="1834" spans="1:18">
      <c r="A1834" s="1">
        <v>45566</v>
      </c>
      <c r="B1834" s="1" t="str">
        <f t="shared" si="173"/>
        <v>octubre</v>
      </c>
      <c r="C1834" t="s">
        <v>199</v>
      </c>
      <c r="D1834" t="s">
        <v>200</v>
      </c>
      <c r="E1834" t="s">
        <v>528</v>
      </c>
      <c r="F1834" t="s">
        <v>201</v>
      </c>
      <c r="G1834" t="s">
        <v>572</v>
      </c>
      <c r="H1834" t="s">
        <v>409</v>
      </c>
      <c r="I1834" t="s">
        <v>15</v>
      </c>
      <c r="J1834" t="s">
        <v>16</v>
      </c>
      <c r="K1834" s="2">
        <v>12</v>
      </c>
      <c r="L1834" s="2">
        <v>2410</v>
      </c>
      <c r="M1834" s="2">
        <v>40.1</v>
      </c>
      <c r="N1834" s="27">
        <f t="shared" si="174"/>
        <v>4</v>
      </c>
      <c r="O1834" s="28" t="str">
        <f t="shared" si="175"/>
        <v>40</v>
      </c>
      <c r="P1834" s="28" t="str">
        <f t="shared" si="176"/>
        <v>,1</v>
      </c>
      <c r="Q1834" s="29">
        <f t="shared" si="177"/>
        <v>2400.1</v>
      </c>
      <c r="R1834" s="29">
        <f t="shared" si="178"/>
        <v>40.001666666666665</v>
      </c>
    </row>
    <row r="1835" spans="1:18">
      <c r="A1835" s="1">
        <v>45566</v>
      </c>
      <c r="B1835" s="1" t="str">
        <f t="shared" si="173"/>
        <v>octubre</v>
      </c>
      <c r="C1835" t="s">
        <v>206</v>
      </c>
      <c r="D1835" t="s">
        <v>207</v>
      </c>
      <c r="E1835" t="s">
        <v>542</v>
      </c>
      <c r="F1835" t="s">
        <v>208</v>
      </c>
      <c r="G1835" t="s">
        <v>209</v>
      </c>
      <c r="H1835" t="s">
        <v>506</v>
      </c>
      <c r="I1835" t="s">
        <v>211</v>
      </c>
      <c r="J1835" t="s">
        <v>16</v>
      </c>
      <c r="K1835" s="2">
        <v>0</v>
      </c>
      <c r="L1835" s="2">
        <v>0</v>
      </c>
      <c r="M1835" s="2">
        <v>2</v>
      </c>
      <c r="N1835" s="27">
        <f t="shared" si="174"/>
        <v>1</v>
      </c>
      <c r="O1835" s="28" t="str">
        <f t="shared" si="175"/>
        <v>2</v>
      </c>
      <c r="P1835" s="28">
        <f t="shared" si="176"/>
        <v>0</v>
      </c>
      <c r="Q1835" s="29">
        <f t="shared" si="177"/>
        <v>120</v>
      </c>
      <c r="R1835" s="29">
        <f t="shared" si="178"/>
        <v>2</v>
      </c>
    </row>
    <row r="1836" spans="1:18">
      <c r="A1836" s="1">
        <v>45566</v>
      </c>
      <c r="B1836" s="1" t="str">
        <f t="shared" si="173"/>
        <v>octubre</v>
      </c>
      <c r="C1836" t="s">
        <v>206</v>
      </c>
      <c r="D1836" t="s">
        <v>207</v>
      </c>
      <c r="E1836" t="s">
        <v>542</v>
      </c>
      <c r="F1836" t="s">
        <v>208</v>
      </c>
      <c r="G1836" t="s">
        <v>209</v>
      </c>
      <c r="H1836" t="s">
        <v>210</v>
      </c>
      <c r="I1836" t="s">
        <v>211</v>
      </c>
      <c r="J1836" t="s">
        <v>411</v>
      </c>
      <c r="K1836" s="2">
        <v>9</v>
      </c>
      <c r="L1836" s="2">
        <v>306</v>
      </c>
      <c r="M1836" s="2">
        <v>14.06</v>
      </c>
      <c r="N1836" s="27">
        <f t="shared" si="174"/>
        <v>5</v>
      </c>
      <c r="O1836" s="28" t="str">
        <f t="shared" si="175"/>
        <v>14</v>
      </c>
      <c r="P1836" s="28" t="str">
        <f t="shared" si="176"/>
        <v>,06</v>
      </c>
      <c r="Q1836" s="29">
        <f t="shared" si="177"/>
        <v>840.06</v>
      </c>
      <c r="R1836" s="29">
        <f t="shared" si="178"/>
        <v>14.000999999999999</v>
      </c>
    </row>
    <row r="1837" spans="1:18">
      <c r="A1837" s="1">
        <v>45566</v>
      </c>
      <c r="B1837" s="1" t="str">
        <f t="shared" si="173"/>
        <v>octubre</v>
      </c>
      <c r="C1837" t="s">
        <v>206</v>
      </c>
      <c r="D1837" t="s">
        <v>207</v>
      </c>
      <c r="E1837" t="s">
        <v>542</v>
      </c>
      <c r="F1837" t="s">
        <v>208</v>
      </c>
      <c r="G1837" t="s">
        <v>209</v>
      </c>
      <c r="H1837" t="s">
        <v>212</v>
      </c>
      <c r="I1837" t="s">
        <v>211</v>
      </c>
      <c r="J1837" t="s">
        <v>411</v>
      </c>
      <c r="K1837" s="2">
        <v>26</v>
      </c>
      <c r="L1837" s="2">
        <v>1716</v>
      </c>
      <c r="M1837" s="2">
        <v>48.48</v>
      </c>
      <c r="N1837" s="27">
        <f t="shared" si="174"/>
        <v>5</v>
      </c>
      <c r="O1837" s="28" t="str">
        <f t="shared" si="175"/>
        <v>48</v>
      </c>
      <c r="P1837" s="28" t="str">
        <f t="shared" si="176"/>
        <v>,48</v>
      </c>
      <c r="Q1837" s="29">
        <f t="shared" si="177"/>
        <v>2880.48</v>
      </c>
      <c r="R1837" s="29">
        <f t="shared" si="178"/>
        <v>48.008000000000003</v>
      </c>
    </row>
    <row r="1838" spans="1:18">
      <c r="A1838" s="1">
        <v>45566</v>
      </c>
      <c r="B1838" s="1" t="str">
        <f t="shared" si="173"/>
        <v>octubre</v>
      </c>
      <c r="C1838" t="s">
        <v>213</v>
      </c>
      <c r="D1838" t="s">
        <v>214</v>
      </c>
      <c r="E1838" t="s">
        <v>537</v>
      </c>
      <c r="F1838" t="s">
        <v>453</v>
      </c>
      <c r="G1838" t="s">
        <v>215</v>
      </c>
      <c r="H1838" t="s">
        <v>288</v>
      </c>
      <c r="I1838" t="s">
        <v>217</v>
      </c>
      <c r="J1838" t="s">
        <v>27</v>
      </c>
      <c r="K1838" s="2">
        <v>140</v>
      </c>
      <c r="L1838" s="2">
        <v>9439</v>
      </c>
      <c r="M1838" s="2">
        <v>65.180000000000007</v>
      </c>
      <c r="N1838" s="27">
        <f t="shared" si="174"/>
        <v>5</v>
      </c>
      <c r="O1838" s="28" t="str">
        <f t="shared" si="175"/>
        <v>65</v>
      </c>
      <c r="P1838" s="28" t="str">
        <f t="shared" si="176"/>
        <v>,18</v>
      </c>
      <c r="Q1838" s="29">
        <f t="shared" si="177"/>
        <v>3900.18</v>
      </c>
      <c r="R1838" s="29">
        <f t="shared" si="178"/>
        <v>65.003</v>
      </c>
    </row>
    <row r="1839" spans="1:18">
      <c r="A1839" s="1">
        <v>45566</v>
      </c>
      <c r="B1839" s="1" t="str">
        <f t="shared" si="173"/>
        <v>octubre</v>
      </c>
      <c r="C1839" t="s">
        <v>213</v>
      </c>
      <c r="D1839" t="s">
        <v>214</v>
      </c>
      <c r="E1839" t="s">
        <v>537</v>
      </c>
      <c r="F1839" t="s">
        <v>453</v>
      </c>
      <c r="G1839" t="s">
        <v>215</v>
      </c>
      <c r="H1839" t="s">
        <v>216</v>
      </c>
      <c r="I1839" t="s">
        <v>217</v>
      </c>
      <c r="J1839" t="s">
        <v>27</v>
      </c>
      <c r="K1839" s="2">
        <v>125</v>
      </c>
      <c r="L1839" s="2">
        <v>9056</v>
      </c>
      <c r="M1839" s="2">
        <v>63</v>
      </c>
      <c r="N1839" s="27">
        <f t="shared" si="174"/>
        <v>2</v>
      </c>
      <c r="O1839" s="28" t="str">
        <f t="shared" si="175"/>
        <v>63</v>
      </c>
      <c r="P1839" s="28">
        <f t="shared" si="176"/>
        <v>0</v>
      </c>
      <c r="Q1839" s="29">
        <f t="shared" si="177"/>
        <v>3780</v>
      </c>
      <c r="R1839" s="29">
        <f t="shared" si="178"/>
        <v>63</v>
      </c>
    </row>
    <row r="1840" spans="1:18">
      <c r="A1840" s="1">
        <v>45566</v>
      </c>
      <c r="B1840" s="1" t="str">
        <f t="shared" si="173"/>
        <v>octubre</v>
      </c>
      <c r="C1840" t="s">
        <v>213</v>
      </c>
      <c r="D1840" t="s">
        <v>214</v>
      </c>
      <c r="E1840" t="s">
        <v>537</v>
      </c>
      <c r="F1840" t="s">
        <v>453</v>
      </c>
      <c r="G1840" t="s">
        <v>215</v>
      </c>
      <c r="H1840" t="s">
        <v>218</v>
      </c>
      <c r="I1840" t="s">
        <v>217</v>
      </c>
      <c r="J1840" t="s">
        <v>27</v>
      </c>
      <c r="K1840" s="2">
        <v>104</v>
      </c>
      <c r="L1840" s="2">
        <v>7602</v>
      </c>
      <c r="M1840" s="2">
        <v>66.3</v>
      </c>
      <c r="N1840" s="27">
        <f t="shared" si="174"/>
        <v>4</v>
      </c>
      <c r="O1840" s="28" t="str">
        <f t="shared" si="175"/>
        <v>66</v>
      </c>
      <c r="P1840" s="28" t="str">
        <f t="shared" si="176"/>
        <v>,3</v>
      </c>
      <c r="Q1840" s="29">
        <f t="shared" si="177"/>
        <v>3960.3</v>
      </c>
      <c r="R1840" s="29">
        <f t="shared" si="178"/>
        <v>66.00500000000001</v>
      </c>
    </row>
    <row r="1841" spans="1:18">
      <c r="A1841" s="1">
        <v>45566</v>
      </c>
      <c r="B1841" s="1" t="str">
        <f t="shared" si="173"/>
        <v>octubre</v>
      </c>
      <c r="C1841" t="s">
        <v>213</v>
      </c>
      <c r="D1841" t="s">
        <v>214</v>
      </c>
      <c r="E1841" t="s">
        <v>537</v>
      </c>
      <c r="F1841" t="s">
        <v>453</v>
      </c>
      <c r="G1841" t="s">
        <v>215</v>
      </c>
      <c r="H1841" t="s">
        <v>219</v>
      </c>
      <c r="I1841" t="s">
        <v>217</v>
      </c>
      <c r="J1841" t="s">
        <v>27</v>
      </c>
      <c r="K1841" s="2">
        <v>133</v>
      </c>
      <c r="L1841" s="2">
        <v>10029</v>
      </c>
      <c r="M1841" s="2">
        <v>61.18</v>
      </c>
      <c r="N1841" s="27">
        <f t="shared" si="174"/>
        <v>5</v>
      </c>
      <c r="O1841" s="28" t="str">
        <f t="shared" si="175"/>
        <v>61</v>
      </c>
      <c r="P1841" s="28" t="str">
        <f t="shared" si="176"/>
        <v>,18</v>
      </c>
      <c r="Q1841" s="29">
        <f t="shared" si="177"/>
        <v>3660.18</v>
      </c>
      <c r="R1841" s="29">
        <f t="shared" si="178"/>
        <v>61.003</v>
      </c>
    </row>
    <row r="1842" spans="1:18">
      <c r="A1842" s="1">
        <v>45566</v>
      </c>
      <c r="B1842" s="1" t="str">
        <f t="shared" si="173"/>
        <v>octubre</v>
      </c>
      <c r="C1842" t="s">
        <v>290</v>
      </c>
      <c r="D1842" t="s">
        <v>291</v>
      </c>
      <c r="E1842" t="s">
        <v>542</v>
      </c>
      <c r="F1842" t="s">
        <v>292</v>
      </c>
      <c r="G1842" t="s">
        <v>297</v>
      </c>
      <c r="H1842" t="s">
        <v>296</v>
      </c>
      <c r="I1842" t="s">
        <v>15</v>
      </c>
      <c r="J1842" t="s">
        <v>411</v>
      </c>
      <c r="K1842" s="2">
        <v>2</v>
      </c>
      <c r="L1842" s="2">
        <v>29</v>
      </c>
      <c r="M1842" s="2">
        <v>1.33</v>
      </c>
      <c r="N1842" s="27">
        <f t="shared" si="174"/>
        <v>4</v>
      </c>
      <c r="O1842" s="28" t="str">
        <f t="shared" si="175"/>
        <v>1,</v>
      </c>
      <c r="P1842" s="28" t="str">
        <f t="shared" si="176"/>
        <v>33</v>
      </c>
      <c r="Q1842" s="29">
        <f t="shared" si="177"/>
        <v>93</v>
      </c>
      <c r="R1842" s="29">
        <f t="shared" si="178"/>
        <v>1.55</v>
      </c>
    </row>
    <row r="1843" spans="1:18">
      <c r="A1843" s="1">
        <v>45566</v>
      </c>
      <c r="B1843" s="1" t="str">
        <f t="shared" si="173"/>
        <v>octubre</v>
      </c>
      <c r="C1843" t="s">
        <v>290</v>
      </c>
      <c r="D1843" t="s">
        <v>291</v>
      </c>
      <c r="E1843" t="s">
        <v>573</v>
      </c>
      <c r="F1843" t="s">
        <v>298</v>
      </c>
      <c r="G1843" t="s">
        <v>293</v>
      </c>
      <c r="H1843" t="s">
        <v>294</v>
      </c>
      <c r="I1843" t="s">
        <v>15</v>
      </c>
      <c r="J1843" t="s">
        <v>411</v>
      </c>
      <c r="K1843" s="2">
        <v>2</v>
      </c>
      <c r="L1843" s="2">
        <v>53</v>
      </c>
      <c r="M1843" s="2">
        <v>1.22</v>
      </c>
      <c r="N1843" s="27">
        <f t="shared" si="174"/>
        <v>4</v>
      </c>
      <c r="O1843" s="28" t="str">
        <f t="shared" si="175"/>
        <v>1,</v>
      </c>
      <c r="P1843" s="28" t="str">
        <f t="shared" si="176"/>
        <v>22</v>
      </c>
      <c r="Q1843" s="29">
        <f t="shared" si="177"/>
        <v>82</v>
      </c>
      <c r="R1843" s="29">
        <f t="shared" si="178"/>
        <v>1.3666666666666667</v>
      </c>
    </row>
    <row r="1844" spans="1:18">
      <c r="A1844" s="1">
        <v>45566</v>
      </c>
      <c r="B1844" s="1" t="str">
        <f t="shared" si="173"/>
        <v>octubre</v>
      </c>
      <c r="C1844" t="s">
        <v>290</v>
      </c>
      <c r="D1844" t="s">
        <v>291</v>
      </c>
      <c r="E1844" t="s">
        <v>573</v>
      </c>
      <c r="F1844" t="s">
        <v>298</v>
      </c>
      <c r="G1844" t="s">
        <v>293</v>
      </c>
      <c r="H1844" t="s">
        <v>296</v>
      </c>
      <c r="I1844" t="s">
        <v>15</v>
      </c>
      <c r="J1844" t="s">
        <v>411</v>
      </c>
      <c r="K1844" s="2">
        <v>2</v>
      </c>
      <c r="L1844" s="2">
        <v>80</v>
      </c>
      <c r="M1844" s="2">
        <v>1.57</v>
      </c>
      <c r="N1844" s="27">
        <f t="shared" si="174"/>
        <v>4</v>
      </c>
      <c r="O1844" s="28" t="str">
        <f t="shared" si="175"/>
        <v>1,</v>
      </c>
      <c r="P1844" s="28" t="str">
        <f t="shared" si="176"/>
        <v>57</v>
      </c>
      <c r="Q1844" s="29">
        <f t="shared" si="177"/>
        <v>117</v>
      </c>
      <c r="R1844" s="29">
        <f t="shared" si="178"/>
        <v>1.95</v>
      </c>
    </row>
    <row r="1845" spans="1:18">
      <c r="A1845" s="1">
        <v>45566</v>
      </c>
      <c r="B1845" s="1" t="str">
        <f t="shared" si="173"/>
        <v>octubre</v>
      </c>
      <c r="C1845" t="s">
        <v>290</v>
      </c>
      <c r="D1845" t="s">
        <v>291</v>
      </c>
      <c r="E1845" t="s">
        <v>542</v>
      </c>
      <c r="F1845" t="s">
        <v>390</v>
      </c>
      <c r="G1845" t="s">
        <v>297</v>
      </c>
      <c r="H1845" t="s">
        <v>299</v>
      </c>
      <c r="I1845" t="s">
        <v>15</v>
      </c>
      <c r="J1845" t="s">
        <v>123</v>
      </c>
      <c r="K1845" s="2">
        <v>1</v>
      </c>
      <c r="L1845" s="2">
        <v>16</v>
      </c>
      <c r="M1845" s="2">
        <v>1.01</v>
      </c>
      <c r="N1845" s="27">
        <f t="shared" si="174"/>
        <v>4</v>
      </c>
      <c r="O1845" s="28" t="str">
        <f t="shared" si="175"/>
        <v>1,</v>
      </c>
      <c r="P1845" s="28" t="str">
        <f t="shared" si="176"/>
        <v>01</v>
      </c>
      <c r="Q1845" s="29">
        <f t="shared" si="177"/>
        <v>61</v>
      </c>
      <c r="R1845" s="29">
        <f t="shared" si="178"/>
        <v>1.0166666666666666</v>
      </c>
    </row>
    <row r="1846" spans="1:18">
      <c r="A1846" s="1">
        <v>45566</v>
      </c>
      <c r="B1846" s="1" t="str">
        <f t="shared" si="173"/>
        <v>octubre</v>
      </c>
      <c r="C1846" t="s">
        <v>290</v>
      </c>
      <c r="D1846" t="s">
        <v>291</v>
      </c>
      <c r="E1846" t="s">
        <v>542</v>
      </c>
      <c r="F1846" t="s">
        <v>95</v>
      </c>
      <c r="G1846" t="s">
        <v>297</v>
      </c>
      <c r="H1846" t="s">
        <v>299</v>
      </c>
      <c r="I1846" t="s">
        <v>15</v>
      </c>
      <c r="J1846" t="s">
        <v>411</v>
      </c>
      <c r="K1846" s="2">
        <v>2</v>
      </c>
      <c r="L1846" s="2">
        <v>76</v>
      </c>
      <c r="M1846" s="2">
        <v>3.01</v>
      </c>
      <c r="N1846" s="27">
        <f t="shared" si="174"/>
        <v>4</v>
      </c>
      <c r="O1846" s="28" t="str">
        <f t="shared" si="175"/>
        <v>3,</v>
      </c>
      <c r="P1846" s="28" t="str">
        <f t="shared" si="176"/>
        <v>01</v>
      </c>
      <c r="Q1846" s="29">
        <f t="shared" si="177"/>
        <v>181</v>
      </c>
      <c r="R1846" s="29">
        <f t="shared" si="178"/>
        <v>3.0166666666666666</v>
      </c>
    </row>
    <row r="1847" spans="1:18">
      <c r="A1847" s="1">
        <v>45566</v>
      </c>
      <c r="B1847" s="1" t="str">
        <f t="shared" si="173"/>
        <v>octubre</v>
      </c>
      <c r="C1847" t="s">
        <v>290</v>
      </c>
      <c r="D1847" t="s">
        <v>291</v>
      </c>
      <c r="E1847" t="s">
        <v>542</v>
      </c>
      <c r="F1847" t="s">
        <v>95</v>
      </c>
      <c r="G1847" t="s">
        <v>297</v>
      </c>
      <c r="H1847" t="s">
        <v>294</v>
      </c>
      <c r="I1847" t="s">
        <v>15</v>
      </c>
      <c r="J1847" t="s">
        <v>411</v>
      </c>
      <c r="K1847" s="2">
        <v>6</v>
      </c>
      <c r="L1847" s="2">
        <v>142</v>
      </c>
      <c r="M1847" s="2">
        <v>3.39</v>
      </c>
      <c r="N1847" s="27">
        <f t="shared" si="174"/>
        <v>4</v>
      </c>
      <c r="O1847" s="28" t="str">
        <f t="shared" si="175"/>
        <v>3,</v>
      </c>
      <c r="P1847" s="28" t="str">
        <f t="shared" si="176"/>
        <v>39</v>
      </c>
      <c r="Q1847" s="29">
        <f t="shared" si="177"/>
        <v>219</v>
      </c>
      <c r="R1847" s="29">
        <f t="shared" si="178"/>
        <v>3.65</v>
      </c>
    </row>
    <row r="1848" spans="1:18">
      <c r="A1848" s="1">
        <v>45566</v>
      </c>
      <c r="B1848" s="1" t="str">
        <f t="shared" si="173"/>
        <v>octubre</v>
      </c>
      <c r="C1848" t="s">
        <v>290</v>
      </c>
      <c r="D1848" t="s">
        <v>291</v>
      </c>
      <c r="E1848" t="s">
        <v>542</v>
      </c>
      <c r="F1848" t="s">
        <v>95</v>
      </c>
      <c r="G1848" t="s">
        <v>297</v>
      </c>
      <c r="H1848" t="s">
        <v>296</v>
      </c>
      <c r="I1848" t="s">
        <v>15</v>
      </c>
      <c r="J1848" t="s">
        <v>411</v>
      </c>
      <c r="K1848" s="2">
        <v>7</v>
      </c>
      <c r="L1848" s="2">
        <v>220</v>
      </c>
      <c r="M1848" s="2">
        <v>6.49</v>
      </c>
      <c r="N1848" s="27">
        <f t="shared" si="174"/>
        <v>4</v>
      </c>
      <c r="O1848" s="28" t="str">
        <f t="shared" si="175"/>
        <v>6,</v>
      </c>
      <c r="P1848" s="28" t="str">
        <f t="shared" si="176"/>
        <v>49</v>
      </c>
      <c r="Q1848" s="29">
        <f t="shared" si="177"/>
        <v>409</v>
      </c>
      <c r="R1848" s="29">
        <f t="shared" si="178"/>
        <v>6.8166666666666664</v>
      </c>
    </row>
    <row r="1849" spans="1:18">
      <c r="A1849" s="1">
        <v>45566</v>
      </c>
      <c r="B1849" s="1" t="str">
        <f t="shared" si="173"/>
        <v>octubre</v>
      </c>
      <c r="C1849" t="s">
        <v>290</v>
      </c>
      <c r="D1849" t="s">
        <v>291</v>
      </c>
      <c r="E1849" t="s">
        <v>574</v>
      </c>
      <c r="F1849" t="s">
        <v>391</v>
      </c>
      <c r="G1849" t="s">
        <v>297</v>
      </c>
      <c r="H1849" t="s">
        <v>299</v>
      </c>
      <c r="I1849" t="s">
        <v>15</v>
      </c>
      <c r="J1849" t="s">
        <v>123</v>
      </c>
      <c r="K1849" s="2">
        <v>3</v>
      </c>
      <c r="L1849" s="2">
        <v>42</v>
      </c>
      <c r="M1849" s="2">
        <v>2.4700000000000002</v>
      </c>
      <c r="N1849" s="27">
        <f t="shared" si="174"/>
        <v>4</v>
      </c>
      <c r="O1849" s="28" t="str">
        <f t="shared" si="175"/>
        <v>2,</v>
      </c>
      <c r="P1849" s="28" t="str">
        <f t="shared" si="176"/>
        <v>47</v>
      </c>
      <c r="Q1849" s="29">
        <f t="shared" si="177"/>
        <v>167</v>
      </c>
      <c r="R1849" s="29">
        <f t="shared" si="178"/>
        <v>2.7833333333333332</v>
      </c>
    </row>
    <row r="1850" spans="1:18">
      <c r="A1850" s="1">
        <v>45566</v>
      </c>
      <c r="B1850" s="1" t="str">
        <f t="shared" si="173"/>
        <v>octubre</v>
      </c>
      <c r="C1850" t="s">
        <v>290</v>
      </c>
      <c r="D1850" t="s">
        <v>291</v>
      </c>
      <c r="E1850" t="s">
        <v>574</v>
      </c>
      <c r="F1850" t="s">
        <v>391</v>
      </c>
      <c r="G1850" t="s">
        <v>297</v>
      </c>
      <c r="H1850" t="s">
        <v>294</v>
      </c>
      <c r="I1850" t="s">
        <v>15</v>
      </c>
      <c r="J1850" t="s">
        <v>123</v>
      </c>
      <c r="K1850" s="2">
        <v>2</v>
      </c>
      <c r="L1850" s="2">
        <v>42</v>
      </c>
      <c r="M1850" s="2">
        <v>2.04</v>
      </c>
      <c r="N1850" s="27">
        <f t="shared" si="174"/>
        <v>4</v>
      </c>
      <c r="O1850" s="28" t="str">
        <f t="shared" si="175"/>
        <v>2,</v>
      </c>
      <c r="P1850" s="28" t="str">
        <f t="shared" si="176"/>
        <v>04</v>
      </c>
      <c r="Q1850" s="29">
        <f t="shared" si="177"/>
        <v>124</v>
      </c>
      <c r="R1850" s="29">
        <f t="shared" si="178"/>
        <v>2.0666666666666669</v>
      </c>
    </row>
    <row r="1851" spans="1:18">
      <c r="A1851" s="1">
        <v>45566</v>
      </c>
      <c r="B1851" s="1" t="str">
        <f t="shared" si="173"/>
        <v>octubre</v>
      </c>
      <c r="C1851" t="s">
        <v>290</v>
      </c>
      <c r="D1851" t="s">
        <v>291</v>
      </c>
      <c r="E1851" t="s">
        <v>542</v>
      </c>
      <c r="F1851" t="s">
        <v>461</v>
      </c>
      <c r="G1851" t="s">
        <v>293</v>
      </c>
      <c r="H1851" t="s">
        <v>296</v>
      </c>
      <c r="I1851" t="s">
        <v>15</v>
      </c>
      <c r="J1851" t="s">
        <v>411</v>
      </c>
      <c r="K1851" s="2">
        <v>1</v>
      </c>
      <c r="L1851" s="2">
        <v>50</v>
      </c>
      <c r="M1851" s="2">
        <v>0.59</v>
      </c>
      <c r="N1851" s="27">
        <f t="shared" si="174"/>
        <v>4</v>
      </c>
      <c r="O1851" s="28" t="str">
        <f t="shared" si="175"/>
        <v>0,</v>
      </c>
      <c r="P1851" s="28" t="str">
        <f t="shared" si="176"/>
        <v>59</v>
      </c>
      <c r="Q1851" s="29">
        <f t="shared" si="177"/>
        <v>59</v>
      </c>
      <c r="R1851" s="29">
        <f t="shared" si="178"/>
        <v>0.98333333333333328</v>
      </c>
    </row>
    <row r="1852" spans="1:18">
      <c r="A1852" s="1">
        <v>45566</v>
      </c>
      <c r="B1852" s="1" t="str">
        <f t="shared" si="173"/>
        <v>octubre</v>
      </c>
      <c r="C1852" t="s">
        <v>290</v>
      </c>
      <c r="D1852" t="s">
        <v>291</v>
      </c>
      <c r="E1852" t="s">
        <v>542</v>
      </c>
      <c r="F1852" t="s">
        <v>461</v>
      </c>
      <c r="G1852" t="s">
        <v>297</v>
      </c>
      <c r="H1852" t="s">
        <v>299</v>
      </c>
      <c r="I1852" t="s">
        <v>15</v>
      </c>
      <c r="J1852" t="s">
        <v>411</v>
      </c>
      <c r="K1852" s="2">
        <v>2</v>
      </c>
      <c r="L1852" s="2">
        <v>105</v>
      </c>
      <c r="M1852" s="2">
        <v>3.13</v>
      </c>
      <c r="N1852" s="27">
        <f t="shared" si="174"/>
        <v>4</v>
      </c>
      <c r="O1852" s="28" t="str">
        <f t="shared" si="175"/>
        <v>3,</v>
      </c>
      <c r="P1852" s="28" t="str">
        <f t="shared" si="176"/>
        <v>13</v>
      </c>
      <c r="Q1852" s="29">
        <f t="shared" si="177"/>
        <v>193</v>
      </c>
      <c r="R1852" s="29">
        <f t="shared" si="178"/>
        <v>3.2166666666666668</v>
      </c>
    </row>
    <row r="1853" spans="1:18">
      <c r="A1853" s="1">
        <v>45566</v>
      </c>
      <c r="B1853" s="1" t="str">
        <f t="shared" si="173"/>
        <v>octubre</v>
      </c>
      <c r="C1853" t="s">
        <v>290</v>
      </c>
      <c r="D1853" t="s">
        <v>291</v>
      </c>
      <c r="E1853" t="s">
        <v>542</v>
      </c>
      <c r="F1853" t="s">
        <v>461</v>
      </c>
      <c r="G1853" t="s">
        <v>297</v>
      </c>
      <c r="H1853" t="s">
        <v>294</v>
      </c>
      <c r="I1853" t="s">
        <v>15</v>
      </c>
      <c r="J1853" t="s">
        <v>411</v>
      </c>
      <c r="K1853" s="2">
        <v>1</v>
      </c>
      <c r="L1853" s="2">
        <v>15</v>
      </c>
      <c r="M1853" s="2">
        <v>0.52</v>
      </c>
      <c r="N1853" s="27">
        <f t="shared" si="174"/>
        <v>4</v>
      </c>
      <c r="O1853" s="28" t="str">
        <f t="shared" si="175"/>
        <v>0,</v>
      </c>
      <c r="P1853" s="28" t="str">
        <f t="shared" si="176"/>
        <v>52</v>
      </c>
      <c r="Q1853" s="29">
        <f t="shared" si="177"/>
        <v>52</v>
      </c>
      <c r="R1853" s="29">
        <f t="shared" si="178"/>
        <v>0.8666666666666667</v>
      </c>
    </row>
    <row r="1854" spans="1:18">
      <c r="A1854" s="1">
        <v>45566</v>
      </c>
      <c r="B1854" s="1" t="str">
        <f t="shared" si="173"/>
        <v>octubre</v>
      </c>
      <c r="C1854" t="s">
        <v>290</v>
      </c>
      <c r="D1854" t="s">
        <v>291</v>
      </c>
      <c r="E1854" t="s">
        <v>542</v>
      </c>
      <c r="F1854" t="s">
        <v>327</v>
      </c>
      <c r="G1854" t="s">
        <v>297</v>
      </c>
      <c r="H1854" t="s">
        <v>299</v>
      </c>
      <c r="I1854" t="s">
        <v>15</v>
      </c>
      <c r="J1854" t="s">
        <v>411</v>
      </c>
      <c r="K1854" s="2">
        <v>2</v>
      </c>
      <c r="L1854" s="2">
        <v>34</v>
      </c>
      <c r="M1854" s="2">
        <v>1.1100000000000001</v>
      </c>
      <c r="N1854" s="27">
        <f t="shared" si="174"/>
        <v>4</v>
      </c>
      <c r="O1854" s="28" t="str">
        <f t="shared" si="175"/>
        <v>1,</v>
      </c>
      <c r="P1854" s="28" t="str">
        <f t="shared" si="176"/>
        <v>11</v>
      </c>
      <c r="Q1854" s="29">
        <f t="shared" si="177"/>
        <v>71</v>
      </c>
      <c r="R1854" s="29">
        <f t="shared" si="178"/>
        <v>1.1833333333333333</v>
      </c>
    </row>
    <row r="1855" spans="1:18">
      <c r="A1855" s="1">
        <v>45566</v>
      </c>
      <c r="B1855" s="1" t="str">
        <f t="shared" si="173"/>
        <v>octubre</v>
      </c>
      <c r="C1855" t="s">
        <v>290</v>
      </c>
      <c r="D1855" t="s">
        <v>291</v>
      </c>
      <c r="E1855" t="s">
        <v>573</v>
      </c>
      <c r="F1855" t="s">
        <v>301</v>
      </c>
      <c r="G1855" t="s">
        <v>293</v>
      </c>
      <c r="H1855" t="s">
        <v>296</v>
      </c>
      <c r="I1855" t="s">
        <v>15</v>
      </c>
      <c r="J1855" t="s">
        <v>411</v>
      </c>
      <c r="K1855" s="2">
        <v>1</v>
      </c>
      <c r="L1855" s="2">
        <v>37</v>
      </c>
      <c r="M1855" s="2">
        <v>0.47</v>
      </c>
      <c r="N1855" s="27">
        <f t="shared" si="174"/>
        <v>4</v>
      </c>
      <c r="O1855" s="28" t="str">
        <f t="shared" si="175"/>
        <v>0,</v>
      </c>
      <c r="P1855" s="28" t="str">
        <f t="shared" si="176"/>
        <v>47</v>
      </c>
      <c r="Q1855" s="29">
        <f t="shared" si="177"/>
        <v>47</v>
      </c>
      <c r="R1855" s="29">
        <f t="shared" si="178"/>
        <v>0.78333333333333333</v>
      </c>
    </row>
    <row r="1856" spans="1:18">
      <c r="A1856" s="1">
        <v>45566</v>
      </c>
      <c r="B1856" s="1" t="str">
        <f t="shared" si="173"/>
        <v>octubre</v>
      </c>
      <c r="C1856" t="s">
        <v>290</v>
      </c>
      <c r="D1856" t="s">
        <v>291</v>
      </c>
      <c r="E1856" t="s">
        <v>542</v>
      </c>
      <c r="F1856" t="s">
        <v>467</v>
      </c>
      <c r="G1856" t="s">
        <v>297</v>
      </c>
      <c r="H1856" t="s">
        <v>299</v>
      </c>
      <c r="I1856" t="s">
        <v>15</v>
      </c>
      <c r="J1856" t="s">
        <v>411</v>
      </c>
      <c r="K1856" s="2">
        <v>25</v>
      </c>
      <c r="L1856" s="2">
        <v>447</v>
      </c>
      <c r="M1856" s="2">
        <v>11.06</v>
      </c>
      <c r="N1856" s="27">
        <f t="shared" si="174"/>
        <v>5</v>
      </c>
      <c r="O1856" s="28" t="str">
        <f t="shared" si="175"/>
        <v>11</v>
      </c>
      <c r="P1856" s="28" t="str">
        <f t="shared" si="176"/>
        <v>,06</v>
      </c>
      <c r="Q1856" s="29">
        <f t="shared" si="177"/>
        <v>660.06</v>
      </c>
      <c r="R1856" s="29">
        <f t="shared" si="178"/>
        <v>11.000999999999999</v>
      </c>
    </row>
    <row r="1857" spans="1:18">
      <c r="A1857" s="1">
        <v>45566</v>
      </c>
      <c r="B1857" s="1" t="str">
        <f t="shared" si="173"/>
        <v>octubre</v>
      </c>
      <c r="C1857" t="s">
        <v>290</v>
      </c>
      <c r="D1857" t="s">
        <v>291</v>
      </c>
      <c r="E1857" t="s">
        <v>542</v>
      </c>
      <c r="F1857" t="s">
        <v>467</v>
      </c>
      <c r="G1857" t="s">
        <v>297</v>
      </c>
      <c r="H1857" t="s">
        <v>294</v>
      </c>
      <c r="I1857" t="s">
        <v>15</v>
      </c>
      <c r="J1857" t="s">
        <v>411</v>
      </c>
      <c r="K1857" s="2">
        <v>5</v>
      </c>
      <c r="L1857" s="2">
        <v>74</v>
      </c>
      <c r="M1857" s="2">
        <v>2.2799999999999998</v>
      </c>
      <c r="N1857" s="27">
        <f t="shared" si="174"/>
        <v>4</v>
      </c>
      <c r="O1857" s="28" t="str">
        <f t="shared" si="175"/>
        <v>2,</v>
      </c>
      <c r="P1857" s="28" t="str">
        <f t="shared" si="176"/>
        <v>28</v>
      </c>
      <c r="Q1857" s="29">
        <f t="shared" si="177"/>
        <v>148</v>
      </c>
      <c r="R1857" s="29">
        <f t="shared" si="178"/>
        <v>2.4666666666666668</v>
      </c>
    </row>
    <row r="1858" spans="1:18">
      <c r="A1858" s="1">
        <v>45566</v>
      </c>
      <c r="B1858" s="1" t="str">
        <f t="shared" si="173"/>
        <v>octubre</v>
      </c>
      <c r="C1858" t="s">
        <v>290</v>
      </c>
      <c r="D1858" t="s">
        <v>291</v>
      </c>
      <c r="E1858" t="s">
        <v>542</v>
      </c>
      <c r="F1858" t="s">
        <v>467</v>
      </c>
      <c r="G1858" t="s">
        <v>297</v>
      </c>
      <c r="H1858" t="s">
        <v>296</v>
      </c>
      <c r="I1858" t="s">
        <v>15</v>
      </c>
      <c r="J1858" t="s">
        <v>411</v>
      </c>
      <c r="K1858" s="2">
        <v>23</v>
      </c>
      <c r="L1858" s="2">
        <v>464</v>
      </c>
      <c r="M1858" s="2">
        <v>12.51</v>
      </c>
      <c r="N1858" s="27">
        <f t="shared" si="174"/>
        <v>5</v>
      </c>
      <c r="O1858" s="28" t="str">
        <f t="shared" si="175"/>
        <v>12</v>
      </c>
      <c r="P1858" s="28" t="str">
        <f t="shared" si="176"/>
        <v>,51</v>
      </c>
      <c r="Q1858" s="29">
        <f t="shared" si="177"/>
        <v>720.51</v>
      </c>
      <c r="R1858" s="29">
        <f t="shared" si="178"/>
        <v>12.0085</v>
      </c>
    </row>
    <row r="1859" spans="1:18">
      <c r="A1859" s="1">
        <v>45566</v>
      </c>
      <c r="B1859" s="1" t="str">
        <f t="shared" ref="B1859:B1922" si="179">TEXT(A1859,"mmmm")</f>
        <v>octubre</v>
      </c>
      <c r="C1859" t="s">
        <v>290</v>
      </c>
      <c r="D1859" t="s">
        <v>291</v>
      </c>
      <c r="E1859" t="s">
        <v>573</v>
      </c>
      <c r="F1859" t="s">
        <v>303</v>
      </c>
      <c r="G1859" t="s">
        <v>297</v>
      </c>
      <c r="H1859" t="s">
        <v>296</v>
      </c>
      <c r="I1859" t="s">
        <v>15</v>
      </c>
      <c r="J1859" t="s">
        <v>123</v>
      </c>
      <c r="K1859" s="2">
        <v>2</v>
      </c>
      <c r="L1859" s="2">
        <v>29</v>
      </c>
      <c r="M1859" s="2">
        <v>1.45</v>
      </c>
      <c r="N1859" s="27">
        <f t="shared" ref="N1859:N1922" si="180">LEN($M1859)</f>
        <v>4</v>
      </c>
      <c r="O1859" s="28" t="str">
        <f t="shared" si="175"/>
        <v>1,</v>
      </c>
      <c r="P1859" s="28" t="str">
        <f t="shared" si="176"/>
        <v>45</v>
      </c>
      <c r="Q1859" s="29">
        <f t="shared" si="177"/>
        <v>105</v>
      </c>
      <c r="R1859" s="29">
        <f t="shared" si="178"/>
        <v>1.75</v>
      </c>
    </row>
    <row r="1860" spans="1:18">
      <c r="A1860" s="1">
        <v>45566</v>
      </c>
      <c r="B1860" s="1" t="str">
        <f t="shared" si="179"/>
        <v>octubre</v>
      </c>
      <c r="C1860" t="s">
        <v>290</v>
      </c>
      <c r="D1860" t="s">
        <v>291</v>
      </c>
      <c r="E1860" t="s">
        <v>574</v>
      </c>
      <c r="F1860" t="s">
        <v>393</v>
      </c>
      <c r="G1860" t="s">
        <v>297</v>
      </c>
      <c r="H1860" t="s">
        <v>296</v>
      </c>
      <c r="I1860" t="s">
        <v>15</v>
      </c>
      <c r="J1860" t="s">
        <v>123</v>
      </c>
      <c r="K1860" s="2">
        <v>3</v>
      </c>
      <c r="L1860" s="2">
        <v>47</v>
      </c>
      <c r="M1860" s="2">
        <v>2.08</v>
      </c>
      <c r="N1860" s="27">
        <f t="shared" si="180"/>
        <v>4</v>
      </c>
      <c r="O1860" s="28" t="str">
        <f t="shared" si="175"/>
        <v>2,</v>
      </c>
      <c r="P1860" s="28" t="str">
        <f t="shared" si="176"/>
        <v>08</v>
      </c>
      <c r="Q1860" s="29">
        <f t="shared" si="177"/>
        <v>128</v>
      </c>
      <c r="R1860" s="29">
        <f t="shared" si="178"/>
        <v>2.1333333333333333</v>
      </c>
    </row>
    <row r="1861" spans="1:18">
      <c r="A1861" s="1">
        <v>45566</v>
      </c>
      <c r="B1861" s="1" t="str">
        <f t="shared" si="179"/>
        <v>octubre</v>
      </c>
      <c r="C1861" t="s">
        <v>290</v>
      </c>
      <c r="D1861" t="s">
        <v>291</v>
      </c>
      <c r="E1861" t="s">
        <v>542</v>
      </c>
      <c r="F1861" t="s">
        <v>304</v>
      </c>
      <c r="G1861" t="s">
        <v>297</v>
      </c>
      <c r="H1861" t="s">
        <v>296</v>
      </c>
      <c r="I1861" t="s">
        <v>15</v>
      </c>
      <c r="J1861" t="s">
        <v>411</v>
      </c>
      <c r="K1861" s="2">
        <v>3</v>
      </c>
      <c r="L1861" s="2">
        <v>60</v>
      </c>
      <c r="M1861" s="2">
        <v>1.47</v>
      </c>
      <c r="N1861" s="27">
        <f t="shared" si="180"/>
        <v>4</v>
      </c>
      <c r="O1861" s="28" t="str">
        <f t="shared" si="175"/>
        <v>1,</v>
      </c>
      <c r="P1861" s="28" t="str">
        <f t="shared" si="176"/>
        <v>47</v>
      </c>
      <c r="Q1861" s="29">
        <f t="shared" si="177"/>
        <v>107</v>
      </c>
      <c r="R1861" s="29">
        <f t="shared" si="178"/>
        <v>1.7833333333333334</v>
      </c>
    </row>
    <row r="1862" spans="1:18">
      <c r="A1862" s="1">
        <v>45566</v>
      </c>
      <c r="B1862" s="1" t="str">
        <f t="shared" si="179"/>
        <v>octubre</v>
      </c>
      <c r="C1862" t="s">
        <v>290</v>
      </c>
      <c r="D1862" t="s">
        <v>291</v>
      </c>
      <c r="E1862" t="s">
        <v>573</v>
      </c>
      <c r="F1862" t="s">
        <v>305</v>
      </c>
      <c r="G1862" t="s">
        <v>293</v>
      </c>
      <c r="H1862" t="s">
        <v>296</v>
      </c>
      <c r="I1862" t="s">
        <v>15</v>
      </c>
      <c r="J1862" t="s">
        <v>411</v>
      </c>
      <c r="K1862" s="2">
        <v>1</v>
      </c>
      <c r="L1862" s="2">
        <v>39</v>
      </c>
      <c r="M1862" s="2">
        <v>1.0900000000000001</v>
      </c>
      <c r="N1862" s="27">
        <f t="shared" si="180"/>
        <v>4</v>
      </c>
      <c r="O1862" s="28" t="str">
        <f t="shared" si="175"/>
        <v>1,</v>
      </c>
      <c r="P1862" s="28" t="str">
        <f t="shared" si="176"/>
        <v>09</v>
      </c>
      <c r="Q1862" s="29">
        <f t="shared" si="177"/>
        <v>69</v>
      </c>
      <c r="R1862" s="29">
        <f t="shared" si="178"/>
        <v>1.1499999999999999</v>
      </c>
    </row>
    <row r="1863" spans="1:18">
      <c r="A1863" s="1">
        <v>45566</v>
      </c>
      <c r="B1863" s="1" t="str">
        <f t="shared" si="179"/>
        <v>octubre</v>
      </c>
      <c r="C1863" t="s">
        <v>290</v>
      </c>
      <c r="D1863" t="s">
        <v>291</v>
      </c>
      <c r="E1863" t="s">
        <v>542</v>
      </c>
      <c r="F1863" t="s">
        <v>306</v>
      </c>
      <c r="G1863" t="s">
        <v>297</v>
      </c>
      <c r="H1863" t="s">
        <v>299</v>
      </c>
      <c r="I1863" t="s">
        <v>15</v>
      </c>
      <c r="J1863" t="s">
        <v>411</v>
      </c>
      <c r="K1863" s="2">
        <v>7</v>
      </c>
      <c r="L1863" s="2">
        <v>112</v>
      </c>
      <c r="M1863" s="2">
        <v>3.59</v>
      </c>
      <c r="N1863" s="27">
        <f t="shared" si="180"/>
        <v>4</v>
      </c>
      <c r="O1863" s="28" t="str">
        <f t="shared" si="175"/>
        <v>3,</v>
      </c>
      <c r="P1863" s="28" t="str">
        <f t="shared" si="176"/>
        <v>59</v>
      </c>
      <c r="Q1863" s="29">
        <f t="shared" si="177"/>
        <v>239</v>
      </c>
      <c r="R1863" s="29">
        <f t="shared" si="178"/>
        <v>3.9833333333333334</v>
      </c>
    </row>
    <row r="1864" spans="1:18">
      <c r="A1864" s="1">
        <v>45566</v>
      </c>
      <c r="B1864" s="1" t="str">
        <f t="shared" si="179"/>
        <v>octubre</v>
      </c>
      <c r="C1864" t="s">
        <v>290</v>
      </c>
      <c r="D1864" t="s">
        <v>291</v>
      </c>
      <c r="E1864" t="s">
        <v>542</v>
      </c>
      <c r="F1864" t="s">
        <v>306</v>
      </c>
      <c r="G1864" t="s">
        <v>297</v>
      </c>
      <c r="H1864" t="s">
        <v>296</v>
      </c>
      <c r="I1864" t="s">
        <v>15</v>
      </c>
      <c r="J1864" t="s">
        <v>411</v>
      </c>
      <c r="K1864" s="2">
        <v>4</v>
      </c>
      <c r="L1864" s="2">
        <v>82</v>
      </c>
      <c r="M1864" s="2">
        <v>2.48</v>
      </c>
      <c r="N1864" s="27">
        <f t="shared" si="180"/>
        <v>4</v>
      </c>
      <c r="O1864" s="28" t="str">
        <f t="shared" si="175"/>
        <v>2,</v>
      </c>
      <c r="P1864" s="28" t="str">
        <f t="shared" si="176"/>
        <v>48</v>
      </c>
      <c r="Q1864" s="29">
        <f t="shared" si="177"/>
        <v>168</v>
      </c>
      <c r="R1864" s="29">
        <f t="shared" si="178"/>
        <v>2.8</v>
      </c>
    </row>
    <row r="1865" spans="1:18">
      <c r="A1865" s="1">
        <v>45566</v>
      </c>
      <c r="B1865" s="1" t="str">
        <f t="shared" si="179"/>
        <v>octubre</v>
      </c>
      <c r="C1865" t="s">
        <v>290</v>
      </c>
      <c r="D1865" t="s">
        <v>291</v>
      </c>
      <c r="E1865" t="s">
        <v>575</v>
      </c>
      <c r="F1865" t="s">
        <v>307</v>
      </c>
      <c r="G1865" t="s">
        <v>293</v>
      </c>
      <c r="H1865" t="s">
        <v>294</v>
      </c>
      <c r="I1865" t="s">
        <v>15</v>
      </c>
      <c r="J1865" t="s">
        <v>411</v>
      </c>
      <c r="K1865" s="2">
        <v>2</v>
      </c>
      <c r="L1865" s="2">
        <v>98</v>
      </c>
      <c r="M1865" s="2">
        <v>2.0099999999999998</v>
      </c>
      <c r="N1865" s="27">
        <f t="shared" si="180"/>
        <v>4</v>
      </c>
      <c r="O1865" s="28" t="str">
        <f t="shared" si="175"/>
        <v>2,</v>
      </c>
      <c r="P1865" s="28" t="str">
        <f t="shared" si="176"/>
        <v>01</v>
      </c>
      <c r="Q1865" s="29">
        <f t="shared" si="177"/>
        <v>121</v>
      </c>
      <c r="R1865" s="29">
        <f t="shared" si="178"/>
        <v>2.0166666666666666</v>
      </c>
    </row>
    <row r="1866" spans="1:18">
      <c r="A1866" s="1">
        <v>45566</v>
      </c>
      <c r="B1866" s="1" t="str">
        <f t="shared" si="179"/>
        <v>octubre</v>
      </c>
      <c r="C1866" t="s">
        <v>290</v>
      </c>
      <c r="D1866" t="s">
        <v>291</v>
      </c>
      <c r="E1866" t="s">
        <v>575</v>
      </c>
      <c r="F1866" t="s">
        <v>307</v>
      </c>
      <c r="G1866" t="s">
        <v>293</v>
      </c>
      <c r="H1866" t="s">
        <v>296</v>
      </c>
      <c r="I1866" t="s">
        <v>15</v>
      </c>
      <c r="J1866" t="s">
        <v>411</v>
      </c>
      <c r="K1866" s="2">
        <v>4</v>
      </c>
      <c r="L1866" s="2">
        <v>112</v>
      </c>
      <c r="M1866" s="2">
        <v>3.43</v>
      </c>
      <c r="N1866" s="27">
        <f t="shared" si="180"/>
        <v>4</v>
      </c>
      <c r="O1866" s="28" t="str">
        <f t="shared" si="175"/>
        <v>3,</v>
      </c>
      <c r="P1866" s="28" t="str">
        <f t="shared" si="176"/>
        <v>43</v>
      </c>
      <c r="Q1866" s="29">
        <f t="shared" si="177"/>
        <v>223</v>
      </c>
      <c r="R1866" s="29">
        <f t="shared" si="178"/>
        <v>3.7166666666666668</v>
      </c>
    </row>
    <row r="1867" spans="1:18">
      <c r="A1867" s="1">
        <v>45566</v>
      </c>
      <c r="B1867" s="1" t="str">
        <f t="shared" si="179"/>
        <v>octubre</v>
      </c>
      <c r="C1867" t="s">
        <v>290</v>
      </c>
      <c r="D1867" t="s">
        <v>291</v>
      </c>
      <c r="E1867" t="s">
        <v>575</v>
      </c>
      <c r="F1867" t="s">
        <v>307</v>
      </c>
      <c r="G1867" t="s">
        <v>297</v>
      </c>
      <c r="H1867" t="s">
        <v>296</v>
      </c>
      <c r="I1867" t="s">
        <v>15</v>
      </c>
      <c r="J1867" t="s">
        <v>411</v>
      </c>
      <c r="K1867" s="2">
        <v>2</v>
      </c>
      <c r="L1867" s="2">
        <v>86</v>
      </c>
      <c r="M1867" s="2">
        <v>2.33</v>
      </c>
      <c r="N1867" s="27">
        <f t="shared" si="180"/>
        <v>4</v>
      </c>
      <c r="O1867" s="28" t="str">
        <f t="shared" si="175"/>
        <v>2,</v>
      </c>
      <c r="P1867" s="28" t="str">
        <f t="shared" si="176"/>
        <v>33</v>
      </c>
      <c r="Q1867" s="29">
        <f t="shared" si="177"/>
        <v>153</v>
      </c>
      <c r="R1867" s="29">
        <f t="shared" si="178"/>
        <v>2.5499999999999998</v>
      </c>
    </row>
    <row r="1868" spans="1:18">
      <c r="A1868" s="1">
        <v>45566</v>
      </c>
      <c r="B1868" s="1" t="str">
        <f t="shared" si="179"/>
        <v>octubre</v>
      </c>
      <c r="C1868" t="s">
        <v>290</v>
      </c>
      <c r="D1868" t="s">
        <v>291</v>
      </c>
      <c r="E1868" t="s">
        <v>542</v>
      </c>
      <c r="F1868" t="s">
        <v>227</v>
      </c>
      <c r="G1868" t="s">
        <v>297</v>
      </c>
      <c r="H1868" t="s">
        <v>294</v>
      </c>
      <c r="I1868" t="s">
        <v>15</v>
      </c>
      <c r="J1868" t="s">
        <v>411</v>
      </c>
      <c r="K1868" s="2">
        <v>2</v>
      </c>
      <c r="L1868" s="2">
        <v>35</v>
      </c>
      <c r="M1868" s="2">
        <v>1.46</v>
      </c>
      <c r="N1868" s="27">
        <f t="shared" si="180"/>
        <v>4</v>
      </c>
      <c r="O1868" s="28" t="str">
        <f t="shared" si="175"/>
        <v>1,</v>
      </c>
      <c r="P1868" s="28" t="str">
        <f t="shared" si="176"/>
        <v>46</v>
      </c>
      <c r="Q1868" s="29">
        <f t="shared" si="177"/>
        <v>106</v>
      </c>
      <c r="R1868" s="29">
        <f t="shared" si="178"/>
        <v>1.7666666666666666</v>
      </c>
    </row>
    <row r="1869" spans="1:18">
      <c r="A1869" s="1">
        <v>45566</v>
      </c>
      <c r="B1869" s="1" t="str">
        <f t="shared" si="179"/>
        <v>octubre</v>
      </c>
      <c r="C1869" t="s">
        <v>290</v>
      </c>
      <c r="D1869" t="s">
        <v>291</v>
      </c>
      <c r="E1869" t="s">
        <v>542</v>
      </c>
      <c r="F1869" t="s">
        <v>227</v>
      </c>
      <c r="G1869" t="s">
        <v>297</v>
      </c>
      <c r="H1869" t="s">
        <v>296</v>
      </c>
      <c r="I1869" t="s">
        <v>15</v>
      </c>
      <c r="J1869" t="s">
        <v>411</v>
      </c>
      <c r="K1869" s="2">
        <v>3</v>
      </c>
      <c r="L1869" s="2">
        <v>39</v>
      </c>
      <c r="M1869" s="2">
        <v>2</v>
      </c>
      <c r="N1869" s="27">
        <f t="shared" si="180"/>
        <v>1</v>
      </c>
      <c r="O1869" s="28" t="str">
        <f t="shared" si="175"/>
        <v>2</v>
      </c>
      <c r="P1869" s="28">
        <f t="shared" si="176"/>
        <v>0</v>
      </c>
      <c r="Q1869" s="29">
        <f t="shared" si="177"/>
        <v>120</v>
      </c>
      <c r="R1869" s="29">
        <f t="shared" si="178"/>
        <v>2</v>
      </c>
    </row>
    <row r="1870" spans="1:18">
      <c r="A1870" s="1">
        <v>45566</v>
      </c>
      <c r="B1870" s="1" t="str">
        <f t="shared" si="179"/>
        <v>octubre</v>
      </c>
      <c r="C1870" t="s">
        <v>220</v>
      </c>
      <c r="D1870" t="s">
        <v>221</v>
      </c>
      <c r="E1870" t="s">
        <v>542</v>
      </c>
      <c r="F1870" t="s">
        <v>464</v>
      </c>
      <c r="G1870" t="s">
        <v>223</v>
      </c>
      <c r="H1870" t="s">
        <v>226</v>
      </c>
      <c r="I1870" t="s">
        <v>225</v>
      </c>
      <c r="J1870" t="s">
        <v>411</v>
      </c>
      <c r="K1870" s="2">
        <v>14</v>
      </c>
      <c r="L1870" s="2">
        <v>179</v>
      </c>
      <c r="M1870" s="2">
        <v>8.24</v>
      </c>
      <c r="N1870" s="27">
        <f t="shared" si="180"/>
        <v>4</v>
      </c>
      <c r="O1870" s="28" t="str">
        <f t="shared" si="175"/>
        <v>8,</v>
      </c>
      <c r="P1870" s="28" t="str">
        <f t="shared" si="176"/>
        <v>24</v>
      </c>
      <c r="Q1870" s="29">
        <f t="shared" si="177"/>
        <v>504</v>
      </c>
      <c r="R1870" s="29">
        <f t="shared" si="178"/>
        <v>8.4</v>
      </c>
    </row>
    <row r="1871" spans="1:18">
      <c r="A1871" s="1">
        <v>45566</v>
      </c>
      <c r="B1871" s="1" t="str">
        <f t="shared" si="179"/>
        <v>octubre</v>
      </c>
      <c r="C1871" t="s">
        <v>220</v>
      </c>
      <c r="D1871" t="s">
        <v>221</v>
      </c>
      <c r="E1871" t="s">
        <v>542</v>
      </c>
      <c r="F1871" t="s">
        <v>227</v>
      </c>
      <c r="G1871" t="s">
        <v>228</v>
      </c>
      <c r="H1871" t="s">
        <v>226</v>
      </c>
      <c r="I1871" t="s">
        <v>225</v>
      </c>
      <c r="J1871" t="s">
        <v>411</v>
      </c>
      <c r="K1871" s="2">
        <v>99</v>
      </c>
      <c r="L1871" s="2">
        <v>1695</v>
      </c>
      <c r="M1871" s="2">
        <v>50.3</v>
      </c>
      <c r="N1871" s="27">
        <f t="shared" si="180"/>
        <v>4</v>
      </c>
      <c r="O1871" s="28" t="str">
        <f t="shared" si="175"/>
        <v>50</v>
      </c>
      <c r="P1871" s="28" t="str">
        <f t="shared" si="176"/>
        <v>,3</v>
      </c>
      <c r="Q1871" s="29">
        <f t="shared" si="177"/>
        <v>3000.3</v>
      </c>
      <c r="R1871" s="29">
        <f t="shared" si="178"/>
        <v>50.005000000000003</v>
      </c>
    </row>
    <row r="1872" spans="1:18">
      <c r="A1872" s="1">
        <v>45566</v>
      </c>
      <c r="B1872" s="1" t="str">
        <f t="shared" si="179"/>
        <v>octubre</v>
      </c>
      <c r="C1872" t="s">
        <v>229</v>
      </c>
      <c r="D1872" t="s">
        <v>230</v>
      </c>
      <c r="E1872" t="s">
        <v>540</v>
      </c>
      <c r="F1872" t="s">
        <v>78</v>
      </c>
      <c r="G1872" t="s">
        <v>231</v>
      </c>
      <c r="H1872" t="s">
        <v>232</v>
      </c>
      <c r="I1872" t="s">
        <v>15</v>
      </c>
      <c r="J1872" t="s">
        <v>16</v>
      </c>
      <c r="K1872" s="2">
        <v>50</v>
      </c>
      <c r="L1872" s="2">
        <v>642</v>
      </c>
      <c r="M1872" s="2">
        <v>18.600000000000001</v>
      </c>
      <c r="N1872" s="27">
        <f t="shared" si="180"/>
        <v>4</v>
      </c>
      <c r="O1872" s="28" t="str">
        <f t="shared" si="175"/>
        <v>18</v>
      </c>
      <c r="P1872" s="28" t="str">
        <f t="shared" si="176"/>
        <v>,6</v>
      </c>
      <c r="Q1872" s="29">
        <f t="shared" si="177"/>
        <v>1080.5999999999999</v>
      </c>
      <c r="R1872" s="29">
        <f t="shared" si="178"/>
        <v>18.009999999999998</v>
      </c>
    </row>
    <row r="1873" spans="1:18">
      <c r="A1873" s="1">
        <v>45566</v>
      </c>
      <c r="B1873" s="1" t="str">
        <f t="shared" si="179"/>
        <v>octubre</v>
      </c>
      <c r="C1873" t="s">
        <v>229</v>
      </c>
      <c r="D1873" t="s">
        <v>230</v>
      </c>
      <c r="E1873" t="s">
        <v>540</v>
      </c>
      <c r="F1873" t="s">
        <v>78</v>
      </c>
      <c r="G1873" t="s">
        <v>231</v>
      </c>
      <c r="H1873" t="s">
        <v>232</v>
      </c>
      <c r="I1873" t="s">
        <v>394</v>
      </c>
      <c r="J1873" t="s">
        <v>123</v>
      </c>
      <c r="K1873" s="2">
        <v>288</v>
      </c>
      <c r="L1873" s="2">
        <v>4004</v>
      </c>
      <c r="M1873" s="2">
        <v>94</v>
      </c>
      <c r="N1873" s="27">
        <f t="shared" si="180"/>
        <v>2</v>
      </c>
      <c r="O1873" s="28" t="str">
        <f t="shared" si="175"/>
        <v>94</v>
      </c>
      <c r="P1873" s="28">
        <f t="shared" si="176"/>
        <v>0</v>
      </c>
      <c r="Q1873" s="29">
        <f t="shared" si="177"/>
        <v>5640</v>
      </c>
      <c r="R1873" s="29">
        <f t="shared" si="178"/>
        <v>94</v>
      </c>
    </row>
    <row r="1874" spans="1:18">
      <c r="A1874" s="1">
        <v>45566</v>
      </c>
      <c r="B1874" s="1" t="str">
        <f t="shared" si="179"/>
        <v>octubre</v>
      </c>
      <c r="C1874" t="s">
        <v>229</v>
      </c>
      <c r="D1874" t="s">
        <v>230</v>
      </c>
      <c r="E1874" t="s">
        <v>540</v>
      </c>
      <c r="F1874" t="s">
        <v>78</v>
      </c>
      <c r="G1874" t="s">
        <v>231</v>
      </c>
      <c r="H1874" t="s">
        <v>232</v>
      </c>
      <c r="I1874" t="s">
        <v>15</v>
      </c>
      <c r="J1874" t="s">
        <v>412</v>
      </c>
      <c r="K1874" s="2">
        <v>30</v>
      </c>
      <c r="L1874" s="2">
        <v>324</v>
      </c>
      <c r="M1874" s="2">
        <v>8.7200000000000006</v>
      </c>
      <c r="N1874" s="27">
        <f t="shared" si="180"/>
        <v>4</v>
      </c>
      <c r="O1874" s="28" t="str">
        <f t="shared" si="175"/>
        <v>8,</v>
      </c>
      <c r="P1874" s="28" t="str">
        <f t="shared" si="176"/>
        <v>72</v>
      </c>
      <c r="Q1874" s="29">
        <f t="shared" si="177"/>
        <v>552</v>
      </c>
      <c r="R1874" s="29">
        <f t="shared" si="178"/>
        <v>9.1999999999999993</v>
      </c>
    </row>
    <row r="1875" spans="1:18">
      <c r="A1875" s="1">
        <v>45566</v>
      </c>
      <c r="B1875" s="1" t="str">
        <f t="shared" si="179"/>
        <v>octubre</v>
      </c>
      <c r="C1875" t="s">
        <v>229</v>
      </c>
      <c r="D1875" t="s">
        <v>230</v>
      </c>
      <c r="E1875" t="s">
        <v>540</v>
      </c>
      <c r="F1875" t="s">
        <v>78</v>
      </c>
      <c r="G1875" t="s">
        <v>231</v>
      </c>
      <c r="H1875" t="s">
        <v>232</v>
      </c>
      <c r="I1875" t="s">
        <v>15</v>
      </c>
      <c r="J1875" t="s">
        <v>81</v>
      </c>
      <c r="K1875" s="2">
        <v>26</v>
      </c>
      <c r="L1875" s="2">
        <v>294</v>
      </c>
      <c r="M1875" s="2">
        <v>8.6999999999999993</v>
      </c>
      <c r="N1875" s="27">
        <f t="shared" si="180"/>
        <v>3</v>
      </c>
      <c r="O1875" s="28" t="str">
        <f t="shared" si="175"/>
        <v>8,</v>
      </c>
      <c r="P1875" s="28" t="str">
        <f t="shared" si="176"/>
        <v>7</v>
      </c>
      <c r="Q1875" s="29">
        <f t="shared" si="177"/>
        <v>487</v>
      </c>
      <c r="R1875" s="29">
        <f t="shared" si="178"/>
        <v>8.1166666666666671</v>
      </c>
    </row>
    <row r="1876" spans="1:18">
      <c r="A1876" s="1">
        <v>45566</v>
      </c>
      <c r="B1876" s="1" t="str">
        <f t="shared" si="179"/>
        <v>octubre</v>
      </c>
      <c r="C1876" t="s">
        <v>235</v>
      </c>
      <c r="D1876" t="s">
        <v>236</v>
      </c>
      <c r="E1876" t="s">
        <v>542</v>
      </c>
      <c r="F1876" t="s">
        <v>462</v>
      </c>
      <c r="G1876" t="s">
        <v>238</v>
      </c>
      <c r="H1876" t="s">
        <v>239</v>
      </c>
      <c r="I1876" t="s">
        <v>211</v>
      </c>
      <c r="J1876" t="s">
        <v>411</v>
      </c>
      <c r="K1876" s="2">
        <v>30</v>
      </c>
      <c r="L1876" s="2">
        <v>330.8</v>
      </c>
      <c r="M1876" s="2">
        <v>16.5</v>
      </c>
      <c r="N1876" s="27">
        <f t="shared" si="180"/>
        <v>4</v>
      </c>
      <c r="O1876" s="28" t="str">
        <f t="shared" si="175"/>
        <v>16</v>
      </c>
      <c r="P1876" s="28" t="str">
        <f t="shared" si="176"/>
        <v>,5</v>
      </c>
      <c r="Q1876" s="29">
        <f t="shared" si="177"/>
        <v>960.5</v>
      </c>
      <c r="R1876" s="29">
        <f t="shared" si="178"/>
        <v>16.008333333333333</v>
      </c>
    </row>
    <row r="1877" spans="1:18">
      <c r="A1877" s="1">
        <v>45566</v>
      </c>
      <c r="B1877" s="1" t="str">
        <f t="shared" si="179"/>
        <v>octubre</v>
      </c>
      <c r="C1877" t="s">
        <v>235</v>
      </c>
      <c r="D1877" t="s">
        <v>236</v>
      </c>
      <c r="E1877" t="s">
        <v>542</v>
      </c>
      <c r="F1877" t="s">
        <v>240</v>
      </c>
      <c r="G1877" t="s">
        <v>241</v>
      </c>
      <c r="H1877" t="s">
        <v>239</v>
      </c>
      <c r="I1877" t="s">
        <v>211</v>
      </c>
      <c r="J1877" t="s">
        <v>411</v>
      </c>
      <c r="K1877" s="2">
        <v>40</v>
      </c>
      <c r="L1877" s="2">
        <v>804.3</v>
      </c>
      <c r="M1877" s="2">
        <v>21</v>
      </c>
      <c r="N1877" s="27">
        <f t="shared" si="180"/>
        <v>2</v>
      </c>
      <c r="O1877" s="28" t="str">
        <f t="shared" si="175"/>
        <v>21</v>
      </c>
      <c r="P1877" s="28">
        <f t="shared" si="176"/>
        <v>0</v>
      </c>
      <c r="Q1877" s="29">
        <f t="shared" si="177"/>
        <v>1260</v>
      </c>
      <c r="R1877" s="29">
        <f t="shared" si="178"/>
        <v>21</v>
      </c>
    </row>
    <row r="1878" spans="1:18">
      <c r="A1878" s="1">
        <v>45566</v>
      </c>
      <c r="B1878" s="1" t="str">
        <f t="shared" si="179"/>
        <v>octubre</v>
      </c>
      <c r="C1878" t="s">
        <v>235</v>
      </c>
      <c r="D1878" t="s">
        <v>236</v>
      </c>
      <c r="E1878" t="s">
        <v>542</v>
      </c>
      <c r="F1878" t="s">
        <v>242</v>
      </c>
      <c r="G1878" t="s">
        <v>243</v>
      </c>
      <c r="H1878" t="s">
        <v>244</v>
      </c>
      <c r="I1878" t="s">
        <v>225</v>
      </c>
      <c r="J1878" t="s">
        <v>411</v>
      </c>
      <c r="K1878" s="2">
        <v>143</v>
      </c>
      <c r="L1878" s="2">
        <v>1879.7</v>
      </c>
      <c r="M1878" s="2">
        <v>81.900000000000006</v>
      </c>
      <c r="N1878" s="27">
        <f t="shared" si="180"/>
        <v>4</v>
      </c>
      <c r="O1878" s="28" t="str">
        <f t="shared" si="175"/>
        <v>81</v>
      </c>
      <c r="P1878" s="28" t="str">
        <f t="shared" si="176"/>
        <v>,9</v>
      </c>
      <c r="Q1878" s="29">
        <f t="shared" si="177"/>
        <v>4860.8999999999996</v>
      </c>
      <c r="R1878" s="29">
        <f t="shared" si="178"/>
        <v>81.015000000000001</v>
      </c>
    </row>
    <row r="1879" spans="1:18">
      <c r="A1879" s="1">
        <v>45597</v>
      </c>
      <c r="B1879" s="1" t="str">
        <f t="shared" si="179"/>
        <v>noviembre</v>
      </c>
      <c r="C1879" t="s">
        <v>310</v>
      </c>
      <c r="D1879" t="s">
        <v>311</v>
      </c>
      <c r="E1879" t="s">
        <v>528</v>
      </c>
      <c r="F1879" t="s">
        <v>398</v>
      </c>
      <c r="G1879" t="s">
        <v>399</v>
      </c>
      <c r="H1879" t="s">
        <v>402</v>
      </c>
      <c r="I1879" t="s">
        <v>92</v>
      </c>
      <c r="J1879" t="s">
        <v>16</v>
      </c>
      <c r="K1879" s="2">
        <v>87</v>
      </c>
      <c r="L1879" s="2">
        <v>1303</v>
      </c>
      <c r="M1879" s="2">
        <v>29</v>
      </c>
      <c r="N1879" s="27">
        <f t="shared" si="180"/>
        <v>2</v>
      </c>
      <c r="O1879" s="28" t="str">
        <f t="shared" ref="O1879:O1942" si="181">IF(N1879="1",$M1879,IF(N1879=2,LEFT($M1879,2),LEFT($M1879,2)))</f>
        <v>29</v>
      </c>
      <c r="P1879" s="28">
        <f t="shared" ref="P1879:P1942" si="182">IF(N1879&lt;=2,0,MID($M1879,3,3))</f>
        <v>0</v>
      </c>
      <c r="Q1879" s="29">
        <f t="shared" ref="Q1879:Q1942" si="183">+(O1879*60)+P1879</f>
        <v>1740</v>
      </c>
      <c r="R1879" s="29">
        <f t="shared" ref="R1879:R1942" si="184">+Q1879/60</f>
        <v>29</v>
      </c>
    </row>
    <row r="1880" spans="1:18">
      <c r="A1880" s="1">
        <v>45597</v>
      </c>
      <c r="B1880" s="1" t="str">
        <f t="shared" si="179"/>
        <v>noviembre</v>
      </c>
      <c r="C1880" t="s">
        <v>310</v>
      </c>
      <c r="D1880" t="s">
        <v>311</v>
      </c>
      <c r="E1880" t="s">
        <v>528</v>
      </c>
      <c r="F1880" t="s">
        <v>398</v>
      </c>
      <c r="G1880" t="s">
        <v>399</v>
      </c>
      <c r="H1880" t="s">
        <v>400</v>
      </c>
      <c r="I1880" t="s">
        <v>92</v>
      </c>
      <c r="J1880" t="s">
        <v>65</v>
      </c>
      <c r="K1880" s="2">
        <v>104</v>
      </c>
      <c r="L1880" s="2">
        <v>1569</v>
      </c>
      <c r="M1880" s="2">
        <v>40.479999999999997</v>
      </c>
      <c r="N1880" s="27">
        <f t="shared" si="180"/>
        <v>5</v>
      </c>
      <c r="O1880" s="28" t="str">
        <f t="shared" si="181"/>
        <v>40</v>
      </c>
      <c r="P1880" s="28" t="str">
        <f t="shared" si="182"/>
        <v>,48</v>
      </c>
      <c r="Q1880" s="29">
        <f t="shared" si="183"/>
        <v>2400.48</v>
      </c>
      <c r="R1880" s="29">
        <f t="shared" si="184"/>
        <v>40.008000000000003</v>
      </c>
    </row>
    <row r="1881" spans="1:18">
      <c r="A1881" s="1">
        <v>45597</v>
      </c>
      <c r="B1881" s="1" t="str">
        <f t="shared" si="179"/>
        <v>noviembre</v>
      </c>
      <c r="C1881" t="s">
        <v>310</v>
      </c>
      <c r="D1881" t="s">
        <v>311</v>
      </c>
      <c r="E1881" t="s">
        <v>529</v>
      </c>
      <c r="F1881" t="s">
        <v>34</v>
      </c>
      <c r="G1881" t="s">
        <v>312</v>
      </c>
      <c r="H1881" t="s">
        <v>401</v>
      </c>
      <c r="I1881" t="s">
        <v>15</v>
      </c>
      <c r="J1881" t="s">
        <v>27</v>
      </c>
      <c r="K1881" s="2">
        <v>103</v>
      </c>
      <c r="L1881" s="2">
        <v>3473</v>
      </c>
      <c r="M1881" s="2">
        <v>61.48</v>
      </c>
      <c r="N1881" s="27">
        <f t="shared" si="180"/>
        <v>5</v>
      </c>
      <c r="O1881" s="28" t="str">
        <f t="shared" si="181"/>
        <v>61</v>
      </c>
      <c r="P1881" s="28" t="str">
        <f t="shared" si="182"/>
        <v>,48</v>
      </c>
      <c r="Q1881" s="29">
        <f t="shared" si="183"/>
        <v>3660.48</v>
      </c>
      <c r="R1881" s="29">
        <f t="shared" si="184"/>
        <v>61.008000000000003</v>
      </c>
    </row>
    <row r="1882" spans="1:18">
      <c r="A1882" s="1">
        <v>45597</v>
      </c>
      <c r="B1882" s="1" t="str">
        <f t="shared" si="179"/>
        <v>noviembre</v>
      </c>
      <c r="C1882" t="s">
        <v>310</v>
      </c>
      <c r="D1882" t="s">
        <v>311</v>
      </c>
      <c r="E1882" t="s">
        <v>529</v>
      </c>
      <c r="F1882" t="s">
        <v>34</v>
      </c>
      <c r="G1882" t="s">
        <v>312</v>
      </c>
      <c r="H1882" t="s">
        <v>516</v>
      </c>
      <c r="I1882" t="s">
        <v>517</v>
      </c>
      <c r="J1882" t="s">
        <v>27</v>
      </c>
      <c r="K1882" s="2">
        <v>126</v>
      </c>
      <c r="L1882" s="2">
        <v>4688</v>
      </c>
      <c r="M1882" s="2">
        <v>64.34</v>
      </c>
      <c r="N1882" s="27">
        <f t="shared" si="180"/>
        <v>5</v>
      </c>
      <c r="O1882" s="28" t="str">
        <f t="shared" si="181"/>
        <v>64</v>
      </c>
      <c r="P1882" s="28" t="str">
        <f t="shared" si="182"/>
        <v>,34</v>
      </c>
      <c r="Q1882" s="29">
        <f t="shared" si="183"/>
        <v>3840.34</v>
      </c>
      <c r="R1882" s="29">
        <f t="shared" si="184"/>
        <v>64.00566666666667</v>
      </c>
    </row>
    <row r="1883" spans="1:18">
      <c r="A1883" s="1">
        <v>45597</v>
      </c>
      <c r="B1883" s="1" t="str">
        <f t="shared" si="179"/>
        <v>noviembre</v>
      </c>
      <c r="C1883" t="s">
        <v>310</v>
      </c>
      <c r="D1883" t="s">
        <v>311</v>
      </c>
      <c r="E1883" t="s">
        <v>529</v>
      </c>
      <c r="F1883" t="s">
        <v>34</v>
      </c>
      <c r="G1883" t="s">
        <v>312</v>
      </c>
      <c r="H1883" t="s">
        <v>313</v>
      </c>
      <c r="I1883" t="s">
        <v>370</v>
      </c>
      <c r="J1883" t="s">
        <v>27</v>
      </c>
      <c r="K1883" s="2">
        <v>30</v>
      </c>
      <c r="L1883" s="2">
        <v>1134</v>
      </c>
      <c r="M1883" s="2">
        <v>15</v>
      </c>
      <c r="N1883" s="27">
        <f t="shared" si="180"/>
        <v>2</v>
      </c>
      <c r="O1883" s="28" t="str">
        <f t="shared" si="181"/>
        <v>15</v>
      </c>
      <c r="P1883" s="28">
        <f t="shared" si="182"/>
        <v>0</v>
      </c>
      <c r="Q1883" s="29">
        <f t="shared" si="183"/>
        <v>900</v>
      </c>
      <c r="R1883" s="29">
        <f t="shared" si="184"/>
        <v>15</v>
      </c>
    </row>
    <row r="1884" spans="1:18">
      <c r="A1884" s="1">
        <v>45597</v>
      </c>
      <c r="B1884" s="1" t="str">
        <f t="shared" si="179"/>
        <v>noviembre</v>
      </c>
      <c r="C1884" t="s">
        <v>310</v>
      </c>
      <c r="D1884" t="s">
        <v>311</v>
      </c>
      <c r="E1884" t="s">
        <v>529</v>
      </c>
      <c r="F1884" t="s">
        <v>34</v>
      </c>
      <c r="G1884" t="s">
        <v>312</v>
      </c>
      <c r="H1884" t="s">
        <v>315</v>
      </c>
      <c r="I1884" t="s">
        <v>370</v>
      </c>
      <c r="J1884" t="s">
        <v>27</v>
      </c>
      <c r="K1884" s="2">
        <v>151</v>
      </c>
      <c r="L1884" s="2">
        <v>5414</v>
      </c>
      <c r="M1884" s="2">
        <v>78.36</v>
      </c>
      <c r="N1884" s="27">
        <f t="shared" si="180"/>
        <v>5</v>
      </c>
      <c r="O1884" s="28" t="str">
        <f t="shared" si="181"/>
        <v>78</v>
      </c>
      <c r="P1884" s="28" t="str">
        <f t="shared" si="182"/>
        <v>,36</v>
      </c>
      <c r="Q1884" s="29">
        <f t="shared" si="183"/>
        <v>4680.3599999999997</v>
      </c>
      <c r="R1884" s="29">
        <f t="shared" si="184"/>
        <v>78.006</v>
      </c>
    </row>
    <row r="1885" spans="1:18">
      <c r="A1885" s="1">
        <v>45597</v>
      </c>
      <c r="B1885" s="1" t="str">
        <f t="shared" si="179"/>
        <v>noviembre</v>
      </c>
      <c r="C1885" t="s">
        <v>310</v>
      </c>
      <c r="D1885" t="s">
        <v>311</v>
      </c>
      <c r="E1885" t="s">
        <v>529</v>
      </c>
      <c r="F1885" t="s">
        <v>34</v>
      </c>
      <c r="G1885" t="s">
        <v>312</v>
      </c>
      <c r="H1885" t="s">
        <v>316</v>
      </c>
      <c r="I1885" t="s">
        <v>370</v>
      </c>
      <c r="J1885" t="s">
        <v>27</v>
      </c>
      <c r="K1885" s="2">
        <v>86</v>
      </c>
      <c r="L1885" s="2">
        <v>5589</v>
      </c>
      <c r="M1885" s="2">
        <v>61.36</v>
      </c>
      <c r="N1885" s="27">
        <f t="shared" si="180"/>
        <v>5</v>
      </c>
      <c r="O1885" s="28" t="str">
        <f t="shared" si="181"/>
        <v>61</v>
      </c>
      <c r="P1885" s="28" t="str">
        <f t="shared" si="182"/>
        <v>,36</v>
      </c>
      <c r="Q1885" s="29">
        <f t="shared" si="183"/>
        <v>3660.36</v>
      </c>
      <c r="R1885" s="29">
        <f t="shared" si="184"/>
        <v>61.006</v>
      </c>
    </row>
    <row r="1886" spans="1:18">
      <c r="A1886" s="1">
        <v>45597</v>
      </c>
      <c r="B1886" s="1" t="str">
        <f t="shared" si="179"/>
        <v>noviembre</v>
      </c>
      <c r="C1886" t="s">
        <v>10</v>
      </c>
      <c r="D1886" t="s">
        <v>11</v>
      </c>
      <c r="E1886" t="s">
        <v>528</v>
      </c>
      <c r="F1886" t="s">
        <v>12</v>
      </c>
      <c r="G1886" t="s">
        <v>13</v>
      </c>
      <c r="H1886" t="s">
        <v>317</v>
      </c>
      <c r="I1886" t="s">
        <v>15</v>
      </c>
      <c r="J1886" t="s">
        <v>16</v>
      </c>
      <c r="K1886" s="2">
        <v>1</v>
      </c>
      <c r="L1886" s="2">
        <v>240</v>
      </c>
      <c r="M1886" s="2">
        <v>4</v>
      </c>
      <c r="N1886" s="27">
        <f t="shared" si="180"/>
        <v>1</v>
      </c>
      <c r="O1886" s="28" t="str">
        <f t="shared" si="181"/>
        <v>4</v>
      </c>
      <c r="P1886" s="28">
        <f t="shared" si="182"/>
        <v>0</v>
      </c>
      <c r="Q1886" s="29">
        <f t="shared" si="183"/>
        <v>240</v>
      </c>
      <c r="R1886" s="29">
        <f t="shared" si="184"/>
        <v>4</v>
      </c>
    </row>
    <row r="1887" spans="1:18">
      <c r="A1887" s="1">
        <v>45597</v>
      </c>
      <c r="B1887" s="1" t="str">
        <f t="shared" si="179"/>
        <v>noviembre</v>
      </c>
      <c r="C1887" t="s">
        <v>10</v>
      </c>
      <c r="D1887" t="s">
        <v>11</v>
      </c>
      <c r="E1887" t="s">
        <v>528</v>
      </c>
      <c r="F1887" t="s">
        <v>458</v>
      </c>
      <c r="G1887" t="s">
        <v>245</v>
      </c>
      <c r="H1887" t="s">
        <v>317</v>
      </c>
      <c r="I1887" t="s">
        <v>15</v>
      </c>
      <c r="J1887" t="s">
        <v>16</v>
      </c>
      <c r="K1887" s="2">
        <v>2</v>
      </c>
      <c r="L1887" s="2">
        <v>290</v>
      </c>
      <c r="M1887" s="2">
        <v>4.45</v>
      </c>
      <c r="N1887" s="27">
        <f t="shared" si="180"/>
        <v>4</v>
      </c>
      <c r="O1887" s="28" t="str">
        <f t="shared" si="181"/>
        <v>4,</v>
      </c>
      <c r="P1887" s="28" t="str">
        <f t="shared" si="182"/>
        <v>45</v>
      </c>
      <c r="Q1887" s="29">
        <f t="shared" si="183"/>
        <v>285</v>
      </c>
      <c r="R1887" s="29">
        <f t="shared" si="184"/>
        <v>4.75</v>
      </c>
    </row>
    <row r="1888" spans="1:18">
      <c r="A1888" s="1">
        <v>45597</v>
      </c>
      <c r="B1888" s="1" t="str">
        <f t="shared" si="179"/>
        <v>noviembre</v>
      </c>
      <c r="C1888" t="s">
        <v>10</v>
      </c>
      <c r="D1888" t="s">
        <v>11</v>
      </c>
      <c r="E1888" t="s">
        <v>528</v>
      </c>
      <c r="F1888" t="s">
        <v>463</v>
      </c>
      <c r="G1888" t="s">
        <v>20</v>
      </c>
      <c r="H1888" t="s">
        <v>317</v>
      </c>
      <c r="I1888" t="s">
        <v>15</v>
      </c>
      <c r="J1888" t="s">
        <v>16</v>
      </c>
      <c r="K1888" s="2">
        <v>8</v>
      </c>
      <c r="L1888" s="2">
        <v>1380</v>
      </c>
      <c r="M1888" s="2">
        <v>22.4</v>
      </c>
      <c r="N1888" s="27">
        <f t="shared" si="180"/>
        <v>4</v>
      </c>
      <c r="O1888" s="28" t="str">
        <f t="shared" si="181"/>
        <v>22</v>
      </c>
      <c r="P1888" s="28" t="str">
        <f t="shared" si="182"/>
        <v>,4</v>
      </c>
      <c r="Q1888" s="29">
        <f t="shared" si="183"/>
        <v>1320.4</v>
      </c>
      <c r="R1888" s="29">
        <f t="shared" si="184"/>
        <v>22.006666666666668</v>
      </c>
    </row>
    <row r="1889" spans="1:18">
      <c r="A1889" s="1">
        <v>45597</v>
      </c>
      <c r="B1889" s="1" t="str">
        <f t="shared" si="179"/>
        <v>noviembre</v>
      </c>
      <c r="C1889" t="s">
        <v>22</v>
      </c>
      <c r="D1889" t="s">
        <v>23</v>
      </c>
      <c r="E1889" t="s">
        <v>531</v>
      </c>
      <c r="F1889" t="s">
        <v>24</v>
      </c>
      <c r="G1889" t="s">
        <v>530</v>
      </c>
      <c r="H1889" t="s">
        <v>37</v>
      </c>
      <c r="I1889" t="s">
        <v>15</v>
      </c>
      <c r="J1889" t="s">
        <v>27</v>
      </c>
      <c r="K1889" s="2">
        <v>19</v>
      </c>
      <c r="L1889" s="2">
        <v>627</v>
      </c>
      <c r="M1889" s="2">
        <v>6.42</v>
      </c>
      <c r="N1889" s="27">
        <f t="shared" si="180"/>
        <v>4</v>
      </c>
      <c r="O1889" s="28" t="str">
        <f t="shared" si="181"/>
        <v>6,</v>
      </c>
      <c r="P1889" s="28" t="str">
        <f t="shared" si="182"/>
        <v>42</v>
      </c>
      <c r="Q1889" s="29">
        <f t="shared" si="183"/>
        <v>402</v>
      </c>
      <c r="R1889" s="29">
        <f t="shared" si="184"/>
        <v>6.7</v>
      </c>
    </row>
    <row r="1890" spans="1:18">
      <c r="A1890" s="1">
        <v>45597</v>
      </c>
      <c r="B1890" s="1" t="str">
        <f t="shared" si="179"/>
        <v>noviembre</v>
      </c>
      <c r="C1890" t="s">
        <v>22</v>
      </c>
      <c r="D1890" t="s">
        <v>23</v>
      </c>
      <c r="E1890" t="s">
        <v>533</v>
      </c>
      <c r="F1890" t="s">
        <v>28</v>
      </c>
      <c r="G1890" t="s">
        <v>532</v>
      </c>
      <c r="H1890" t="s">
        <v>36</v>
      </c>
      <c r="I1890" t="s">
        <v>15</v>
      </c>
      <c r="J1890" t="s">
        <v>27</v>
      </c>
      <c r="K1890" s="2">
        <v>123</v>
      </c>
      <c r="L1890" s="2">
        <v>3172</v>
      </c>
      <c r="M1890" s="2">
        <v>47.06</v>
      </c>
      <c r="N1890" s="27">
        <f t="shared" si="180"/>
        <v>5</v>
      </c>
      <c r="O1890" s="28" t="str">
        <f t="shared" si="181"/>
        <v>47</v>
      </c>
      <c r="P1890" s="28" t="str">
        <f t="shared" si="182"/>
        <v>,06</v>
      </c>
      <c r="Q1890" s="29">
        <f t="shared" si="183"/>
        <v>2820.06</v>
      </c>
      <c r="R1890" s="29">
        <f t="shared" si="184"/>
        <v>47.000999999999998</v>
      </c>
    </row>
    <row r="1891" spans="1:18">
      <c r="A1891" s="1">
        <v>45597</v>
      </c>
      <c r="B1891" s="1" t="str">
        <f t="shared" si="179"/>
        <v>noviembre</v>
      </c>
      <c r="C1891" t="s">
        <v>22</v>
      </c>
      <c r="D1891" t="s">
        <v>23</v>
      </c>
      <c r="E1891" t="s">
        <v>533</v>
      </c>
      <c r="F1891" t="s">
        <v>28</v>
      </c>
      <c r="G1891" t="s">
        <v>532</v>
      </c>
      <c r="H1891" t="s">
        <v>33</v>
      </c>
      <c r="I1891" t="s">
        <v>15</v>
      </c>
      <c r="J1891" t="s">
        <v>27</v>
      </c>
      <c r="K1891" s="2">
        <v>18</v>
      </c>
      <c r="L1891" s="2">
        <v>535</v>
      </c>
      <c r="M1891" s="2">
        <v>6.48</v>
      </c>
      <c r="N1891" s="27">
        <f t="shared" si="180"/>
        <v>4</v>
      </c>
      <c r="O1891" s="28" t="str">
        <f t="shared" si="181"/>
        <v>6,</v>
      </c>
      <c r="P1891" s="28" t="str">
        <f t="shared" si="182"/>
        <v>48</v>
      </c>
      <c r="Q1891" s="29">
        <f t="shared" si="183"/>
        <v>408</v>
      </c>
      <c r="R1891" s="29">
        <f t="shared" si="184"/>
        <v>6.8</v>
      </c>
    </row>
    <row r="1892" spans="1:18">
      <c r="A1892" s="1">
        <v>45597</v>
      </c>
      <c r="B1892" s="1" t="str">
        <f t="shared" si="179"/>
        <v>noviembre</v>
      </c>
      <c r="C1892" t="s">
        <v>22</v>
      </c>
      <c r="D1892" t="s">
        <v>23</v>
      </c>
      <c r="E1892" t="s">
        <v>529</v>
      </c>
      <c r="F1892" t="s">
        <v>31</v>
      </c>
      <c r="G1892" t="s">
        <v>534</v>
      </c>
      <c r="H1892" t="s">
        <v>33</v>
      </c>
      <c r="I1892" t="s">
        <v>15</v>
      </c>
      <c r="J1892" t="s">
        <v>27</v>
      </c>
      <c r="K1892" s="2">
        <v>76</v>
      </c>
      <c r="L1892" s="2">
        <v>1908</v>
      </c>
      <c r="M1892" s="2">
        <v>29.48</v>
      </c>
      <c r="N1892" s="27">
        <f t="shared" si="180"/>
        <v>5</v>
      </c>
      <c r="O1892" s="28" t="str">
        <f t="shared" si="181"/>
        <v>29</v>
      </c>
      <c r="P1892" s="28" t="str">
        <f t="shared" si="182"/>
        <v>,48</v>
      </c>
      <c r="Q1892" s="29">
        <f t="shared" si="183"/>
        <v>1740.48</v>
      </c>
      <c r="R1892" s="29">
        <f t="shared" si="184"/>
        <v>29.007999999999999</v>
      </c>
    </row>
    <row r="1893" spans="1:18">
      <c r="A1893" s="1">
        <v>45597</v>
      </c>
      <c r="B1893" s="1" t="str">
        <f t="shared" si="179"/>
        <v>noviembre</v>
      </c>
      <c r="C1893" t="s">
        <v>22</v>
      </c>
      <c r="D1893" t="s">
        <v>23</v>
      </c>
      <c r="E1893" t="s">
        <v>529</v>
      </c>
      <c r="F1893" t="s">
        <v>34</v>
      </c>
      <c r="G1893" t="s">
        <v>535</v>
      </c>
      <c r="H1893" t="s">
        <v>37</v>
      </c>
      <c r="I1893" t="s">
        <v>15</v>
      </c>
      <c r="J1893" t="s">
        <v>27</v>
      </c>
      <c r="K1893" s="2">
        <v>105</v>
      </c>
      <c r="L1893" s="2">
        <v>3590</v>
      </c>
      <c r="M1893" s="2">
        <v>44.3</v>
      </c>
      <c r="N1893" s="27">
        <f t="shared" si="180"/>
        <v>4</v>
      </c>
      <c r="O1893" s="28" t="str">
        <f t="shared" si="181"/>
        <v>44</v>
      </c>
      <c r="P1893" s="28" t="str">
        <f t="shared" si="182"/>
        <v>,3</v>
      </c>
      <c r="Q1893" s="29">
        <f t="shared" si="183"/>
        <v>2640.3</v>
      </c>
      <c r="R1893" s="29">
        <f t="shared" si="184"/>
        <v>44.005000000000003</v>
      </c>
    </row>
    <row r="1894" spans="1:18">
      <c r="A1894" s="1">
        <v>45597</v>
      </c>
      <c r="B1894" s="1" t="str">
        <f t="shared" si="179"/>
        <v>noviembre</v>
      </c>
      <c r="C1894" t="s">
        <v>22</v>
      </c>
      <c r="D1894" t="s">
        <v>23</v>
      </c>
      <c r="E1894" t="s">
        <v>529</v>
      </c>
      <c r="F1894" t="s">
        <v>34</v>
      </c>
      <c r="G1894" t="s">
        <v>535</v>
      </c>
      <c r="H1894" t="s">
        <v>30</v>
      </c>
      <c r="I1894" t="s">
        <v>15</v>
      </c>
      <c r="J1894" t="s">
        <v>27</v>
      </c>
      <c r="K1894" s="2">
        <v>132</v>
      </c>
      <c r="L1894" s="2">
        <v>4289</v>
      </c>
      <c r="M1894" s="2">
        <v>55.54</v>
      </c>
      <c r="N1894" s="27">
        <f t="shared" si="180"/>
        <v>5</v>
      </c>
      <c r="O1894" s="28" t="str">
        <f t="shared" si="181"/>
        <v>55</v>
      </c>
      <c r="P1894" s="28" t="str">
        <f t="shared" si="182"/>
        <v>,54</v>
      </c>
      <c r="Q1894" s="29">
        <f t="shared" si="183"/>
        <v>3300.54</v>
      </c>
      <c r="R1894" s="29">
        <f t="shared" si="184"/>
        <v>55.009</v>
      </c>
    </row>
    <row r="1895" spans="1:18">
      <c r="A1895" s="1">
        <v>45597</v>
      </c>
      <c r="B1895" s="1" t="str">
        <f t="shared" si="179"/>
        <v>noviembre</v>
      </c>
      <c r="C1895" t="s">
        <v>248</v>
      </c>
      <c r="D1895" t="s">
        <v>249</v>
      </c>
      <c r="E1895" t="s">
        <v>528</v>
      </c>
      <c r="F1895" t="s">
        <v>536</v>
      </c>
      <c r="G1895" t="s">
        <v>250</v>
      </c>
      <c r="H1895" t="s">
        <v>371</v>
      </c>
      <c r="I1895" t="s">
        <v>15</v>
      </c>
      <c r="J1895" t="s">
        <v>16</v>
      </c>
      <c r="K1895" s="2">
        <v>25</v>
      </c>
      <c r="L1895" s="2">
        <v>900</v>
      </c>
      <c r="M1895" s="2">
        <v>14</v>
      </c>
      <c r="N1895" s="27">
        <f t="shared" si="180"/>
        <v>2</v>
      </c>
      <c r="O1895" s="28" t="str">
        <f t="shared" si="181"/>
        <v>14</v>
      </c>
      <c r="P1895" s="28">
        <f t="shared" si="182"/>
        <v>0</v>
      </c>
      <c r="Q1895" s="29">
        <f t="shared" si="183"/>
        <v>840</v>
      </c>
      <c r="R1895" s="29">
        <f t="shared" si="184"/>
        <v>14</v>
      </c>
    </row>
    <row r="1896" spans="1:18">
      <c r="A1896" s="1">
        <v>45597</v>
      </c>
      <c r="B1896" s="1" t="str">
        <f t="shared" si="179"/>
        <v>noviembre</v>
      </c>
      <c r="C1896" t="s">
        <v>248</v>
      </c>
      <c r="D1896" t="s">
        <v>249</v>
      </c>
      <c r="E1896" t="s">
        <v>528</v>
      </c>
      <c r="F1896" t="s">
        <v>536</v>
      </c>
      <c r="G1896" t="s">
        <v>250</v>
      </c>
      <c r="H1896" t="s">
        <v>252</v>
      </c>
      <c r="I1896" t="s">
        <v>15</v>
      </c>
      <c r="J1896" t="s">
        <v>16</v>
      </c>
      <c r="K1896" s="2">
        <v>45</v>
      </c>
      <c r="L1896" s="2">
        <v>2000</v>
      </c>
      <c r="M1896" s="2">
        <v>29.3</v>
      </c>
      <c r="N1896" s="27">
        <f t="shared" si="180"/>
        <v>4</v>
      </c>
      <c r="O1896" s="28" t="str">
        <f t="shared" si="181"/>
        <v>29</v>
      </c>
      <c r="P1896" s="28" t="str">
        <f t="shared" si="182"/>
        <v>,3</v>
      </c>
      <c r="Q1896" s="29">
        <f t="shared" si="183"/>
        <v>1740.3</v>
      </c>
      <c r="R1896" s="29">
        <f t="shared" si="184"/>
        <v>29.004999999999999</v>
      </c>
    </row>
    <row r="1897" spans="1:18">
      <c r="A1897" s="1">
        <v>45597</v>
      </c>
      <c r="B1897" s="1" t="str">
        <f t="shared" si="179"/>
        <v>noviembre</v>
      </c>
      <c r="C1897" t="s">
        <v>253</v>
      </c>
      <c r="D1897" t="s">
        <v>254</v>
      </c>
      <c r="E1897" t="s">
        <v>528</v>
      </c>
      <c r="F1897" t="s">
        <v>12</v>
      </c>
      <c r="G1897" t="s">
        <v>255</v>
      </c>
      <c r="H1897" t="s">
        <v>372</v>
      </c>
      <c r="I1897" t="s">
        <v>92</v>
      </c>
      <c r="J1897" t="s">
        <v>16</v>
      </c>
      <c r="K1897" s="2">
        <v>43</v>
      </c>
      <c r="L1897" s="2">
        <v>538</v>
      </c>
      <c r="M1897" s="2">
        <v>14.4</v>
      </c>
      <c r="N1897" s="27">
        <f t="shared" si="180"/>
        <v>4</v>
      </c>
      <c r="O1897" s="28" t="str">
        <f t="shared" si="181"/>
        <v>14</v>
      </c>
      <c r="P1897" s="28" t="str">
        <f t="shared" si="182"/>
        <v>,4</v>
      </c>
      <c r="Q1897" s="29">
        <f t="shared" si="183"/>
        <v>840.4</v>
      </c>
      <c r="R1897" s="29">
        <f t="shared" si="184"/>
        <v>14.006666666666666</v>
      </c>
    </row>
    <row r="1898" spans="1:18">
      <c r="A1898" s="1">
        <v>45597</v>
      </c>
      <c r="B1898" s="1" t="str">
        <f t="shared" si="179"/>
        <v>noviembre</v>
      </c>
      <c r="C1898" t="s">
        <v>38</v>
      </c>
      <c r="D1898" t="s">
        <v>39</v>
      </c>
      <c r="E1898" t="s">
        <v>537</v>
      </c>
      <c r="F1898" t="s">
        <v>453</v>
      </c>
      <c r="G1898" t="s">
        <v>41</v>
      </c>
      <c r="H1898" t="s">
        <v>42</v>
      </c>
      <c r="I1898" t="s">
        <v>43</v>
      </c>
      <c r="J1898" t="s">
        <v>27</v>
      </c>
      <c r="K1898" s="2">
        <v>100</v>
      </c>
      <c r="L1898" s="2">
        <v>5170</v>
      </c>
      <c r="M1898" s="2">
        <v>42.42</v>
      </c>
      <c r="N1898" s="27">
        <f t="shared" si="180"/>
        <v>5</v>
      </c>
      <c r="O1898" s="28" t="str">
        <f t="shared" si="181"/>
        <v>42</v>
      </c>
      <c r="P1898" s="28" t="str">
        <f t="shared" si="182"/>
        <v>,42</v>
      </c>
      <c r="Q1898" s="29">
        <f t="shared" si="183"/>
        <v>2520.42</v>
      </c>
      <c r="R1898" s="29">
        <f t="shared" si="184"/>
        <v>42.006999999999998</v>
      </c>
    </row>
    <row r="1899" spans="1:18">
      <c r="A1899" s="1">
        <v>45597</v>
      </c>
      <c r="B1899" s="1" t="str">
        <f t="shared" si="179"/>
        <v>noviembre</v>
      </c>
      <c r="C1899" t="s">
        <v>38</v>
      </c>
      <c r="D1899" t="s">
        <v>39</v>
      </c>
      <c r="E1899" t="s">
        <v>537</v>
      </c>
      <c r="F1899" t="s">
        <v>453</v>
      </c>
      <c r="G1899" t="s">
        <v>41</v>
      </c>
      <c r="H1899" t="s">
        <v>44</v>
      </c>
      <c r="I1899" t="s">
        <v>43</v>
      </c>
      <c r="J1899" t="s">
        <v>27</v>
      </c>
      <c r="K1899" s="2">
        <v>131</v>
      </c>
      <c r="L1899" s="2">
        <v>6952</v>
      </c>
      <c r="M1899" s="2">
        <v>53.54</v>
      </c>
      <c r="N1899" s="27">
        <f t="shared" si="180"/>
        <v>5</v>
      </c>
      <c r="O1899" s="28" t="str">
        <f t="shared" si="181"/>
        <v>53</v>
      </c>
      <c r="P1899" s="28" t="str">
        <f t="shared" si="182"/>
        <v>,54</v>
      </c>
      <c r="Q1899" s="29">
        <f t="shared" si="183"/>
        <v>3180.54</v>
      </c>
      <c r="R1899" s="29">
        <f t="shared" si="184"/>
        <v>53.009</v>
      </c>
    </row>
    <row r="1900" spans="1:18">
      <c r="A1900" s="1">
        <v>45597</v>
      </c>
      <c r="B1900" s="1" t="str">
        <f t="shared" si="179"/>
        <v>noviembre</v>
      </c>
      <c r="C1900" t="s">
        <v>38</v>
      </c>
      <c r="D1900" t="s">
        <v>39</v>
      </c>
      <c r="E1900" t="s">
        <v>537</v>
      </c>
      <c r="F1900" t="s">
        <v>453</v>
      </c>
      <c r="G1900" t="s">
        <v>41</v>
      </c>
      <c r="H1900" t="s">
        <v>45</v>
      </c>
      <c r="I1900" t="s">
        <v>43</v>
      </c>
      <c r="J1900" t="s">
        <v>27</v>
      </c>
      <c r="K1900" s="2">
        <v>80</v>
      </c>
      <c r="L1900" s="2">
        <v>4131</v>
      </c>
      <c r="M1900" s="2">
        <v>33.24</v>
      </c>
      <c r="N1900" s="27">
        <f t="shared" si="180"/>
        <v>5</v>
      </c>
      <c r="O1900" s="28" t="str">
        <f t="shared" si="181"/>
        <v>33</v>
      </c>
      <c r="P1900" s="28" t="str">
        <f t="shared" si="182"/>
        <v>,24</v>
      </c>
      <c r="Q1900" s="29">
        <f t="shared" si="183"/>
        <v>1980.24</v>
      </c>
      <c r="R1900" s="29">
        <f t="shared" si="184"/>
        <v>33.003999999999998</v>
      </c>
    </row>
    <row r="1901" spans="1:18">
      <c r="A1901" s="1">
        <v>45597</v>
      </c>
      <c r="B1901" s="1" t="str">
        <f t="shared" si="179"/>
        <v>noviembre</v>
      </c>
      <c r="C1901" t="s">
        <v>38</v>
      </c>
      <c r="D1901" t="s">
        <v>39</v>
      </c>
      <c r="E1901" t="s">
        <v>537</v>
      </c>
      <c r="F1901" t="s">
        <v>453</v>
      </c>
      <c r="G1901" t="s">
        <v>41</v>
      </c>
      <c r="H1901" t="s">
        <v>46</v>
      </c>
      <c r="I1901" t="s">
        <v>43</v>
      </c>
      <c r="J1901" t="s">
        <v>27</v>
      </c>
      <c r="K1901" s="2">
        <v>105</v>
      </c>
      <c r="L1901" s="2">
        <v>5593</v>
      </c>
      <c r="M1901" s="2">
        <v>46.36</v>
      </c>
      <c r="N1901" s="27">
        <f t="shared" si="180"/>
        <v>5</v>
      </c>
      <c r="O1901" s="28" t="str">
        <f t="shared" si="181"/>
        <v>46</v>
      </c>
      <c r="P1901" s="28" t="str">
        <f t="shared" si="182"/>
        <v>,36</v>
      </c>
      <c r="Q1901" s="29">
        <f t="shared" si="183"/>
        <v>2760.36</v>
      </c>
      <c r="R1901" s="29">
        <f t="shared" si="184"/>
        <v>46.006</v>
      </c>
    </row>
    <row r="1902" spans="1:18">
      <c r="A1902" s="1">
        <v>45597</v>
      </c>
      <c r="B1902" s="1" t="str">
        <f t="shared" si="179"/>
        <v>noviembre</v>
      </c>
      <c r="C1902" t="s">
        <v>38</v>
      </c>
      <c r="D1902" t="s">
        <v>39</v>
      </c>
      <c r="E1902" t="s">
        <v>537</v>
      </c>
      <c r="F1902" t="s">
        <v>453</v>
      </c>
      <c r="G1902" t="s">
        <v>41</v>
      </c>
      <c r="H1902" t="s">
        <v>319</v>
      </c>
      <c r="I1902" t="s">
        <v>43</v>
      </c>
      <c r="J1902" t="s">
        <v>27</v>
      </c>
      <c r="K1902" s="2">
        <v>114</v>
      </c>
      <c r="L1902" s="2">
        <v>6182</v>
      </c>
      <c r="M1902" s="2">
        <v>46.36</v>
      </c>
      <c r="N1902" s="27">
        <f t="shared" si="180"/>
        <v>5</v>
      </c>
      <c r="O1902" s="28" t="str">
        <f t="shared" si="181"/>
        <v>46</v>
      </c>
      <c r="P1902" s="28" t="str">
        <f t="shared" si="182"/>
        <v>,36</v>
      </c>
      <c r="Q1902" s="29">
        <f t="shared" si="183"/>
        <v>2760.36</v>
      </c>
      <c r="R1902" s="29">
        <f t="shared" si="184"/>
        <v>46.006</v>
      </c>
    </row>
    <row r="1903" spans="1:18">
      <c r="A1903" s="1">
        <v>45597</v>
      </c>
      <c r="B1903" s="1" t="str">
        <f t="shared" si="179"/>
        <v>noviembre</v>
      </c>
      <c r="C1903" t="s">
        <v>38</v>
      </c>
      <c r="D1903" t="s">
        <v>39</v>
      </c>
      <c r="E1903" t="s">
        <v>537</v>
      </c>
      <c r="F1903" t="s">
        <v>453</v>
      </c>
      <c r="G1903" t="s">
        <v>41</v>
      </c>
      <c r="H1903" t="s">
        <v>47</v>
      </c>
      <c r="I1903" t="s">
        <v>43</v>
      </c>
      <c r="J1903" t="s">
        <v>27</v>
      </c>
      <c r="K1903" s="2">
        <v>91</v>
      </c>
      <c r="L1903" s="2">
        <v>4527</v>
      </c>
      <c r="M1903" s="2">
        <v>37.36</v>
      </c>
      <c r="N1903" s="27">
        <f t="shared" si="180"/>
        <v>5</v>
      </c>
      <c r="O1903" s="28" t="str">
        <f t="shared" si="181"/>
        <v>37</v>
      </c>
      <c r="P1903" s="28" t="str">
        <f t="shared" si="182"/>
        <v>,36</v>
      </c>
      <c r="Q1903" s="29">
        <f t="shared" si="183"/>
        <v>2220.36</v>
      </c>
      <c r="R1903" s="29">
        <f t="shared" si="184"/>
        <v>37.006</v>
      </c>
    </row>
    <row r="1904" spans="1:18">
      <c r="A1904" s="1">
        <v>45597</v>
      </c>
      <c r="B1904" s="1" t="str">
        <f t="shared" si="179"/>
        <v>noviembre</v>
      </c>
      <c r="C1904" t="s">
        <v>38</v>
      </c>
      <c r="D1904" t="s">
        <v>39</v>
      </c>
      <c r="E1904" t="s">
        <v>537</v>
      </c>
      <c r="F1904" t="s">
        <v>453</v>
      </c>
      <c r="G1904" t="s">
        <v>41</v>
      </c>
      <c r="H1904" t="s">
        <v>48</v>
      </c>
      <c r="I1904" t="s">
        <v>43</v>
      </c>
      <c r="J1904" t="s">
        <v>27</v>
      </c>
      <c r="K1904" s="2">
        <v>95</v>
      </c>
      <c r="L1904" s="2">
        <v>5089</v>
      </c>
      <c r="M1904" s="2">
        <v>39</v>
      </c>
      <c r="N1904" s="27">
        <f t="shared" si="180"/>
        <v>2</v>
      </c>
      <c r="O1904" s="28" t="str">
        <f t="shared" si="181"/>
        <v>39</v>
      </c>
      <c r="P1904" s="28">
        <f t="shared" si="182"/>
        <v>0</v>
      </c>
      <c r="Q1904" s="29">
        <f t="shared" si="183"/>
        <v>2340</v>
      </c>
      <c r="R1904" s="29">
        <f t="shared" si="184"/>
        <v>39</v>
      </c>
    </row>
    <row r="1905" spans="1:18">
      <c r="A1905" s="1">
        <v>45597</v>
      </c>
      <c r="B1905" s="1" t="str">
        <f t="shared" si="179"/>
        <v>noviembre</v>
      </c>
      <c r="C1905" t="s">
        <v>38</v>
      </c>
      <c r="D1905" t="s">
        <v>39</v>
      </c>
      <c r="E1905" t="s">
        <v>537</v>
      </c>
      <c r="F1905" t="s">
        <v>453</v>
      </c>
      <c r="G1905" t="s">
        <v>41</v>
      </c>
      <c r="H1905" t="s">
        <v>49</v>
      </c>
      <c r="I1905" t="s">
        <v>43</v>
      </c>
      <c r="J1905" t="s">
        <v>27</v>
      </c>
      <c r="K1905" s="2">
        <v>120</v>
      </c>
      <c r="L1905" s="2">
        <v>6358</v>
      </c>
      <c r="M1905" s="2">
        <v>45.18</v>
      </c>
      <c r="N1905" s="27">
        <f t="shared" si="180"/>
        <v>5</v>
      </c>
      <c r="O1905" s="28" t="str">
        <f t="shared" si="181"/>
        <v>45</v>
      </c>
      <c r="P1905" s="28" t="str">
        <f t="shared" si="182"/>
        <v>,18</v>
      </c>
      <c r="Q1905" s="29">
        <f t="shared" si="183"/>
        <v>2700.18</v>
      </c>
      <c r="R1905" s="29">
        <f t="shared" si="184"/>
        <v>45.003</v>
      </c>
    </row>
    <row r="1906" spans="1:18">
      <c r="A1906" s="1">
        <v>45597</v>
      </c>
      <c r="B1906" s="1" t="str">
        <f t="shared" si="179"/>
        <v>noviembre</v>
      </c>
      <c r="C1906" t="s">
        <v>38</v>
      </c>
      <c r="D1906" t="s">
        <v>39</v>
      </c>
      <c r="E1906" t="s">
        <v>537</v>
      </c>
      <c r="F1906" t="s">
        <v>453</v>
      </c>
      <c r="G1906" t="s">
        <v>41</v>
      </c>
      <c r="H1906" t="s">
        <v>50</v>
      </c>
      <c r="I1906" t="s">
        <v>43</v>
      </c>
      <c r="J1906" t="s">
        <v>27</v>
      </c>
      <c r="K1906" s="2">
        <v>115</v>
      </c>
      <c r="L1906" s="2">
        <v>6224</v>
      </c>
      <c r="M1906" s="2">
        <v>47.42</v>
      </c>
      <c r="N1906" s="27">
        <f t="shared" si="180"/>
        <v>5</v>
      </c>
      <c r="O1906" s="28" t="str">
        <f t="shared" si="181"/>
        <v>47</v>
      </c>
      <c r="P1906" s="28" t="str">
        <f t="shared" si="182"/>
        <v>,42</v>
      </c>
      <c r="Q1906" s="29">
        <f t="shared" si="183"/>
        <v>2820.42</v>
      </c>
      <c r="R1906" s="29">
        <f t="shared" si="184"/>
        <v>47.006999999999998</v>
      </c>
    </row>
    <row r="1907" spans="1:18">
      <c r="A1907" s="1">
        <v>45597</v>
      </c>
      <c r="B1907" s="1" t="str">
        <f t="shared" si="179"/>
        <v>noviembre</v>
      </c>
      <c r="C1907" t="s">
        <v>38</v>
      </c>
      <c r="D1907" t="s">
        <v>39</v>
      </c>
      <c r="E1907" t="s">
        <v>537</v>
      </c>
      <c r="F1907" t="s">
        <v>453</v>
      </c>
      <c r="G1907" t="s">
        <v>41</v>
      </c>
      <c r="H1907" t="s">
        <v>51</v>
      </c>
      <c r="I1907" t="s">
        <v>43</v>
      </c>
      <c r="J1907" t="s">
        <v>27</v>
      </c>
      <c r="K1907" s="2">
        <v>117</v>
      </c>
      <c r="L1907" s="2">
        <v>5683</v>
      </c>
      <c r="M1907" s="2">
        <v>42.3</v>
      </c>
      <c r="N1907" s="27">
        <f t="shared" si="180"/>
        <v>4</v>
      </c>
      <c r="O1907" s="28" t="str">
        <f t="shared" si="181"/>
        <v>42</v>
      </c>
      <c r="P1907" s="28" t="str">
        <f t="shared" si="182"/>
        <v>,3</v>
      </c>
      <c r="Q1907" s="29">
        <f t="shared" si="183"/>
        <v>2520.3000000000002</v>
      </c>
      <c r="R1907" s="29">
        <f t="shared" si="184"/>
        <v>42.005000000000003</v>
      </c>
    </row>
    <row r="1908" spans="1:18">
      <c r="A1908" s="1">
        <v>45597</v>
      </c>
      <c r="B1908" s="1" t="str">
        <f t="shared" si="179"/>
        <v>noviembre</v>
      </c>
      <c r="C1908" t="s">
        <v>38</v>
      </c>
      <c r="D1908" t="s">
        <v>39</v>
      </c>
      <c r="E1908" t="s">
        <v>537</v>
      </c>
      <c r="F1908" t="s">
        <v>453</v>
      </c>
      <c r="G1908" t="s">
        <v>41</v>
      </c>
      <c r="H1908" t="s">
        <v>52</v>
      </c>
      <c r="I1908" t="s">
        <v>43</v>
      </c>
      <c r="J1908" t="s">
        <v>27</v>
      </c>
      <c r="K1908" s="2">
        <v>112</v>
      </c>
      <c r="L1908" s="2">
        <v>5947</v>
      </c>
      <c r="M1908" s="2">
        <v>43.42</v>
      </c>
      <c r="N1908" s="27">
        <f t="shared" si="180"/>
        <v>5</v>
      </c>
      <c r="O1908" s="28" t="str">
        <f t="shared" si="181"/>
        <v>43</v>
      </c>
      <c r="P1908" s="28" t="str">
        <f t="shared" si="182"/>
        <v>,42</v>
      </c>
      <c r="Q1908" s="29">
        <f t="shared" si="183"/>
        <v>2580.42</v>
      </c>
      <c r="R1908" s="29">
        <f t="shared" si="184"/>
        <v>43.006999999999998</v>
      </c>
    </row>
    <row r="1909" spans="1:18">
      <c r="A1909" s="1">
        <v>45597</v>
      </c>
      <c r="B1909" s="1" t="str">
        <f t="shared" si="179"/>
        <v>noviembre</v>
      </c>
      <c r="C1909" t="s">
        <v>38</v>
      </c>
      <c r="D1909" t="s">
        <v>39</v>
      </c>
      <c r="E1909" t="s">
        <v>537</v>
      </c>
      <c r="F1909" t="s">
        <v>453</v>
      </c>
      <c r="G1909" t="s">
        <v>41</v>
      </c>
      <c r="H1909" t="s">
        <v>57</v>
      </c>
      <c r="I1909" t="s">
        <v>43</v>
      </c>
      <c r="J1909" t="s">
        <v>27</v>
      </c>
      <c r="K1909" s="2">
        <v>34</v>
      </c>
      <c r="L1909" s="2">
        <v>680</v>
      </c>
      <c r="M1909" s="2">
        <v>26.42</v>
      </c>
      <c r="N1909" s="27">
        <f t="shared" si="180"/>
        <v>5</v>
      </c>
      <c r="O1909" s="28" t="str">
        <f t="shared" si="181"/>
        <v>26</v>
      </c>
      <c r="P1909" s="28" t="str">
        <f t="shared" si="182"/>
        <v>,42</v>
      </c>
      <c r="Q1909" s="29">
        <f t="shared" si="183"/>
        <v>1560.42</v>
      </c>
      <c r="R1909" s="29">
        <f t="shared" si="184"/>
        <v>26.007000000000001</v>
      </c>
    </row>
    <row r="1910" spans="1:18">
      <c r="A1910" s="1">
        <v>45597</v>
      </c>
      <c r="B1910" s="1" t="str">
        <f t="shared" si="179"/>
        <v>noviembre</v>
      </c>
      <c r="C1910" t="s">
        <v>38</v>
      </c>
      <c r="D1910" t="s">
        <v>39</v>
      </c>
      <c r="E1910" t="s">
        <v>537</v>
      </c>
      <c r="F1910" t="s">
        <v>453</v>
      </c>
      <c r="G1910" t="s">
        <v>41</v>
      </c>
      <c r="H1910" t="s">
        <v>319</v>
      </c>
      <c r="I1910" t="s">
        <v>43</v>
      </c>
      <c r="J1910" t="s">
        <v>412</v>
      </c>
      <c r="K1910" s="2">
        <v>1</v>
      </c>
      <c r="L1910" s="2">
        <v>80</v>
      </c>
      <c r="M1910" s="2">
        <v>48</v>
      </c>
      <c r="N1910" s="27">
        <f t="shared" si="180"/>
        <v>2</v>
      </c>
      <c r="O1910" s="28" t="str">
        <f t="shared" si="181"/>
        <v>48</v>
      </c>
      <c r="P1910" s="28">
        <f t="shared" si="182"/>
        <v>0</v>
      </c>
      <c r="Q1910" s="29">
        <f t="shared" si="183"/>
        <v>2880</v>
      </c>
      <c r="R1910" s="29">
        <f t="shared" si="184"/>
        <v>48</v>
      </c>
    </row>
    <row r="1911" spans="1:18">
      <c r="A1911" s="1">
        <v>45597</v>
      </c>
      <c r="B1911" s="1" t="str">
        <f t="shared" si="179"/>
        <v>noviembre</v>
      </c>
      <c r="C1911" t="s">
        <v>38</v>
      </c>
      <c r="D1911" t="s">
        <v>39</v>
      </c>
      <c r="E1911" t="s">
        <v>537</v>
      </c>
      <c r="F1911" t="s">
        <v>453</v>
      </c>
      <c r="G1911" t="s">
        <v>41</v>
      </c>
      <c r="H1911" t="s">
        <v>57</v>
      </c>
      <c r="I1911" t="s">
        <v>43</v>
      </c>
      <c r="J1911" t="s">
        <v>412</v>
      </c>
      <c r="K1911" s="2">
        <v>11</v>
      </c>
      <c r="L1911" s="2">
        <v>321</v>
      </c>
      <c r="M1911" s="2">
        <v>9.48</v>
      </c>
      <c r="N1911" s="27">
        <f t="shared" si="180"/>
        <v>4</v>
      </c>
      <c r="O1911" s="28" t="str">
        <f t="shared" si="181"/>
        <v>9,</v>
      </c>
      <c r="P1911" s="28" t="str">
        <f t="shared" si="182"/>
        <v>48</v>
      </c>
      <c r="Q1911" s="29">
        <f t="shared" si="183"/>
        <v>588</v>
      </c>
      <c r="R1911" s="29">
        <f t="shared" si="184"/>
        <v>9.8000000000000007</v>
      </c>
    </row>
    <row r="1912" spans="1:18">
      <c r="A1912" s="1">
        <v>45597</v>
      </c>
      <c r="B1912" s="1" t="str">
        <f t="shared" si="179"/>
        <v>noviembre</v>
      </c>
      <c r="C1912" t="s">
        <v>38</v>
      </c>
      <c r="D1912" t="s">
        <v>39</v>
      </c>
      <c r="E1912" t="s">
        <v>529</v>
      </c>
      <c r="F1912" t="s">
        <v>466</v>
      </c>
      <c r="G1912" t="s">
        <v>54</v>
      </c>
      <c r="H1912" t="s">
        <v>55</v>
      </c>
      <c r="I1912" t="s">
        <v>15</v>
      </c>
      <c r="J1912" t="s">
        <v>27</v>
      </c>
      <c r="K1912" s="2">
        <v>101</v>
      </c>
      <c r="L1912" s="2">
        <v>2704</v>
      </c>
      <c r="M1912" s="2">
        <v>71.12</v>
      </c>
      <c r="N1912" s="27">
        <f t="shared" si="180"/>
        <v>5</v>
      </c>
      <c r="O1912" s="28" t="str">
        <f t="shared" si="181"/>
        <v>71</v>
      </c>
      <c r="P1912" s="28" t="str">
        <f t="shared" si="182"/>
        <v>,12</v>
      </c>
      <c r="Q1912" s="29">
        <f t="shared" si="183"/>
        <v>4260.12</v>
      </c>
      <c r="R1912" s="29">
        <f t="shared" si="184"/>
        <v>71.001999999999995</v>
      </c>
    </row>
    <row r="1913" spans="1:18">
      <c r="A1913" s="1">
        <v>45597</v>
      </c>
      <c r="B1913" s="1" t="str">
        <f t="shared" si="179"/>
        <v>noviembre</v>
      </c>
      <c r="C1913" t="s">
        <v>38</v>
      </c>
      <c r="D1913" t="s">
        <v>39</v>
      </c>
      <c r="E1913" t="s">
        <v>529</v>
      </c>
      <c r="F1913" t="s">
        <v>466</v>
      </c>
      <c r="G1913" t="s">
        <v>54</v>
      </c>
      <c r="H1913" t="s">
        <v>56</v>
      </c>
      <c r="I1913" t="s">
        <v>15</v>
      </c>
      <c r="J1913" t="s">
        <v>27</v>
      </c>
      <c r="K1913" s="2">
        <v>95</v>
      </c>
      <c r="L1913" s="2">
        <v>2390</v>
      </c>
      <c r="M1913" s="2">
        <v>68.180000000000007</v>
      </c>
      <c r="N1913" s="27">
        <f t="shared" si="180"/>
        <v>5</v>
      </c>
      <c r="O1913" s="28" t="str">
        <f t="shared" si="181"/>
        <v>68</v>
      </c>
      <c r="P1913" s="28" t="str">
        <f t="shared" si="182"/>
        <v>,18</v>
      </c>
      <c r="Q1913" s="29">
        <f t="shared" si="183"/>
        <v>4080.18</v>
      </c>
      <c r="R1913" s="29">
        <f t="shared" si="184"/>
        <v>68.003</v>
      </c>
    </row>
    <row r="1914" spans="1:18">
      <c r="A1914" s="1">
        <v>45597</v>
      </c>
      <c r="B1914" s="1" t="str">
        <f t="shared" si="179"/>
        <v>noviembre</v>
      </c>
      <c r="C1914" t="s">
        <v>38</v>
      </c>
      <c r="D1914" t="s">
        <v>39</v>
      </c>
      <c r="E1914" t="s">
        <v>529</v>
      </c>
      <c r="F1914" t="s">
        <v>466</v>
      </c>
      <c r="G1914" t="s">
        <v>578</v>
      </c>
      <c r="H1914" t="s">
        <v>56</v>
      </c>
      <c r="I1914" t="s">
        <v>15</v>
      </c>
      <c r="J1914" t="s">
        <v>27</v>
      </c>
      <c r="K1914" s="2">
        <v>9</v>
      </c>
      <c r="L1914" s="2">
        <v>290</v>
      </c>
      <c r="M1914" s="2">
        <v>3</v>
      </c>
      <c r="N1914" s="27">
        <f t="shared" si="180"/>
        <v>1</v>
      </c>
      <c r="O1914" s="28" t="str">
        <f t="shared" si="181"/>
        <v>3</v>
      </c>
      <c r="P1914" s="28">
        <f t="shared" si="182"/>
        <v>0</v>
      </c>
      <c r="Q1914" s="29">
        <f t="shared" si="183"/>
        <v>180</v>
      </c>
      <c r="R1914" s="29">
        <f t="shared" si="184"/>
        <v>3</v>
      </c>
    </row>
    <row r="1915" spans="1:18">
      <c r="A1915" s="1">
        <v>45597</v>
      </c>
      <c r="B1915" s="1" t="str">
        <f t="shared" si="179"/>
        <v>noviembre</v>
      </c>
      <c r="C1915" t="s">
        <v>38</v>
      </c>
      <c r="D1915" t="s">
        <v>39</v>
      </c>
      <c r="E1915" t="s">
        <v>537</v>
      </c>
      <c r="F1915" t="s">
        <v>58</v>
      </c>
      <c r="G1915" t="s">
        <v>59</v>
      </c>
      <c r="H1915" t="s">
        <v>42</v>
      </c>
      <c r="I1915" t="s">
        <v>43</v>
      </c>
      <c r="J1915" t="s">
        <v>27</v>
      </c>
      <c r="K1915" s="2">
        <v>31</v>
      </c>
      <c r="L1915" s="2">
        <v>1868</v>
      </c>
      <c r="M1915" s="2">
        <v>12.12</v>
      </c>
      <c r="N1915" s="27">
        <f t="shared" si="180"/>
        <v>5</v>
      </c>
      <c r="O1915" s="28" t="str">
        <f t="shared" si="181"/>
        <v>12</v>
      </c>
      <c r="P1915" s="28" t="str">
        <f t="shared" si="182"/>
        <v>,12</v>
      </c>
      <c r="Q1915" s="29">
        <f t="shared" si="183"/>
        <v>720.12</v>
      </c>
      <c r="R1915" s="29">
        <f t="shared" si="184"/>
        <v>12.002000000000001</v>
      </c>
    </row>
    <row r="1916" spans="1:18">
      <c r="A1916" s="1">
        <v>45597</v>
      </c>
      <c r="B1916" s="1" t="str">
        <f t="shared" si="179"/>
        <v>noviembre</v>
      </c>
      <c r="C1916" t="s">
        <v>38</v>
      </c>
      <c r="D1916" t="s">
        <v>39</v>
      </c>
      <c r="E1916" t="s">
        <v>537</v>
      </c>
      <c r="F1916" t="s">
        <v>58</v>
      </c>
      <c r="G1916" t="s">
        <v>59</v>
      </c>
      <c r="H1916" t="s">
        <v>44</v>
      </c>
      <c r="I1916" t="s">
        <v>43</v>
      </c>
      <c r="J1916" t="s">
        <v>27</v>
      </c>
      <c r="K1916" s="2">
        <v>11</v>
      </c>
      <c r="L1916" s="2">
        <v>652</v>
      </c>
      <c r="M1916" s="2">
        <v>4.0599999999999996</v>
      </c>
      <c r="N1916" s="27">
        <f t="shared" si="180"/>
        <v>4</v>
      </c>
      <c r="O1916" s="28" t="str">
        <f t="shared" si="181"/>
        <v>4,</v>
      </c>
      <c r="P1916" s="28" t="str">
        <f t="shared" si="182"/>
        <v>06</v>
      </c>
      <c r="Q1916" s="29">
        <f t="shared" si="183"/>
        <v>246</v>
      </c>
      <c r="R1916" s="29">
        <f t="shared" si="184"/>
        <v>4.0999999999999996</v>
      </c>
    </row>
    <row r="1917" spans="1:18">
      <c r="A1917" s="1">
        <v>45597</v>
      </c>
      <c r="B1917" s="1" t="str">
        <f t="shared" si="179"/>
        <v>noviembre</v>
      </c>
      <c r="C1917" t="s">
        <v>38</v>
      </c>
      <c r="D1917" t="s">
        <v>39</v>
      </c>
      <c r="E1917" t="s">
        <v>537</v>
      </c>
      <c r="F1917" t="s">
        <v>58</v>
      </c>
      <c r="G1917" t="s">
        <v>59</v>
      </c>
      <c r="H1917" t="s">
        <v>45</v>
      </c>
      <c r="I1917" t="s">
        <v>43</v>
      </c>
      <c r="J1917" t="s">
        <v>27</v>
      </c>
      <c r="K1917" s="2">
        <v>58</v>
      </c>
      <c r="L1917" s="2">
        <v>3212</v>
      </c>
      <c r="M1917" s="2">
        <v>21.48</v>
      </c>
      <c r="N1917" s="27">
        <f t="shared" si="180"/>
        <v>5</v>
      </c>
      <c r="O1917" s="28" t="str">
        <f t="shared" si="181"/>
        <v>21</v>
      </c>
      <c r="P1917" s="28" t="str">
        <f t="shared" si="182"/>
        <v>,48</v>
      </c>
      <c r="Q1917" s="29">
        <f t="shared" si="183"/>
        <v>1260.48</v>
      </c>
      <c r="R1917" s="29">
        <f t="shared" si="184"/>
        <v>21.007999999999999</v>
      </c>
    </row>
    <row r="1918" spans="1:18">
      <c r="A1918" s="1">
        <v>45597</v>
      </c>
      <c r="B1918" s="1" t="str">
        <f t="shared" si="179"/>
        <v>noviembre</v>
      </c>
      <c r="C1918" t="s">
        <v>38</v>
      </c>
      <c r="D1918" t="s">
        <v>39</v>
      </c>
      <c r="E1918" t="s">
        <v>537</v>
      </c>
      <c r="F1918" t="s">
        <v>58</v>
      </c>
      <c r="G1918" t="s">
        <v>59</v>
      </c>
      <c r="H1918" t="s">
        <v>46</v>
      </c>
      <c r="I1918" t="s">
        <v>43</v>
      </c>
      <c r="J1918" t="s">
        <v>27</v>
      </c>
      <c r="K1918" s="2">
        <v>30</v>
      </c>
      <c r="L1918" s="2">
        <v>1625</v>
      </c>
      <c r="M1918" s="2">
        <v>11.24</v>
      </c>
      <c r="N1918" s="27">
        <f t="shared" si="180"/>
        <v>5</v>
      </c>
      <c r="O1918" s="28" t="str">
        <f t="shared" si="181"/>
        <v>11</v>
      </c>
      <c r="P1918" s="28" t="str">
        <f t="shared" si="182"/>
        <v>,24</v>
      </c>
      <c r="Q1918" s="29">
        <f t="shared" si="183"/>
        <v>660.24</v>
      </c>
      <c r="R1918" s="29">
        <f t="shared" si="184"/>
        <v>11.004</v>
      </c>
    </row>
    <row r="1919" spans="1:18">
      <c r="A1919" s="1">
        <v>45597</v>
      </c>
      <c r="B1919" s="1" t="str">
        <f t="shared" si="179"/>
        <v>noviembre</v>
      </c>
      <c r="C1919" t="s">
        <v>38</v>
      </c>
      <c r="D1919" t="s">
        <v>39</v>
      </c>
      <c r="E1919" t="s">
        <v>537</v>
      </c>
      <c r="F1919" t="s">
        <v>58</v>
      </c>
      <c r="G1919" t="s">
        <v>59</v>
      </c>
      <c r="H1919" t="s">
        <v>319</v>
      </c>
      <c r="I1919" t="s">
        <v>43</v>
      </c>
      <c r="J1919" t="s">
        <v>27</v>
      </c>
      <c r="K1919" s="2">
        <v>27</v>
      </c>
      <c r="L1919" s="2">
        <v>1495</v>
      </c>
      <c r="M1919" s="2">
        <v>10</v>
      </c>
      <c r="N1919" s="27">
        <f t="shared" si="180"/>
        <v>2</v>
      </c>
      <c r="O1919" s="28" t="str">
        <f t="shared" si="181"/>
        <v>10</v>
      </c>
      <c r="P1919" s="28">
        <f t="shared" si="182"/>
        <v>0</v>
      </c>
      <c r="Q1919" s="29">
        <f t="shared" si="183"/>
        <v>600</v>
      </c>
      <c r="R1919" s="29">
        <f t="shared" si="184"/>
        <v>10</v>
      </c>
    </row>
    <row r="1920" spans="1:18">
      <c r="A1920" s="1">
        <v>45597</v>
      </c>
      <c r="B1920" s="1" t="str">
        <f t="shared" si="179"/>
        <v>noviembre</v>
      </c>
      <c r="C1920" t="s">
        <v>38</v>
      </c>
      <c r="D1920" t="s">
        <v>39</v>
      </c>
      <c r="E1920" t="s">
        <v>537</v>
      </c>
      <c r="F1920" t="s">
        <v>58</v>
      </c>
      <c r="G1920" t="s">
        <v>59</v>
      </c>
      <c r="H1920" t="s">
        <v>47</v>
      </c>
      <c r="I1920" t="s">
        <v>43</v>
      </c>
      <c r="J1920" t="s">
        <v>27</v>
      </c>
      <c r="K1920" s="2">
        <v>49</v>
      </c>
      <c r="L1920" s="2">
        <v>2768</v>
      </c>
      <c r="M1920" s="2">
        <v>18.18</v>
      </c>
      <c r="N1920" s="27">
        <f t="shared" si="180"/>
        <v>5</v>
      </c>
      <c r="O1920" s="28" t="str">
        <f t="shared" si="181"/>
        <v>18</v>
      </c>
      <c r="P1920" s="28" t="str">
        <f t="shared" si="182"/>
        <v>,18</v>
      </c>
      <c r="Q1920" s="29">
        <f t="shared" si="183"/>
        <v>1080.18</v>
      </c>
      <c r="R1920" s="29">
        <f t="shared" si="184"/>
        <v>18.003</v>
      </c>
    </row>
    <row r="1921" spans="1:18">
      <c r="A1921" s="1">
        <v>45597</v>
      </c>
      <c r="B1921" s="1" t="str">
        <f t="shared" si="179"/>
        <v>noviembre</v>
      </c>
      <c r="C1921" t="s">
        <v>38</v>
      </c>
      <c r="D1921" t="s">
        <v>39</v>
      </c>
      <c r="E1921" t="s">
        <v>537</v>
      </c>
      <c r="F1921" t="s">
        <v>58</v>
      </c>
      <c r="G1921" t="s">
        <v>59</v>
      </c>
      <c r="H1921" t="s">
        <v>48</v>
      </c>
      <c r="I1921" t="s">
        <v>43</v>
      </c>
      <c r="J1921" t="s">
        <v>27</v>
      </c>
      <c r="K1921" s="2">
        <v>48</v>
      </c>
      <c r="L1921" s="2">
        <v>2650</v>
      </c>
      <c r="M1921" s="2">
        <v>18.239999999999998</v>
      </c>
      <c r="N1921" s="27">
        <f t="shared" si="180"/>
        <v>5</v>
      </c>
      <c r="O1921" s="28" t="str">
        <f t="shared" si="181"/>
        <v>18</v>
      </c>
      <c r="P1921" s="28" t="str">
        <f t="shared" si="182"/>
        <v>,24</v>
      </c>
      <c r="Q1921" s="29">
        <f t="shared" si="183"/>
        <v>1080.24</v>
      </c>
      <c r="R1921" s="29">
        <f t="shared" si="184"/>
        <v>18.004000000000001</v>
      </c>
    </row>
    <row r="1922" spans="1:18">
      <c r="A1922" s="1">
        <v>45597</v>
      </c>
      <c r="B1922" s="1" t="str">
        <f t="shared" si="179"/>
        <v>noviembre</v>
      </c>
      <c r="C1922" t="s">
        <v>38</v>
      </c>
      <c r="D1922" t="s">
        <v>39</v>
      </c>
      <c r="E1922" t="s">
        <v>537</v>
      </c>
      <c r="F1922" t="s">
        <v>58</v>
      </c>
      <c r="G1922" t="s">
        <v>59</v>
      </c>
      <c r="H1922" t="s">
        <v>49</v>
      </c>
      <c r="I1922" t="s">
        <v>43</v>
      </c>
      <c r="J1922" t="s">
        <v>27</v>
      </c>
      <c r="K1922" s="2">
        <v>30</v>
      </c>
      <c r="L1922" s="2">
        <v>1530</v>
      </c>
      <c r="M1922" s="2">
        <v>10.3</v>
      </c>
      <c r="N1922" s="27">
        <f t="shared" si="180"/>
        <v>4</v>
      </c>
      <c r="O1922" s="28" t="str">
        <f t="shared" si="181"/>
        <v>10</v>
      </c>
      <c r="P1922" s="28" t="str">
        <f t="shared" si="182"/>
        <v>,3</v>
      </c>
      <c r="Q1922" s="29">
        <f t="shared" si="183"/>
        <v>600.29999999999995</v>
      </c>
      <c r="R1922" s="29">
        <f t="shared" si="184"/>
        <v>10.004999999999999</v>
      </c>
    </row>
    <row r="1923" spans="1:18">
      <c r="A1923" s="1">
        <v>45597</v>
      </c>
      <c r="B1923" s="1" t="str">
        <f t="shared" ref="B1923:B1986" si="185">TEXT(A1923,"mmmm")</f>
        <v>noviembre</v>
      </c>
      <c r="C1923" t="s">
        <v>38</v>
      </c>
      <c r="D1923" t="s">
        <v>39</v>
      </c>
      <c r="E1923" t="s">
        <v>537</v>
      </c>
      <c r="F1923" t="s">
        <v>58</v>
      </c>
      <c r="G1923" t="s">
        <v>59</v>
      </c>
      <c r="H1923" t="s">
        <v>50</v>
      </c>
      <c r="I1923" t="s">
        <v>43</v>
      </c>
      <c r="J1923" t="s">
        <v>27</v>
      </c>
      <c r="K1923" s="2">
        <v>34</v>
      </c>
      <c r="L1923" s="2">
        <v>1651</v>
      </c>
      <c r="M1923" s="2">
        <v>11.06</v>
      </c>
      <c r="N1923" s="27">
        <f t="shared" ref="N1923:N1986" si="186">LEN($M1923)</f>
        <v>5</v>
      </c>
      <c r="O1923" s="28" t="str">
        <f t="shared" si="181"/>
        <v>11</v>
      </c>
      <c r="P1923" s="28" t="str">
        <f t="shared" si="182"/>
        <v>,06</v>
      </c>
      <c r="Q1923" s="29">
        <f t="shared" si="183"/>
        <v>660.06</v>
      </c>
      <c r="R1923" s="29">
        <f t="shared" si="184"/>
        <v>11.000999999999999</v>
      </c>
    </row>
    <row r="1924" spans="1:18">
      <c r="A1924" s="1">
        <v>45597</v>
      </c>
      <c r="B1924" s="1" t="str">
        <f t="shared" si="185"/>
        <v>noviembre</v>
      </c>
      <c r="C1924" t="s">
        <v>38</v>
      </c>
      <c r="D1924" t="s">
        <v>39</v>
      </c>
      <c r="E1924" t="s">
        <v>537</v>
      </c>
      <c r="F1924" t="s">
        <v>58</v>
      </c>
      <c r="G1924" t="s">
        <v>59</v>
      </c>
      <c r="H1924" t="s">
        <v>51</v>
      </c>
      <c r="I1924" t="s">
        <v>43</v>
      </c>
      <c r="J1924" t="s">
        <v>27</v>
      </c>
      <c r="K1924" s="2">
        <v>41</v>
      </c>
      <c r="L1924" s="2">
        <v>2414</v>
      </c>
      <c r="M1924" s="2">
        <v>15.18</v>
      </c>
      <c r="N1924" s="27">
        <f t="shared" si="186"/>
        <v>5</v>
      </c>
      <c r="O1924" s="28" t="str">
        <f t="shared" si="181"/>
        <v>15</v>
      </c>
      <c r="P1924" s="28" t="str">
        <f t="shared" si="182"/>
        <v>,18</v>
      </c>
      <c r="Q1924" s="29">
        <f t="shared" si="183"/>
        <v>900.18</v>
      </c>
      <c r="R1924" s="29">
        <f t="shared" si="184"/>
        <v>15.002999999999998</v>
      </c>
    </row>
    <row r="1925" spans="1:18">
      <c r="A1925" s="1">
        <v>45597</v>
      </c>
      <c r="B1925" s="1" t="str">
        <f t="shared" si="185"/>
        <v>noviembre</v>
      </c>
      <c r="C1925" t="s">
        <v>38</v>
      </c>
      <c r="D1925" t="s">
        <v>39</v>
      </c>
      <c r="E1925" t="s">
        <v>537</v>
      </c>
      <c r="F1925" t="s">
        <v>58</v>
      </c>
      <c r="G1925" t="s">
        <v>59</v>
      </c>
      <c r="H1925" t="s">
        <v>52</v>
      </c>
      <c r="I1925" t="s">
        <v>43</v>
      </c>
      <c r="J1925" t="s">
        <v>27</v>
      </c>
      <c r="K1925" s="2">
        <v>32</v>
      </c>
      <c r="L1925" s="2">
        <v>1828</v>
      </c>
      <c r="M1925" s="2">
        <v>12</v>
      </c>
      <c r="N1925" s="27">
        <f t="shared" si="186"/>
        <v>2</v>
      </c>
      <c r="O1925" s="28" t="str">
        <f t="shared" si="181"/>
        <v>12</v>
      </c>
      <c r="P1925" s="28">
        <f t="shared" si="182"/>
        <v>0</v>
      </c>
      <c r="Q1925" s="29">
        <f t="shared" si="183"/>
        <v>720</v>
      </c>
      <c r="R1925" s="29">
        <f t="shared" si="184"/>
        <v>12</v>
      </c>
    </row>
    <row r="1926" spans="1:18">
      <c r="A1926" s="1">
        <v>45597</v>
      </c>
      <c r="B1926" s="1" t="str">
        <f t="shared" si="185"/>
        <v>noviembre</v>
      </c>
      <c r="C1926" t="s">
        <v>38</v>
      </c>
      <c r="D1926" t="s">
        <v>39</v>
      </c>
      <c r="E1926" t="s">
        <v>537</v>
      </c>
      <c r="F1926" t="s">
        <v>58</v>
      </c>
      <c r="G1926" t="s">
        <v>59</v>
      </c>
      <c r="H1926" t="s">
        <v>57</v>
      </c>
      <c r="I1926" t="s">
        <v>43</v>
      </c>
      <c r="J1926" t="s">
        <v>27</v>
      </c>
      <c r="K1926" s="2">
        <v>6</v>
      </c>
      <c r="L1926" s="2">
        <v>123</v>
      </c>
      <c r="M1926" s="2">
        <v>3.42</v>
      </c>
      <c r="N1926" s="27">
        <f t="shared" si="186"/>
        <v>4</v>
      </c>
      <c r="O1926" s="28" t="str">
        <f t="shared" si="181"/>
        <v>3,</v>
      </c>
      <c r="P1926" s="28" t="str">
        <f t="shared" si="182"/>
        <v>42</v>
      </c>
      <c r="Q1926" s="29">
        <f t="shared" si="183"/>
        <v>222</v>
      </c>
      <c r="R1926" s="29">
        <f t="shared" si="184"/>
        <v>3.7</v>
      </c>
    </row>
    <row r="1927" spans="1:18">
      <c r="A1927" s="1">
        <v>45597</v>
      </c>
      <c r="B1927" s="1" t="str">
        <f t="shared" si="185"/>
        <v>noviembre</v>
      </c>
      <c r="C1927" t="s">
        <v>38</v>
      </c>
      <c r="D1927" t="s">
        <v>39</v>
      </c>
      <c r="E1927" t="s">
        <v>537</v>
      </c>
      <c r="F1927" t="s">
        <v>58</v>
      </c>
      <c r="G1927" t="s">
        <v>59</v>
      </c>
      <c r="H1927" t="s">
        <v>319</v>
      </c>
      <c r="I1927" t="s">
        <v>43</v>
      </c>
      <c r="J1927" t="s">
        <v>412</v>
      </c>
      <c r="K1927" s="2">
        <v>1</v>
      </c>
      <c r="L1927" s="2">
        <v>80</v>
      </c>
      <c r="M1927" s="2">
        <v>42</v>
      </c>
      <c r="N1927" s="27">
        <f t="shared" si="186"/>
        <v>2</v>
      </c>
      <c r="O1927" s="28" t="str">
        <f t="shared" si="181"/>
        <v>42</v>
      </c>
      <c r="P1927" s="28">
        <f t="shared" si="182"/>
        <v>0</v>
      </c>
      <c r="Q1927" s="29">
        <f t="shared" si="183"/>
        <v>2520</v>
      </c>
      <c r="R1927" s="29">
        <f t="shared" si="184"/>
        <v>42</v>
      </c>
    </row>
    <row r="1928" spans="1:18">
      <c r="A1928" s="1">
        <v>45597</v>
      </c>
      <c r="B1928" s="1" t="str">
        <f t="shared" si="185"/>
        <v>noviembre</v>
      </c>
      <c r="C1928" t="s">
        <v>38</v>
      </c>
      <c r="D1928" t="s">
        <v>39</v>
      </c>
      <c r="E1928" t="s">
        <v>537</v>
      </c>
      <c r="F1928" t="s">
        <v>58</v>
      </c>
      <c r="G1928" t="s">
        <v>59</v>
      </c>
      <c r="H1928" t="s">
        <v>57</v>
      </c>
      <c r="I1928" t="s">
        <v>43</v>
      </c>
      <c r="J1928" t="s">
        <v>412</v>
      </c>
      <c r="K1928" s="2">
        <v>15</v>
      </c>
      <c r="L1928" s="2">
        <v>432</v>
      </c>
      <c r="M1928" s="2">
        <v>13.18</v>
      </c>
      <c r="N1928" s="27">
        <f t="shared" si="186"/>
        <v>5</v>
      </c>
      <c r="O1928" s="28" t="str">
        <f t="shared" si="181"/>
        <v>13</v>
      </c>
      <c r="P1928" s="28" t="str">
        <f t="shared" si="182"/>
        <v>,18</v>
      </c>
      <c r="Q1928" s="29">
        <f t="shared" si="183"/>
        <v>780.18</v>
      </c>
      <c r="R1928" s="29">
        <f t="shared" si="184"/>
        <v>13.002999999999998</v>
      </c>
    </row>
    <row r="1929" spans="1:18">
      <c r="A1929" s="1">
        <v>45597</v>
      </c>
      <c r="B1929" s="1" t="str">
        <f t="shared" si="185"/>
        <v>noviembre</v>
      </c>
      <c r="C1929" t="s">
        <v>60</v>
      </c>
      <c r="D1929" t="s">
        <v>61</v>
      </c>
      <c r="E1929" t="s">
        <v>531</v>
      </c>
      <c r="F1929" t="s">
        <v>62</v>
      </c>
      <c r="G1929" t="s">
        <v>579</v>
      </c>
      <c r="H1929" t="s">
        <v>64</v>
      </c>
      <c r="I1929" t="s">
        <v>15</v>
      </c>
      <c r="J1929" t="s">
        <v>65</v>
      </c>
      <c r="K1929" s="2">
        <v>120</v>
      </c>
      <c r="L1929" s="2">
        <v>1800</v>
      </c>
      <c r="M1929" s="2">
        <v>62</v>
      </c>
      <c r="N1929" s="27">
        <f t="shared" si="186"/>
        <v>2</v>
      </c>
      <c r="O1929" s="28" t="str">
        <f t="shared" si="181"/>
        <v>62</v>
      </c>
      <c r="P1929" s="28">
        <f t="shared" si="182"/>
        <v>0</v>
      </c>
      <c r="Q1929" s="29">
        <f t="shared" si="183"/>
        <v>3720</v>
      </c>
      <c r="R1929" s="29">
        <f t="shared" si="184"/>
        <v>62</v>
      </c>
    </row>
    <row r="1930" spans="1:18">
      <c r="A1930" s="1">
        <v>45597</v>
      </c>
      <c r="B1930" s="1" t="str">
        <f t="shared" si="185"/>
        <v>noviembre</v>
      </c>
      <c r="C1930" t="s">
        <v>66</v>
      </c>
      <c r="D1930" t="s">
        <v>67</v>
      </c>
      <c r="E1930" t="s">
        <v>537</v>
      </c>
      <c r="F1930" t="s">
        <v>68</v>
      </c>
      <c r="G1930" t="s">
        <v>539</v>
      </c>
      <c r="H1930" t="s">
        <v>70</v>
      </c>
      <c r="I1930" t="s">
        <v>43</v>
      </c>
      <c r="J1930" t="s">
        <v>27</v>
      </c>
      <c r="K1930" s="2">
        <v>101</v>
      </c>
      <c r="L1930" s="2">
        <v>5276</v>
      </c>
      <c r="M1930" s="2">
        <v>45.24</v>
      </c>
      <c r="N1930" s="27">
        <f t="shared" si="186"/>
        <v>5</v>
      </c>
      <c r="O1930" s="28" t="str">
        <f t="shared" si="181"/>
        <v>45</v>
      </c>
      <c r="P1930" s="28" t="str">
        <f t="shared" si="182"/>
        <v>,24</v>
      </c>
      <c r="Q1930" s="29">
        <f t="shared" si="183"/>
        <v>2700.24</v>
      </c>
      <c r="R1930" s="29">
        <f t="shared" si="184"/>
        <v>45.003999999999998</v>
      </c>
    </row>
    <row r="1931" spans="1:18">
      <c r="A1931" s="1">
        <v>45597</v>
      </c>
      <c r="B1931" s="1" t="str">
        <f t="shared" si="185"/>
        <v>noviembre</v>
      </c>
      <c r="C1931" t="s">
        <v>66</v>
      </c>
      <c r="D1931" t="s">
        <v>67</v>
      </c>
      <c r="E1931" t="s">
        <v>537</v>
      </c>
      <c r="F1931" t="s">
        <v>68</v>
      </c>
      <c r="G1931" t="s">
        <v>539</v>
      </c>
      <c r="H1931" t="s">
        <v>71</v>
      </c>
      <c r="I1931" t="s">
        <v>43</v>
      </c>
      <c r="J1931" t="s">
        <v>27</v>
      </c>
      <c r="K1931" s="2">
        <v>106</v>
      </c>
      <c r="L1931" s="2">
        <v>6022</v>
      </c>
      <c r="M1931" s="2">
        <v>46.36</v>
      </c>
      <c r="N1931" s="27">
        <f t="shared" si="186"/>
        <v>5</v>
      </c>
      <c r="O1931" s="28" t="str">
        <f t="shared" si="181"/>
        <v>46</v>
      </c>
      <c r="P1931" s="28" t="str">
        <f t="shared" si="182"/>
        <v>,36</v>
      </c>
      <c r="Q1931" s="29">
        <f t="shared" si="183"/>
        <v>2760.36</v>
      </c>
      <c r="R1931" s="29">
        <f t="shared" si="184"/>
        <v>46.006</v>
      </c>
    </row>
    <row r="1932" spans="1:18">
      <c r="A1932" s="1">
        <v>45597</v>
      </c>
      <c r="B1932" s="1" t="str">
        <f t="shared" si="185"/>
        <v>noviembre</v>
      </c>
      <c r="C1932" t="s">
        <v>66</v>
      </c>
      <c r="D1932" t="s">
        <v>67</v>
      </c>
      <c r="E1932" t="s">
        <v>537</v>
      </c>
      <c r="F1932" t="s">
        <v>68</v>
      </c>
      <c r="G1932" t="s">
        <v>539</v>
      </c>
      <c r="H1932" t="s">
        <v>72</v>
      </c>
      <c r="I1932" t="s">
        <v>43</v>
      </c>
      <c r="J1932" t="s">
        <v>27</v>
      </c>
      <c r="K1932" s="2">
        <v>111</v>
      </c>
      <c r="L1932" s="2">
        <v>6267</v>
      </c>
      <c r="M1932" s="2">
        <v>49.24</v>
      </c>
      <c r="N1932" s="27">
        <f t="shared" si="186"/>
        <v>5</v>
      </c>
      <c r="O1932" s="28" t="str">
        <f t="shared" si="181"/>
        <v>49</v>
      </c>
      <c r="P1932" s="28" t="str">
        <f t="shared" si="182"/>
        <v>,24</v>
      </c>
      <c r="Q1932" s="29">
        <f t="shared" si="183"/>
        <v>2940.24</v>
      </c>
      <c r="R1932" s="29">
        <f t="shared" si="184"/>
        <v>49.003999999999998</v>
      </c>
    </row>
    <row r="1933" spans="1:18">
      <c r="A1933" s="1">
        <v>45597</v>
      </c>
      <c r="B1933" s="1" t="str">
        <f t="shared" si="185"/>
        <v>noviembre</v>
      </c>
      <c r="C1933" t="s">
        <v>66</v>
      </c>
      <c r="D1933" t="s">
        <v>67</v>
      </c>
      <c r="E1933" t="s">
        <v>537</v>
      </c>
      <c r="F1933" t="s">
        <v>68</v>
      </c>
      <c r="G1933" t="s">
        <v>539</v>
      </c>
      <c r="H1933" t="s">
        <v>73</v>
      </c>
      <c r="I1933" t="s">
        <v>43</v>
      </c>
      <c r="J1933" t="s">
        <v>27</v>
      </c>
      <c r="K1933" s="2">
        <v>116</v>
      </c>
      <c r="L1933" s="2">
        <v>6482</v>
      </c>
      <c r="M1933" s="2">
        <v>46.3</v>
      </c>
      <c r="N1933" s="27">
        <f t="shared" si="186"/>
        <v>4</v>
      </c>
      <c r="O1933" s="28" t="str">
        <f t="shared" si="181"/>
        <v>46</v>
      </c>
      <c r="P1933" s="28" t="str">
        <f t="shared" si="182"/>
        <v>,3</v>
      </c>
      <c r="Q1933" s="29">
        <f t="shared" si="183"/>
        <v>2760.3</v>
      </c>
      <c r="R1933" s="29">
        <f t="shared" si="184"/>
        <v>46.005000000000003</v>
      </c>
    </row>
    <row r="1934" spans="1:18">
      <c r="A1934" s="1">
        <v>45597</v>
      </c>
      <c r="B1934" s="1" t="str">
        <f t="shared" si="185"/>
        <v>noviembre</v>
      </c>
      <c r="C1934" t="s">
        <v>66</v>
      </c>
      <c r="D1934" t="s">
        <v>67</v>
      </c>
      <c r="E1934" t="s">
        <v>537</v>
      </c>
      <c r="F1934" t="s">
        <v>68</v>
      </c>
      <c r="G1934" t="s">
        <v>539</v>
      </c>
      <c r="H1934" t="s">
        <v>75</v>
      </c>
      <c r="I1934" t="s">
        <v>43</v>
      </c>
      <c r="J1934" t="s">
        <v>27</v>
      </c>
      <c r="K1934" s="2">
        <v>109</v>
      </c>
      <c r="L1934" s="2">
        <v>5655</v>
      </c>
      <c r="M1934" s="2">
        <v>50.06</v>
      </c>
      <c r="N1934" s="27">
        <f t="shared" si="186"/>
        <v>5</v>
      </c>
      <c r="O1934" s="28" t="str">
        <f t="shared" si="181"/>
        <v>50</v>
      </c>
      <c r="P1934" s="28" t="str">
        <f t="shared" si="182"/>
        <v>,06</v>
      </c>
      <c r="Q1934" s="29">
        <f t="shared" si="183"/>
        <v>3000.06</v>
      </c>
      <c r="R1934" s="29">
        <f t="shared" si="184"/>
        <v>50.000999999999998</v>
      </c>
    </row>
    <row r="1935" spans="1:18">
      <c r="A1935" s="1">
        <v>45597</v>
      </c>
      <c r="B1935" s="1" t="str">
        <f t="shared" si="185"/>
        <v>noviembre</v>
      </c>
      <c r="C1935" t="s">
        <v>66</v>
      </c>
      <c r="D1935" t="s">
        <v>67</v>
      </c>
      <c r="E1935" t="s">
        <v>537</v>
      </c>
      <c r="F1935" t="s">
        <v>68</v>
      </c>
      <c r="G1935" t="s">
        <v>539</v>
      </c>
      <c r="H1935" t="s">
        <v>584</v>
      </c>
      <c r="I1935" t="s">
        <v>43</v>
      </c>
      <c r="J1935" t="s">
        <v>27</v>
      </c>
      <c r="K1935" s="2">
        <v>21</v>
      </c>
      <c r="L1935" s="2">
        <v>727</v>
      </c>
      <c r="M1935" s="2">
        <v>12.18</v>
      </c>
      <c r="N1935" s="27">
        <f t="shared" si="186"/>
        <v>5</v>
      </c>
      <c r="O1935" s="28" t="str">
        <f t="shared" si="181"/>
        <v>12</v>
      </c>
      <c r="P1935" s="28" t="str">
        <f t="shared" si="182"/>
        <v>,18</v>
      </c>
      <c r="Q1935" s="29">
        <f t="shared" si="183"/>
        <v>720.18</v>
      </c>
      <c r="R1935" s="29">
        <f t="shared" si="184"/>
        <v>12.002999999999998</v>
      </c>
    </row>
    <row r="1936" spans="1:18">
      <c r="A1936" s="1">
        <v>45597</v>
      </c>
      <c r="B1936" s="1" t="str">
        <f t="shared" si="185"/>
        <v>noviembre</v>
      </c>
      <c r="C1936" t="s">
        <v>76</v>
      </c>
      <c r="D1936" t="s">
        <v>77</v>
      </c>
      <c r="E1936" t="s">
        <v>540</v>
      </c>
      <c r="F1936" t="s">
        <v>78</v>
      </c>
      <c r="G1936" t="s">
        <v>79</v>
      </c>
      <c r="H1936" t="s">
        <v>80</v>
      </c>
      <c r="I1936" t="s">
        <v>15</v>
      </c>
      <c r="J1936" t="s">
        <v>16</v>
      </c>
      <c r="K1936" s="2">
        <v>14</v>
      </c>
      <c r="L1936" s="2">
        <v>191</v>
      </c>
      <c r="M1936" s="2">
        <v>5.2</v>
      </c>
      <c r="N1936" s="27">
        <f t="shared" si="186"/>
        <v>3</v>
      </c>
      <c r="O1936" s="28" t="str">
        <f t="shared" si="181"/>
        <v>5,</v>
      </c>
      <c r="P1936" s="28" t="str">
        <f t="shared" si="182"/>
        <v>2</v>
      </c>
      <c r="Q1936" s="29">
        <f t="shared" si="183"/>
        <v>302</v>
      </c>
      <c r="R1936" s="29">
        <f t="shared" si="184"/>
        <v>5.0333333333333332</v>
      </c>
    </row>
    <row r="1937" spans="1:18">
      <c r="A1937" s="1">
        <v>45597</v>
      </c>
      <c r="B1937" s="1" t="str">
        <f t="shared" si="185"/>
        <v>noviembre</v>
      </c>
      <c r="C1937" t="s">
        <v>76</v>
      </c>
      <c r="D1937" t="s">
        <v>77</v>
      </c>
      <c r="E1937" t="s">
        <v>540</v>
      </c>
      <c r="F1937" t="s">
        <v>78</v>
      </c>
      <c r="G1937" t="s">
        <v>79</v>
      </c>
      <c r="H1937" t="s">
        <v>80</v>
      </c>
      <c r="I1937" t="s">
        <v>15</v>
      </c>
      <c r="J1937" t="s">
        <v>123</v>
      </c>
      <c r="K1937" s="2">
        <v>23</v>
      </c>
      <c r="L1937" s="2">
        <v>280</v>
      </c>
      <c r="M1937" s="2">
        <v>6.3</v>
      </c>
      <c r="N1937" s="27">
        <f t="shared" si="186"/>
        <v>3</v>
      </c>
      <c r="O1937" s="28" t="str">
        <f t="shared" si="181"/>
        <v>6,</v>
      </c>
      <c r="P1937" s="28" t="str">
        <f t="shared" si="182"/>
        <v>3</v>
      </c>
      <c r="Q1937" s="29">
        <f t="shared" si="183"/>
        <v>363</v>
      </c>
      <c r="R1937" s="29">
        <f t="shared" si="184"/>
        <v>6.05</v>
      </c>
    </row>
    <row r="1938" spans="1:18">
      <c r="A1938" s="1">
        <v>45597</v>
      </c>
      <c r="B1938" s="1" t="str">
        <f t="shared" si="185"/>
        <v>noviembre</v>
      </c>
      <c r="C1938" t="s">
        <v>76</v>
      </c>
      <c r="D1938" t="s">
        <v>77</v>
      </c>
      <c r="E1938" t="s">
        <v>540</v>
      </c>
      <c r="F1938" t="s">
        <v>78</v>
      </c>
      <c r="G1938" t="s">
        <v>79</v>
      </c>
      <c r="H1938" t="s">
        <v>80</v>
      </c>
      <c r="I1938" t="s">
        <v>15</v>
      </c>
      <c r="J1938" t="s">
        <v>412</v>
      </c>
      <c r="K1938" s="2">
        <v>61</v>
      </c>
      <c r="L1938" s="2">
        <v>672</v>
      </c>
      <c r="M1938" s="2">
        <v>15.2</v>
      </c>
      <c r="N1938" s="27">
        <f t="shared" si="186"/>
        <v>4</v>
      </c>
      <c r="O1938" s="28" t="str">
        <f t="shared" si="181"/>
        <v>15</v>
      </c>
      <c r="P1938" s="28" t="str">
        <f t="shared" si="182"/>
        <v>,2</v>
      </c>
      <c r="Q1938" s="29">
        <f t="shared" si="183"/>
        <v>900.2</v>
      </c>
      <c r="R1938" s="29">
        <f t="shared" si="184"/>
        <v>15.003333333333334</v>
      </c>
    </row>
    <row r="1939" spans="1:18">
      <c r="A1939" s="1">
        <v>45597</v>
      </c>
      <c r="B1939" s="1" t="str">
        <f t="shared" si="185"/>
        <v>noviembre</v>
      </c>
      <c r="C1939" t="s">
        <v>76</v>
      </c>
      <c r="D1939" t="s">
        <v>77</v>
      </c>
      <c r="E1939" t="s">
        <v>540</v>
      </c>
      <c r="F1939" t="s">
        <v>78</v>
      </c>
      <c r="G1939" t="s">
        <v>79</v>
      </c>
      <c r="H1939" t="s">
        <v>80</v>
      </c>
      <c r="I1939" t="s">
        <v>15</v>
      </c>
      <c r="J1939" t="s">
        <v>98</v>
      </c>
      <c r="K1939" s="2">
        <v>23</v>
      </c>
      <c r="L1939" s="2">
        <v>310</v>
      </c>
      <c r="M1939" s="2">
        <v>7.15</v>
      </c>
      <c r="N1939" s="27">
        <f t="shared" si="186"/>
        <v>4</v>
      </c>
      <c r="O1939" s="28" t="str">
        <f t="shared" si="181"/>
        <v>7,</v>
      </c>
      <c r="P1939" s="28" t="str">
        <f t="shared" si="182"/>
        <v>15</v>
      </c>
      <c r="Q1939" s="29">
        <f t="shared" si="183"/>
        <v>435</v>
      </c>
      <c r="R1939" s="29">
        <f t="shared" si="184"/>
        <v>7.25</v>
      </c>
    </row>
    <row r="1940" spans="1:18">
      <c r="A1940" s="1">
        <v>45597</v>
      </c>
      <c r="B1940" s="1" t="str">
        <f t="shared" si="185"/>
        <v>noviembre</v>
      </c>
      <c r="C1940" t="s">
        <v>76</v>
      </c>
      <c r="D1940" t="s">
        <v>77</v>
      </c>
      <c r="E1940" t="s">
        <v>540</v>
      </c>
      <c r="F1940" t="s">
        <v>78</v>
      </c>
      <c r="G1940" t="s">
        <v>79</v>
      </c>
      <c r="H1940" t="s">
        <v>80</v>
      </c>
      <c r="I1940" t="s">
        <v>15</v>
      </c>
      <c r="J1940" t="s">
        <v>81</v>
      </c>
      <c r="K1940" s="2">
        <v>13</v>
      </c>
      <c r="L1940" s="2">
        <v>136</v>
      </c>
      <c r="M1940" s="2">
        <v>4.3499999999999996</v>
      </c>
      <c r="N1940" s="27">
        <f t="shared" si="186"/>
        <v>4</v>
      </c>
      <c r="O1940" s="28" t="str">
        <f t="shared" si="181"/>
        <v>4,</v>
      </c>
      <c r="P1940" s="28" t="str">
        <f t="shared" si="182"/>
        <v>35</v>
      </c>
      <c r="Q1940" s="29">
        <f t="shared" si="183"/>
        <v>275</v>
      </c>
      <c r="R1940" s="29">
        <f t="shared" si="184"/>
        <v>4.583333333333333</v>
      </c>
    </row>
    <row r="1941" spans="1:18">
      <c r="A1941" s="1">
        <v>45597</v>
      </c>
      <c r="B1941" s="1" t="str">
        <f t="shared" si="185"/>
        <v>noviembre</v>
      </c>
      <c r="C1941" t="s">
        <v>82</v>
      </c>
      <c r="D1941" t="s">
        <v>83</v>
      </c>
      <c r="E1941" t="s">
        <v>540</v>
      </c>
      <c r="F1941" t="s">
        <v>456</v>
      </c>
      <c r="G1941" t="s">
        <v>85</v>
      </c>
      <c r="H1941" t="s">
        <v>258</v>
      </c>
      <c r="I1941" t="s">
        <v>15</v>
      </c>
      <c r="J1941" t="s">
        <v>16</v>
      </c>
      <c r="K1941" s="2">
        <v>1</v>
      </c>
      <c r="L1941" s="2">
        <v>150</v>
      </c>
      <c r="M1941" s="2">
        <v>5</v>
      </c>
      <c r="N1941" s="27">
        <f t="shared" si="186"/>
        <v>1</v>
      </c>
      <c r="O1941" s="28" t="str">
        <f t="shared" si="181"/>
        <v>5</v>
      </c>
      <c r="P1941" s="28">
        <f t="shared" si="182"/>
        <v>0</v>
      </c>
      <c r="Q1941" s="29">
        <f t="shared" si="183"/>
        <v>300</v>
      </c>
      <c r="R1941" s="29">
        <f t="shared" si="184"/>
        <v>5</v>
      </c>
    </row>
    <row r="1942" spans="1:18">
      <c r="A1942" s="1">
        <v>45597</v>
      </c>
      <c r="B1942" s="1" t="str">
        <f t="shared" si="185"/>
        <v>noviembre</v>
      </c>
      <c r="C1942" t="s">
        <v>82</v>
      </c>
      <c r="D1942" t="s">
        <v>83</v>
      </c>
      <c r="E1942" t="s">
        <v>540</v>
      </c>
      <c r="F1942" t="s">
        <v>456</v>
      </c>
      <c r="G1942" t="s">
        <v>85</v>
      </c>
      <c r="H1942" t="s">
        <v>259</v>
      </c>
      <c r="I1942" t="s">
        <v>15</v>
      </c>
      <c r="J1942" t="s">
        <v>16</v>
      </c>
      <c r="K1942" s="2">
        <v>7</v>
      </c>
      <c r="L1942" s="2">
        <v>330</v>
      </c>
      <c r="M1942" s="2">
        <v>11</v>
      </c>
      <c r="N1942" s="27">
        <f t="shared" si="186"/>
        <v>2</v>
      </c>
      <c r="O1942" s="28" t="str">
        <f t="shared" si="181"/>
        <v>11</v>
      </c>
      <c r="P1942" s="28">
        <f t="shared" si="182"/>
        <v>0</v>
      </c>
      <c r="Q1942" s="29">
        <f t="shared" si="183"/>
        <v>660</v>
      </c>
      <c r="R1942" s="29">
        <f t="shared" si="184"/>
        <v>11</v>
      </c>
    </row>
    <row r="1943" spans="1:18">
      <c r="A1943" s="1">
        <v>45597</v>
      </c>
      <c r="B1943" s="1" t="str">
        <f t="shared" si="185"/>
        <v>noviembre</v>
      </c>
      <c r="C1943" t="s">
        <v>82</v>
      </c>
      <c r="D1943" t="s">
        <v>83</v>
      </c>
      <c r="E1943" t="s">
        <v>540</v>
      </c>
      <c r="F1943" t="s">
        <v>456</v>
      </c>
      <c r="G1943" t="s">
        <v>85</v>
      </c>
      <c r="H1943" t="s">
        <v>344</v>
      </c>
      <c r="I1943" t="s">
        <v>15</v>
      </c>
      <c r="J1943" t="s">
        <v>16</v>
      </c>
      <c r="K1943" s="2">
        <v>15</v>
      </c>
      <c r="L1943" s="2">
        <v>2190</v>
      </c>
      <c r="M1943" s="2">
        <v>73</v>
      </c>
      <c r="N1943" s="27">
        <f t="shared" si="186"/>
        <v>2</v>
      </c>
      <c r="O1943" s="28" t="str">
        <f t="shared" ref="O1943:O2006" si="187">IF(N1943="1",$M1943,IF(N1943=2,LEFT($M1943,2),LEFT($M1943,2)))</f>
        <v>73</v>
      </c>
      <c r="P1943" s="28">
        <f t="shared" ref="P1943:P2006" si="188">IF(N1943&lt;=2,0,MID($M1943,3,3))</f>
        <v>0</v>
      </c>
      <c r="Q1943" s="29">
        <f t="shared" ref="Q1943:Q2006" si="189">+(O1943*60)+P1943</f>
        <v>4380</v>
      </c>
      <c r="R1943" s="29">
        <f t="shared" ref="R1943:R2006" si="190">+Q1943/60</f>
        <v>73</v>
      </c>
    </row>
    <row r="1944" spans="1:18">
      <c r="A1944" s="1">
        <v>45597</v>
      </c>
      <c r="B1944" s="1" t="str">
        <f t="shared" si="185"/>
        <v>noviembre</v>
      </c>
      <c r="C1944" t="s">
        <v>82</v>
      </c>
      <c r="D1944" t="s">
        <v>83</v>
      </c>
      <c r="E1944" t="s">
        <v>540</v>
      </c>
      <c r="F1944" t="s">
        <v>456</v>
      </c>
      <c r="G1944" t="s">
        <v>85</v>
      </c>
      <c r="H1944" t="s">
        <v>86</v>
      </c>
      <c r="I1944" t="s">
        <v>15</v>
      </c>
      <c r="J1944" t="s">
        <v>16</v>
      </c>
      <c r="K1944" s="2">
        <v>14</v>
      </c>
      <c r="L1944" s="2">
        <v>2100</v>
      </c>
      <c r="M1944" s="2">
        <v>70</v>
      </c>
      <c r="N1944" s="27">
        <f t="shared" si="186"/>
        <v>2</v>
      </c>
      <c r="O1944" s="28" t="str">
        <f t="shared" si="187"/>
        <v>70</v>
      </c>
      <c r="P1944" s="28">
        <f t="shared" si="188"/>
        <v>0</v>
      </c>
      <c r="Q1944" s="29">
        <f t="shared" si="189"/>
        <v>4200</v>
      </c>
      <c r="R1944" s="29">
        <f t="shared" si="190"/>
        <v>70</v>
      </c>
    </row>
    <row r="1945" spans="1:18">
      <c r="A1945" s="1">
        <v>45597</v>
      </c>
      <c r="B1945" s="1" t="str">
        <f t="shared" si="185"/>
        <v>noviembre</v>
      </c>
      <c r="C1945" t="s">
        <v>260</v>
      </c>
      <c r="D1945" t="s">
        <v>261</v>
      </c>
      <c r="E1945" t="s">
        <v>529</v>
      </c>
      <c r="F1945" t="s">
        <v>466</v>
      </c>
      <c r="G1945" t="s">
        <v>262</v>
      </c>
      <c r="H1945" t="s">
        <v>263</v>
      </c>
      <c r="I1945" t="s">
        <v>264</v>
      </c>
      <c r="J1945" t="s">
        <v>27</v>
      </c>
      <c r="K1945" s="2">
        <v>66</v>
      </c>
      <c r="L1945" s="2">
        <v>4859</v>
      </c>
      <c r="M1945" s="2">
        <v>63.54</v>
      </c>
      <c r="N1945" s="27">
        <f t="shared" si="186"/>
        <v>5</v>
      </c>
      <c r="O1945" s="28" t="str">
        <f t="shared" si="187"/>
        <v>63</v>
      </c>
      <c r="P1945" s="28" t="str">
        <f t="shared" si="188"/>
        <v>,54</v>
      </c>
      <c r="Q1945" s="29">
        <f t="shared" si="189"/>
        <v>3780.54</v>
      </c>
      <c r="R1945" s="29">
        <f t="shared" si="190"/>
        <v>63.009</v>
      </c>
    </row>
    <row r="1946" spans="1:18">
      <c r="A1946" s="1">
        <v>45597</v>
      </c>
      <c r="B1946" s="1" t="str">
        <f t="shared" si="185"/>
        <v>noviembre</v>
      </c>
      <c r="C1946" t="s">
        <v>260</v>
      </c>
      <c r="D1946" t="s">
        <v>261</v>
      </c>
      <c r="E1946" t="s">
        <v>529</v>
      </c>
      <c r="F1946" t="s">
        <v>466</v>
      </c>
      <c r="G1946" t="s">
        <v>262</v>
      </c>
      <c r="H1946" t="s">
        <v>267</v>
      </c>
      <c r="I1946" t="s">
        <v>264</v>
      </c>
      <c r="J1946" t="s">
        <v>27</v>
      </c>
      <c r="K1946" s="2">
        <v>44</v>
      </c>
      <c r="L1946" s="2">
        <v>3095</v>
      </c>
      <c r="M1946" s="2">
        <v>41.42</v>
      </c>
      <c r="N1946" s="27">
        <f t="shared" si="186"/>
        <v>5</v>
      </c>
      <c r="O1946" s="28" t="str">
        <f t="shared" si="187"/>
        <v>41</v>
      </c>
      <c r="P1946" s="28" t="str">
        <f t="shared" si="188"/>
        <v>,42</v>
      </c>
      <c r="Q1946" s="29">
        <f t="shared" si="189"/>
        <v>2460.42</v>
      </c>
      <c r="R1946" s="29">
        <f t="shared" si="190"/>
        <v>41.006999999999998</v>
      </c>
    </row>
    <row r="1947" spans="1:18">
      <c r="A1947" s="1">
        <v>45597</v>
      </c>
      <c r="B1947" s="1" t="str">
        <f t="shared" si="185"/>
        <v>noviembre</v>
      </c>
      <c r="C1947" t="s">
        <v>260</v>
      </c>
      <c r="D1947" t="s">
        <v>261</v>
      </c>
      <c r="E1947" t="s">
        <v>529</v>
      </c>
      <c r="F1947" t="s">
        <v>466</v>
      </c>
      <c r="G1947" t="s">
        <v>262</v>
      </c>
      <c r="H1947" t="s">
        <v>268</v>
      </c>
      <c r="I1947" t="s">
        <v>264</v>
      </c>
      <c r="J1947" t="s">
        <v>27</v>
      </c>
      <c r="K1947" s="2">
        <v>12</v>
      </c>
      <c r="L1947" s="2">
        <v>1052</v>
      </c>
      <c r="M1947" s="2">
        <v>14</v>
      </c>
      <c r="N1947" s="27">
        <f t="shared" si="186"/>
        <v>2</v>
      </c>
      <c r="O1947" s="28" t="str">
        <f t="shared" si="187"/>
        <v>14</v>
      </c>
      <c r="P1947" s="28">
        <f t="shared" si="188"/>
        <v>0</v>
      </c>
      <c r="Q1947" s="29">
        <f t="shared" si="189"/>
        <v>840</v>
      </c>
      <c r="R1947" s="29">
        <f t="shared" si="190"/>
        <v>14</v>
      </c>
    </row>
    <row r="1948" spans="1:18">
      <c r="A1948" s="1">
        <v>45597</v>
      </c>
      <c r="B1948" s="1" t="str">
        <f t="shared" si="185"/>
        <v>noviembre</v>
      </c>
      <c r="C1948" t="s">
        <v>260</v>
      </c>
      <c r="D1948" t="s">
        <v>261</v>
      </c>
      <c r="E1948" t="s">
        <v>529</v>
      </c>
      <c r="F1948" t="s">
        <v>466</v>
      </c>
      <c r="G1948" t="s">
        <v>262</v>
      </c>
      <c r="H1948" t="s">
        <v>271</v>
      </c>
      <c r="I1948" t="s">
        <v>264</v>
      </c>
      <c r="J1948" t="s">
        <v>27</v>
      </c>
      <c r="K1948" s="2">
        <v>73</v>
      </c>
      <c r="L1948" s="2">
        <v>4642</v>
      </c>
      <c r="M1948" s="2">
        <v>69.12</v>
      </c>
      <c r="N1948" s="27">
        <f t="shared" si="186"/>
        <v>5</v>
      </c>
      <c r="O1948" s="28" t="str">
        <f t="shared" si="187"/>
        <v>69</v>
      </c>
      <c r="P1948" s="28" t="str">
        <f t="shared" si="188"/>
        <v>,12</v>
      </c>
      <c r="Q1948" s="29">
        <f t="shared" si="189"/>
        <v>4140.12</v>
      </c>
      <c r="R1948" s="29">
        <f t="shared" si="190"/>
        <v>69.001999999999995</v>
      </c>
    </row>
    <row r="1949" spans="1:18">
      <c r="A1949" s="1">
        <v>45597</v>
      </c>
      <c r="B1949" s="1" t="str">
        <f t="shared" si="185"/>
        <v>noviembre</v>
      </c>
      <c r="C1949" t="s">
        <v>93</v>
      </c>
      <c r="D1949" t="s">
        <v>94</v>
      </c>
      <c r="E1949" t="s">
        <v>542</v>
      </c>
      <c r="F1949" t="s">
        <v>95</v>
      </c>
      <c r="G1949" t="s">
        <v>541</v>
      </c>
      <c r="H1949" t="s">
        <v>99</v>
      </c>
      <c r="I1949" t="s">
        <v>543</v>
      </c>
      <c r="J1949" t="s">
        <v>123</v>
      </c>
      <c r="K1949" s="2">
        <v>50</v>
      </c>
      <c r="L1949" s="2">
        <v>946</v>
      </c>
      <c r="M1949" s="2">
        <v>22</v>
      </c>
      <c r="N1949" s="27">
        <f t="shared" si="186"/>
        <v>2</v>
      </c>
      <c r="O1949" s="28" t="str">
        <f t="shared" si="187"/>
        <v>22</v>
      </c>
      <c r="P1949" s="28">
        <f t="shared" si="188"/>
        <v>0</v>
      </c>
      <c r="Q1949" s="29">
        <f t="shared" si="189"/>
        <v>1320</v>
      </c>
      <c r="R1949" s="29">
        <f t="shared" si="190"/>
        <v>22</v>
      </c>
    </row>
    <row r="1950" spans="1:18">
      <c r="A1950" s="1">
        <v>45597</v>
      </c>
      <c r="B1950" s="1" t="str">
        <f t="shared" si="185"/>
        <v>noviembre</v>
      </c>
      <c r="C1950" t="s">
        <v>93</v>
      </c>
      <c r="D1950" t="s">
        <v>94</v>
      </c>
      <c r="E1950" t="s">
        <v>542</v>
      </c>
      <c r="F1950" t="s">
        <v>95</v>
      </c>
      <c r="G1950" t="s">
        <v>541</v>
      </c>
      <c r="H1950" t="s">
        <v>97</v>
      </c>
      <c r="I1950" t="s">
        <v>92</v>
      </c>
      <c r="J1950" t="s">
        <v>548</v>
      </c>
      <c r="K1950" s="2">
        <v>28</v>
      </c>
      <c r="L1950" s="2">
        <v>601</v>
      </c>
      <c r="M1950" s="2">
        <v>13.43</v>
      </c>
      <c r="N1950" s="27">
        <f t="shared" si="186"/>
        <v>5</v>
      </c>
      <c r="O1950" s="28" t="str">
        <f t="shared" si="187"/>
        <v>13</v>
      </c>
      <c r="P1950" s="28" t="str">
        <f t="shared" si="188"/>
        <v>,43</v>
      </c>
      <c r="Q1950" s="29">
        <f t="shared" si="189"/>
        <v>780.43</v>
      </c>
      <c r="R1950" s="29">
        <f t="shared" si="190"/>
        <v>13.007166666666667</v>
      </c>
    </row>
    <row r="1951" spans="1:18">
      <c r="A1951" s="1">
        <v>45597</v>
      </c>
      <c r="B1951" s="1" t="str">
        <f t="shared" si="185"/>
        <v>noviembre</v>
      </c>
      <c r="C1951" t="s">
        <v>105</v>
      </c>
      <c r="D1951" t="s">
        <v>106</v>
      </c>
      <c r="E1951" t="s">
        <v>513</v>
      </c>
      <c r="F1951" t="s">
        <v>107</v>
      </c>
      <c r="G1951" t="s">
        <v>544</v>
      </c>
      <c r="H1951" t="s">
        <v>503</v>
      </c>
      <c r="I1951" t="s">
        <v>92</v>
      </c>
      <c r="J1951" t="s">
        <v>16</v>
      </c>
      <c r="K1951" s="2">
        <v>4</v>
      </c>
      <c r="L1951" s="2">
        <v>25</v>
      </c>
      <c r="M1951" s="2">
        <v>1</v>
      </c>
      <c r="N1951" s="27">
        <f t="shared" si="186"/>
        <v>1</v>
      </c>
      <c r="O1951" s="28" t="str">
        <f t="shared" si="187"/>
        <v>1</v>
      </c>
      <c r="P1951" s="28">
        <f t="shared" si="188"/>
        <v>0</v>
      </c>
      <c r="Q1951" s="29">
        <f t="shared" si="189"/>
        <v>60</v>
      </c>
      <c r="R1951" s="29">
        <f t="shared" si="190"/>
        <v>1</v>
      </c>
    </row>
    <row r="1952" spans="1:18">
      <c r="A1952" s="1">
        <v>45597</v>
      </c>
      <c r="B1952" s="1" t="str">
        <f t="shared" si="185"/>
        <v>noviembre</v>
      </c>
      <c r="C1952" t="s">
        <v>105</v>
      </c>
      <c r="D1952" t="s">
        <v>106</v>
      </c>
      <c r="E1952" t="s">
        <v>513</v>
      </c>
      <c r="F1952" t="s">
        <v>107</v>
      </c>
      <c r="G1952" t="s">
        <v>545</v>
      </c>
      <c r="H1952" t="s">
        <v>109</v>
      </c>
      <c r="I1952" t="s">
        <v>92</v>
      </c>
      <c r="J1952" t="s">
        <v>16</v>
      </c>
      <c r="K1952" s="2">
        <v>2</v>
      </c>
      <c r="L1952" s="2">
        <v>12.5</v>
      </c>
      <c r="M1952" s="2">
        <v>30</v>
      </c>
      <c r="N1952" s="27">
        <f t="shared" si="186"/>
        <v>2</v>
      </c>
      <c r="O1952" s="28" t="str">
        <f t="shared" si="187"/>
        <v>30</v>
      </c>
      <c r="P1952" s="28">
        <f t="shared" si="188"/>
        <v>0</v>
      </c>
      <c r="Q1952" s="29">
        <f t="shared" si="189"/>
        <v>1800</v>
      </c>
      <c r="R1952" s="29">
        <f t="shared" si="190"/>
        <v>30</v>
      </c>
    </row>
    <row r="1953" spans="1:18">
      <c r="A1953" s="1">
        <v>45597</v>
      </c>
      <c r="B1953" s="1" t="str">
        <f t="shared" si="185"/>
        <v>noviembre</v>
      </c>
      <c r="C1953" t="s">
        <v>105</v>
      </c>
      <c r="D1953" t="s">
        <v>106</v>
      </c>
      <c r="E1953" t="s">
        <v>513</v>
      </c>
      <c r="F1953" t="s">
        <v>107</v>
      </c>
      <c r="G1953" t="s">
        <v>545</v>
      </c>
      <c r="H1953" t="s">
        <v>503</v>
      </c>
      <c r="I1953" t="s">
        <v>92</v>
      </c>
      <c r="J1953" t="s">
        <v>16</v>
      </c>
      <c r="K1953" s="2">
        <v>6</v>
      </c>
      <c r="L1953" s="2">
        <v>37.5</v>
      </c>
      <c r="M1953" s="2">
        <v>1.3</v>
      </c>
      <c r="N1953" s="27">
        <f t="shared" si="186"/>
        <v>3</v>
      </c>
      <c r="O1953" s="28" t="str">
        <f t="shared" si="187"/>
        <v>1,</v>
      </c>
      <c r="P1953" s="28" t="str">
        <f t="shared" si="188"/>
        <v>3</v>
      </c>
      <c r="Q1953" s="29">
        <f t="shared" si="189"/>
        <v>63</v>
      </c>
      <c r="R1953" s="29">
        <f t="shared" si="190"/>
        <v>1.05</v>
      </c>
    </row>
    <row r="1954" spans="1:18">
      <c r="A1954" s="1">
        <v>45597</v>
      </c>
      <c r="B1954" s="1" t="str">
        <f t="shared" si="185"/>
        <v>noviembre</v>
      </c>
      <c r="C1954" t="s">
        <v>105</v>
      </c>
      <c r="D1954" t="s">
        <v>106</v>
      </c>
      <c r="E1954" t="s">
        <v>513</v>
      </c>
      <c r="F1954" t="s">
        <v>120</v>
      </c>
      <c r="G1954" t="s">
        <v>546</v>
      </c>
      <c r="H1954" t="s">
        <v>109</v>
      </c>
      <c r="I1954" t="s">
        <v>92</v>
      </c>
      <c r="J1954" t="s">
        <v>16</v>
      </c>
      <c r="K1954" s="2">
        <v>2</v>
      </c>
      <c r="L1954" s="2">
        <v>12.5</v>
      </c>
      <c r="M1954" s="2">
        <v>30</v>
      </c>
      <c r="N1954" s="27">
        <f t="shared" si="186"/>
        <v>2</v>
      </c>
      <c r="O1954" s="28" t="str">
        <f t="shared" si="187"/>
        <v>30</v>
      </c>
      <c r="P1954" s="28">
        <f t="shared" si="188"/>
        <v>0</v>
      </c>
      <c r="Q1954" s="29">
        <f t="shared" si="189"/>
        <v>1800</v>
      </c>
      <c r="R1954" s="29">
        <f t="shared" si="190"/>
        <v>30</v>
      </c>
    </row>
    <row r="1955" spans="1:18">
      <c r="A1955" s="1">
        <v>45597</v>
      </c>
      <c r="B1955" s="1" t="str">
        <f t="shared" si="185"/>
        <v>noviembre</v>
      </c>
      <c r="C1955" t="s">
        <v>105</v>
      </c>
      <c r="D1955" t="s">
        <v>106</v>
      </c>
      <c r="E1955" t="s">
        <v>513</v>
      </c>
      <c r="F1955" t="s">
        <v>120</v>
      </c>
      <c r="G1955" t="s">
        <v>546</v>
      </c>
      <c r="H1955" t="s">
        <v>503</v>
      </c>
      <c r="I1955" t="s">
        <v>92</v>
      </c>
      <c r="J1955" t="s">
        <v>16</v>
      </c>
      <c r="K1955" s="2">
        <v>4</v>
      </c>
      <c r="L1955" s="2">
        <v>25</v>
      </c>
      <c r="M1955" s="2">
        <v>1</v>
      </c>
      <c r="N1955" s="27">
        <f t="shared" si="186"/>
        <v>1</v>
      </c>
      <c r="O1955" s="28" t="str">
        <f t="shared" si="187"/>
        <v>1</v>
      </c>
      <c r="P1955" s="28">
        <f t="shared" si="188"/>
        <v>0</v>
      </c>
      <c r="Q1955" s="29">
        <f t="shared" si="189"/>
        <v>60</v>
      </c>
      <c r="R1955" s="29">
        <f t="shared" si="190"/>
        <v>1</v>
      </c>
    </row>
    <row r="1956" spans="1:18">
      <c r="A1956" s="1">
        <v>45597</v>
      </c>
      <c r="B1956" s="1" t="str">
        <f t="shared" si="185"/>
        <v>noviembre</v>
      </c>
      <c r="C1956" t="s">
        <v>105</v>
      </c>
      <c r="D1956" t="s">
        <v>106</v>
      </c>
      <c r="E1956" t="s">
        <v>513</v>
      </c>
      <c r="F1956" t="s">
        <v>120</v>
      </c>
      <c r="G1956" t="s">
        <v>547</v>
      </c>
      <c r="H1956" t="s">
        <v>345</v>
      </c>
      <c r="I1956" t="s">
        <v>92</v>
      </c>
      <c r="J1956" t="s">
        <v>16</v>
      </c>
      <c r="K1956" s="2">
        <v>16</v>
      </c>
      <c r="L1956" s="2">
        <v>100</v>
      </c>
      <c r="M1956" s="2">
        <v>4</v>
      </c>
      <c r="N1956" s="27">
        <f t="shared" si="186"/>
        <v>1</v>
      </c>
      <c r="O1956" s="28" t="str">
        <f t="shared" si="187"/>
        <v>4</v>
      </c>
      <c r="P1956" s="28">
        <f t="shared" si="188"/>
        <v>0</v>
      </c>
      <c r="Q1956" s="29">
        <f t="shared" si="189"/>
        <v>240</v>
      </c>
      <c r="R1956" s="29">
        <f t="shared" si="190"/>
        <v>4</v>
      </c>
    </row>
    <row r="1957" spans="1:18">
      <c r="A1957" s="1">
        <v>45597</v>
      </c>
      <c r="B1957" s="1" t="str">
        <f t="shared" si="185"/>
        <v>noviembre</v>
      </c>
      <c r="C1957" t="s">
        <v>105</v>
      </c>
      <c r="D1957" t="s">
        <v>106</v>
      </c>
      <c r="E1957" t="s">
        <v>513</v>
      </c>
      <c r="F1957" t="s">
        <v>120</v>
      </c>
      <c r="G1957" t="s">
        <v>547</v>
      </c>
      <c r="H1957" t="s">
        <v>124</v>
      </c>
      <c r="I1957" t="s">
        <v>15</v>
      </c>
      <c r="J1957" t="s">
        <v>16</v>
      </c>
      <c r="K1957" s="2">
        <v>16</v>
      </c>
      <c r="L1957" s="2">
        <v>100</v>
      </c>
      <c r="M1957" s="2">
        <v>4</v>
      </c>
      <c r="N1957" s="27">
        <f t="shared" si="186"/>
        <v>1</v>
      </c>
      <c r="O1957" s="28" t="str">
        <f t="shared" si="187"/>
        <v>4</v>
      </c>
      <c r="P1957" s="28">
        <f t="shared" si="188"/>
        <v>0</v>
      </c>
      <c r="Q1957" s="29">
        <f t="shared" si="189"/>
        <v>240</v>
      </c>
      <c r="R1957" s="29">
        <f t="shared" si="190"/>
        <v>4</v>
      </c>
    </row>
    <row r="1958" spans="1:18">
      <c r="A1958" s="1">
        <v>45597</v>
      </c>
      <c r="B1958" s="1" t="str">
        <f t="shared" si="185"/>
        <v>noviembre</v>
      </c>
      <c r="C1958" t="s">
        <v>105</v>
      </c>
      <c r="D1958" t="s">
        <v>106</v>
      </c>
      <c r="E1958" t="s">
        <v>513</v>
      </c>
      <c r="F1958" t="s">
        <v>120</v>
      </c>
      <c r="G1958" t="s">
        <v>547</v>
      </c>
      <c r="H1958" t="s">
        <v>125</v>
      </c>
      <c r="I1958" t="s">
        <v>92</v>
      </c>
      <c r="J1958" t="s">
        <v>16</v>
      </c>
      <c r="K1958" s="2">
        <v>16</v>
      </c>
      <c r="L1958" s="2">
        <v>100</v>
      </c>
      <c r="M1958" s="2">
        <v>4</v>
      </c>
      <c r="N1958" s="27">
        <f t="shared" si="186"/>
        <v>1</v>
      </c>
      <c r="O1958" s="28" t="str">
        <f t="shared" si="187"/>
        <v>4</v>
      </c>
      <c r="P1958" s="28">
        <f t="shared" si="188"/>
        <v>0</v>
      </c>
      <c r="Q1958" s="29">
        <f t="shared" si="189"/>
        <v>240</v>
      </c>
      <c r="R1958" s="29">
        <f t="shared" si="190"/>
        <v>4</v>
      </c>
    </row>
    <row r="1959" spans="1:18">
      <c r="A1959" s="1">
        <v>45597</v>
      </c>
      <c r="B1959" s="1" t="str">
        <f t="shared" si="185"/>
        <v>noviembre</v>
      </c>
      <c r="C1959" t="s">
        <v>105</v>
      </c>
      <c r="D1959" t="s">
        <v>106</v>
      </c>
      <c r="E1959" t="s">
        <v>513</v>
      </c>
      <c r="F1959" t="s">
        <v>120</v>
      </c>
      <c r="G1959" t="s">
        <v>547</v>
      </c>
      <c r="H1959" t="s">
        <v>345</v>
      </c>
      <c r="I1959" t="s">
        <v>92</v>
      </c>
      <c r="J1959" t="s">
        <v>123</v>
      </c>
      <c r="K1959" s="2">
        <v>24</v>
      </c>
      <c r="L1959" s="2">
        <v>150</v>
      </c>
      <c r="M1959" s="2">
        <v>6</v>
      </c>
      <c r="N1959" s="27">
        <f t="shared" si="186"/>
        <v>1</v>
      </c>
      <c r="O1959" s="28" t="str">
        <f t="shared" si="187"/>
        <v>6</v>
      </c>
      <c r="P1959" s="28">
        <f t="shared" si="188"/>
        <v>0</v>
      </c>
      <c r="Q1959" s="29">
        <f t="shared" si="189"/>
        <v>360</v>
      </c>
      <c r="R1959" s="29">
        <f t="shared" si="190"/>
        <v>6</v>
      </c>
    </row>
    <row r="1960" spans="1:18">
      <c r="A1960" s="1">
        <v>45597</v>
      </c>
      <c r="B1960" s="1" t="str">
        <f t="shared" si="185"/>
        <v>noviembre</v>
      </c>
      <c r="C1960" t="s">
        <v>105</v>
      </c>
      <c r="D1960" t="s">
        <v>106</v>
      </c>
      <c r="E1960" t="s">
        <v>513</v>
      </c>
      <c r="F1960" t="s">
        <v>120</v>
      </c>
      <c r="G1960" t="s">
        <v>547</v>
      </c>
      <c r="H1960" t="s">
        <v>125</v>
      </c>
      <c r="I1960" t="s">
        <v>92</v>
      </c>
      <c r="J1960" t="s">
        <v>123</v>
      </c>
      <c r="K1960" s="2">
        <v>48</v>
      </c>
      <c r="L1960" s="2">
        <v>300</v>
      </c>
      <c r="M1960" s="2">
        <v>12</v>
      </c>
      <c r="N1960" s="27">
        <f t="shared" si="186"/>
        <v>2</v>
      </c>
      <c r="O1960" s="28" t="str">
        <f t="shared" si="187"/>
        <v>12</v>
      </c>
      <c r="P1960" s="28">
        <f t="shared" si="188"/>
        <v>0</v>
      </c>
      <c r="Q1960" s="29">
        <f t="shared" si="189"/>
        <v>720</v>
      </c>
      <c r="R1960" s="29">
        <f t="shared" si="190"/>
        <v>12</v>
      </c>
    </row>
    <row r="1961" spans="1:18">
      <c r="A1961" s="1">
        <v>45597</v>
      </c>
      <c r="B1961" s="1" t="str">
        <f t="shared" si="185"/>
        <v>noviembre</v>
      </c>
      <c r="C1961" t="s">
        <v>105</v>
      </c>
      <c r="D1961" t="s">
        <v>106</v>
      </c>
      <c r="E1961" t="s">
        <v>513</v>
      </c>
      <c r="F1961" t="s">
        <v>120</v>
      </c>
      <c r="G1961" t="s">
        <v>547</v>
      </c>
      <c r="H1961" t="s">
        <v>125</v>
      </c>
      <c r="I1961" t="s">
        <v>92</v>
      </c>
      <c r="J1961" t="s">
        <v>404</v>
      </c>
      <c r="K1961" s="2">
        <v>2</v>
      </c>
      <c r="L1961" s="2">
        <v>12.5</v>
      </c>
      <c r="M1961" s="2">
        <v>30</v>
      </c>
      <c r="N1961" s="27">
        <f t="shared" si="186"/>
        <v>2</v>
      </c>
      <c r="O1961" s="28" t="str">
        <f t="shared" si="187"/>
        <v>30</v>
      </c>
      <c r="P1961" s="28">
        <f t="shared" si="188"/>
        <v>0</v>
      </c>
      <c r="Q1961" s="29">
        <f t="shared" si="189"/>
        <v>1800</v>
      </c>
      <c r="R1961" s="29">
        <f t="shared" si="190"/>
        <v>30</v>
      </c>
    </row>
    <row r="1962" spans="1:18">
      <c r="A1962" s="1">
        <v>45597</v>
      </c>
      <c r="B1962" s="1" t="str">
        <f t="shared" si="185"/>
        <v>noviembre</v>
      </c>
      <c r="C1962" t="s">
        <v>105</v>
      </c>
      <c r="D1962" t="s">
        <v>106</v>
      </c>
      <c r="E1962" t="s">
        <v>513</v>
      </c>
      <c r="F1962" t="s">
        <v>120</v>
      </c>
      <c r="G1962" t="s">
        <v>549</v>
      </c>
      <c r="H1962" t="s">
        <v>125</v>
      </c>
      <c r="I1962" t="s">
        <v>92</v>
      </c>
      <c r="J1962" t="s">
        <v>16</v>
      </c>
      <c r="K1962" s="2">
        <v>2</v>
      </c>
      <c r="L1962" s="2">
        <v>12.5</v>
      </c>
      <c r="M1962" s="2">
        <v>30</v>
      </c>
      <c r="N1962" s="27">
        <f t="shared" si="186"/>
        <v>2</v>
      </c>
      <c r="O1962" s="28" t="str">
        <f t="shared" si="187"/>
        <v>30</v>
      </c>
      <c r="P1962" s="28">
        <f t="shared" si="188"/>
        <v>0</v>
      </c>
      <c r="Q1962" s="29">
        <f t="shared" si="189"/>
        <v>1800</v>
      </c>
      <c r="R1962" s="29">
        <f t="shared" si="190"/>
        <v>30</v>
      </c>
    </row>
    <row r="1963" spans="1:18">
      <c r="A1963" s="1">
        <v>45597</v>
      </c>
      <c r="B1963" s="1" t="str">
        <f t="shared" si="185"/>
        <v>noviembre</v>
      </c>
      <c r="C1963" t="s">
        <v>105</v>
      </c>
      <c r="D1963" t="s">
        <v>106</v>
      </c>
      <c r="E1963" t="s">
        <v>513</v>
      </c>
      <c r="F1963" t="s">
        <v>120</v>
      </c>
      <c r="G1963" t="s">
        <v>549</v>
      </c>
      <c r="H1963" t="s">
        <v>345</v>
      </c>
      <c r="I1963" t="s">
        <v>92</v>
      </c>
      <c r="J1963" t="s">
        <v>123</v>
      </c>
      <c r="K1963" s="2">
        <v>6</v>
      </c>
      <c r="L1963" s="2">
        <v>37.5</v>
      </c>
      <c r="M1963" s="2">
        <v>1.3</v>
      </c>
      <c r="N1963" s="27">
        <f t="shared" si="186"/>
        <v>3</v>
      </c>
      <c r="O1963" s="28" t="str">
        <f t="shared" si="187"/>
        <v>1,</v>
      </c>
      <c r="P1963" s="28" t="str">
        <f t="shared" si="188"/>
        <v>3</v>
      </c>
      <c r="Q1963" s="29">
        <f t="shared" si="189"/>
        <v>63</v>
      </c>
      <c r="R1963" s="29">
        <f t="shared" si="190"/>
        <v>1.05</v>
      </c>
    </row>
    <row r="1964" spans="1:18">
      <c r="A1964" s="1">
        <v>45597</v>
      </c>
      <c r="B1964" s="1" t="str">
        <f t="shared" si="185"/>
        <v>noviembre</v>
      </c>
      <c r="C1964" t="s">
        <v>105</v>
      </c>
      <c r="D1964" t="s">
        <v>106</v>
      </c>
      <c r="E1964" t="s">
        <v>513</v>
      </c>
      <c r="F1964" t="s">
        <v>120</v>
      </c>
      <c r="G1964" t="s">
        <v>549</v>
      </c>
      <c r="H1964" t="s">
        <v>125</v>
      </c>
      <c r="I1964" t="s">
        <v>92</v>
      </c>
      <c r="J1964" t="s">
        <v>123</v>
      </c>
      <c r="K1964" s="2">
        <v>18</v>
      </c>
      <c r="L1964" s="2">
        <v>112.5</v>
      </c>
      <c r="M1964" s="2">
        <v>4.3</v>
      </c>
      <c r="N1964" s="27">
        <f t="shared" si="186"/>
        <v>3</v>
      </c>
      <c r="O1964" s="28" t="str">
        <f t="shared" si="187"/>
        <v>4,</v>
      </c>
      <c r="P1964" s="28" t="str">
        <f t="shared" si="188"/>
        <v>3</v>
      </c>
      <c r="Q1964" s="29">
        <f t="shared" si="189"/>
        <v>243</v>
      </c>
      <c r="R1964" s="29">
        <f t="shared" si="190"/>
        <v>4.05</v>
      </c>
    </row>
    <row r="1965" spans="1:18">
      <c r="A1965" s="1">
        <v>45597</v>
      </c>
      <c r="B1965" s="1" t="str">
        <f t="shared" si="185"/>
        <v>noviembre</v>
      </c>
      <c r="C1965" t="s">
        <v>105</v>
      </c>
      <c r="D1965" t="s">
        <v>106</v>
      </c>
      <c r="E1965" t="s">
        <v>513</v>
      </c>
      <c r="F1965" t="s">
        <v>120</v>
      </c>
      <c r="G1965" t="s">
        <v>550</v>
      </c>
      <c r="H1965" t="s">
        <v>124</v>
      </c>
      <c r="I1965" t="s">
        <v>15</v>
      </c>
      <c r="J1965" t="s">
        <v>16</v>
      </c>
      <c r="K1965" s="2">
        <v>10</v>
      </c>
      <c r="L1965" s="2">
        <v>62.5</v>
      </c>
      <c r="M1965" s="2">
        <v>2.2999999999999998</v>
      </c>
      <c r="N1965" s="27">
        <f t="shared" si="186"/>
        <v>3</v>
      </c>
      <c r="O1965" s="28" t="str">
        <f t="shared" si="187"/>
        <v>2,</v>
      </c>
      <c r="P1965" s="28" t="str">
        <f t="shared" si="188"/>
        <v>3</v>
      </c>
      <c r="Q1965" s="29">
        <f t="shared" si="189"/>
        <v>123</v>
      </c>
      <c r="R1965" s="29">
        <f t="shared" si="190"/>
        <v>2.0499999999999998</v>
      </c>
    </row>
    <row r="1966" spans="1:18">
      <c r="A1966" s="1">
        <v>45597</v>
      </c>
      <c r="B1966" s="1" t="str">
        <f t="shared" si="185"/>
        <v>noviembre</v>
      </c>
      <c r="C1966" t="s">
        <v>105</v>
      </c>
      <c r="D1966" t="s">
        <v>106</v>
      </c>
      <c r="E1966" t="s">
        <v>513</v>
      </c>
      <c r="F1966" t="s">
        <v>128</v>
      </c>
      <c r="G1966" t="s">
        <v>551</v>
      </c>
      <c r="H1966" t="s">
        <v>345</v>
      </c>
      <c r="I1966" t="s">
        <v>92</v>
      </c>
      <c r="J1966" t="s">
        <v>16</v>
      </c>
      <c r="K1966" s="2">
        <v>44</v>
      </c>
      <c r="L1966" s="2">
        <v>275</v>
      </c>
      <c r="M1966" s="2">
        <v>11</v>
      </c>
      <c r="N1966" s="27">
        <f t="shared" si="186"/>
        <v>2</v>
      </c>
      <c r="O1966" s="28" t="str">
        <f t="shared" si="187"/>
        <v>11</v>
      </c>
      <c r="P1966" s="28">
        <f t="shared" si="188"/>
        <v>0</v>
      </c>
      <c r="Q1966" s="29">
        <f t="shared" si="189"/>
        <v>660</v>
      </c>
      <c r="R1966" s="29">
        <f t="shared" si="190"/>
        <v>11</v>
      </c>
    </row>
    <row r="1967" spans="1:18">
      <c r="A1967" s="1">
        <v>45597</v>
      </c>
      <c r="B1967" s="1" t="str">
        <f t="shared" si="185"/>
        <v>noviembre</v>
      </c>
      <c r="C1967" t="s">
        <v>105</v>
      </c>
      <c r="D1967" t="s">
        <v>106</v>
      </c>
      <c r="E1967" t="s">
        <v>513</v>
      </c>
      <c r="F1967" t="s">
        <v>128</v>
      </c>
      <c r="G1967" t="s">
        <v>551</v>
      </c>
      <c r="H1967" t="s">
        <v>124</v>
      </c>
      <c r="I1967" t="s">
        <v>15</v>
      </c>
      <c r="J1967" t="s">
        <v>16</v>
      </c>
      <c r="K1967" s="2">
        <v>32</v>
      </c>
      <c r="L1967" s="2">
        <v>200</v>
      </c>
      <c r="M1967" s="2">
        <v>8</v>
      </c>
      <c r="N1967" s="27">
        <f t="shared" si="186"/>
        <v>1</v>
      </c>
      <c r="O1967" s="28" t="str">
        <f t="shared" si="187"/>
        <v>8</v>
      </c>
      <c r="P1967" s="28">
        <f t="shared" si="188"/>
        <v>0</v>
      </c>
      <c r="Q1967" s="29">
        <f t="shared" si="189"/>
        <v>480</v>
      </c>
      <c r="R1967" s="29">
        <f t="shared" si="190"/>
        <v>8</v>
      </c>
    </row>
    <row r="1968" spans="1:18">
      <c r="A1968" s="1">
        <v>45597</v>
      </c>
      <c r="B1968" s="1" t="str">
        <f t="shared" si="185"/>
        <v>noviembre</v>
      </c>
      <c r="C1968" t="s">
        <v>105</v>
      </c>
      <c r="D1968" t="s">
        <v>106</v>
      </c>
      <c r="E1968" t="s">
        <v>513</v>
      </c>
      <c r="F1968" t="s">
        <v>128</v>
      </c>
      <c r="G1968" t="s">
        <v>551</v>
      </c>
      <c r="H1968" t="s">
        <v>125</v>
      </c>
      <c r="I1968" t="s">
        <v>92</v>
      </c>
      <c r="J1968" t="s">
        <v>16</v>
      </c>
      <c r="K1968" s="2">
        <v>2</v>
      </c>
      <c r="L1968" s="2">
        <v>12.5</v>
      </c>
      <c r="M1968" s="2">
        <v>30</v>
      </c>
      <c r="N1968" s="27">
        <f t="shared" si="186"/>
        <v>2</v>
      </c>
      <c r="O1968" s="28" t="str">
        <f t="shared" si="187"/>
        <v>30</v>
      </c>
      <c r="P1968" s="28">
        <f t="shared" si="188"/>
        <v>0</v>
      </c>
      <c r="Q1968" s="29">
        <f t="shared" si="189"/>
        <v>1800</v>
      </c>
      <c r="R1968" s="29">
        <f t="shared" si="190"/>
        <v>30</v>
      </c>
    </row>
    <row r="1969" spans="1:18">
      <c r="A1969" s="1">
        <v>45597</v>
      </c>
      <c r="B1969" s="1" t="str">
        <f t="shared" si="185"/>
        <v>noviembre</v>
      </c>
      <c r="C1969" t="s">
        <v>105</v>
      </c>
      <c r="D1969" t="s">
        <v>106</v>
      </c>
      <c r="E1969" t="s">
        <v>513</v>
      </c>
      <c r="F1969" t="s">
        <v>128</v>
      </c>
      <c r="G1969" t="s">
        <v>551</v>
      </c>
      <c r="H1969" t="s">
        <v>345</v>
      </c>
      <c r="I1969" t="s">
        <v>92</v>
      </c>
      <c r="J1969" t="s">
        <v>123</v>
      </c>
      <c r="K1969" s="2">
        <v>48</v>
      </c>
      <c r="L1969" s="2">
        <v>300</v>
      </c>
      <c r="M1969" s="2">
        <v>12</v>
      </c>
      <c r="N1969" s="27">
        <f t="shared" si="186"/>
        <v>2</v>
      </c>
      <c r="O1969" s="28" t="str">
        <f t="shared" si="187"/>
        <v>12</v>
      </c>
      <c r="P1969" s="28">
        <f t="shared" si="188"/>
        <v>0</v>
      </c>
      <c r="Q1969" s="29">
        <f t="shared" si="189"/>
        <v>720</v>
      </c>
      <c r="R1969" s="29">
        <f t="shared" si="190"/>
        <v>12</v>
      </c>
    </row>
    <row r="1970" spans="1:18">
      <c r="A1970" s="1">
        <v>45597</v>
      </c>
      <c r="B1970" s="1" t="str">
        <f t="shared" si="185"/>
        <v>noviembre</v>
      </c>
      <c r="C1970" t="s">
        <v>105</v>
      </c>
      <c r="D1970" t="s">
        <v>106</v>
      </c>
      <c r="E1970" t="s">
        <v>513</v>
      </c>
      <c r="F1970" t="s">
        <v>128</v>
      </c>
      <c r="G1970" t="s">
        <v>551</v>
      </c>
      <c r="H1970" t="s">
        <v>125</v>
      </c>
      <c r="I1970" t="s">
        <v>92</v>
      </c>
      <c r="J1970" t="s">
        <v>123</v>
      </c>
      <c r="K1970" s="2">
        <v>56</v>
      </c>
      <c r="L1970" s="2">
        <v>350</v>
      </c>
      <c r="M1970" s="2">
        <v>14</v>
      </c>
      <c r="N1970" s="27">
        <f t="shared" si="186"/>
        <v>2</v>
      </c>
      <c r="O1970" s="28" t="str">
        <f t="shared" si="187"/>
        <v>14</v>
      </c>
      <c r="P1970" s="28">
        <f t="shared" si="188"/>
        <v>0</v>
      </c>
      <c r="Q1970" s="29">
        <f t="shared" si="189"/>
        <v>840</v>
      </c>
      <c r="R1970" s="29">
        <f t="shared" si="190"/>
        <v>14</v>
      </c>
    </row>
    <row r="1971" spans="1:18">
      <c r="A1971" s="1">
        <v>45597</v>
      </c>
      <c r="B1971" s="1" t="str">
        <f t="shared" si="185"/>
        <v>noviembre</v>
      </c>
      <c r="C1971" t="s">
        <v>105</v>
      </c>
      <c r="D1971" t="s">
        <v>106</v>
      </c>
      <c r="E1971" t="s">
        <v>513</v>
      </c>
      <c r="F1971" t="s">
        <v>454</v>
      </c>
      <c r="G1971" t="s">
        <v>552</v>
      </c>
      <c r="H1971" t="s">
        <v>109</v>
      </c>
      <c r="I1971" t="s">
        <v>92</v>
      </c>
      <c r="J1971" t="s">
        <v>16</v>
      </c>
      <c r="K1971" s="2">
        <v>18</v>
      </c>
      <c r="L1971" s="2">
        <v>112.5</v>
      </c>
      <c r="M1971" s="2">
        <v>4.3</v>
      </c>
      <c r="N1971" s="27">
        <f t="shared" si="186"/>
        <v>3</v>
      </c>
      <c r="O1971" s="28" t="str">
        <f t="shared" si="187"/>
        <v>4,</v>
      </c>
      <c r="P1971" s="28" t="str">
        <f t="shared" si="188"/>
        <v>3</v>
      </c>
      <c r="Q1971" s="29">
        <f t="shared" si="189"/>
        <v>243</v>
      </c>
      <c r="R1971" s="29">
        <f t="shared" si="190"/>
        <v>4.05</v>
      </c>
    </row>
    <row r="1972" spans="1:18">
      <c r="A1972" s="1">
        <v>45597</v>
      </c>
      <c r="B1972" s="1" t="str">
        <f t="shared" si="185"/>
        <v>noviembre</v>
      </c>
      <c r="C1972" t="s">
        <v>105</v>
      </c>
      <c r="D1972" t="s">
        <v>106</v>
      </c>
      <c r="E1972" t="s">
        <v>513</v>
      </c>
      <c r="F1972" t="s">
        <v>454</v>
      </c>
      <c r="G1972" t="s">
        <v>552</v>
      </c>
      <c r="H1972" t="s">
        <v>109</v>
      </c>
      <c r="I1972" t="s">
        <v>92</v>
      </c>
      <c r="J1972" t="s">
        <v>123</v>
      </c>
      <c r="K1972" s="2">
        <v>6</v>
      </c>
      <c r="L1972" s="2">
        <v>37.5</v>
      </c>
      <c r="M1972" s="2">
        <v>1.3</v>
      </c>
      <c r="N1972" s="27">
        <f t="shared" si="186"/>
        <v>3</v>
      </c>
      <c r="O1972" s="28" t="str">
        <f t="shared" si="187"/>
        <v>1,</v>
      </c>
      <c r="P1972" s="28" t="str">
        <f t="shared" si="188"/>
        <v>3</v>
      </c>
      <c r="Q1972" s="29">
        <f t="shared" si="189"/>
        <v>63</v>
      </c>
      <c r="R1972" s="29">
        <f t="shared" si="190"/>
        <v>1.05</v>
      </c>
    </row>
    <row r="1973" spans="1:18">
      <c r="A1973" s="1">
        <v>45597</v>
      </c>
      <c r="B1973" s="1" t="str">
        <f t="shared" si="185"/>
        <v>noviembre</v>
      </c>
      <c r="C1973" t="s">
        <v>105</v>
      </c>
      <c r="D1973" t="s">
        <v>106</v>
      </c>
      <c r="E1973" t="s">
        <v>513</v>
      </c>
      <c r="F1973" t="s">
        <v>454</v>
      </c>
      <c r="G1973" t="s">
        <v>552</v>
      </c>
      <c r="H1973" t="s">
        <v>109</v>
      </c>
      <c r="I1973" t="s">
        <v>92</v>
      </c>
      <c r="J1973" t="s">
        <v>98</v>
      </c>
      <c r="K1973" s="2">
        <v>8</v>
      </c>
      <c r="L1973" s="2">
        <v>50</v>
      </c>
      <c r="M1973" s="2">
        <v>2</v>
      </c>
      <c r="N1973" s="27">
        <f t="shared" si="186"/>
        <v>1</v>
      </c>
      <c r="O1973" s="28" t="str">
        <f t="shared" si="187"/>
        <v>2</v>
      </c>
      <c r="P1973" s="28">
        <f t="shared" si="188"/>
        <v>0</v>
      </c>
      <c r="Q1973" s="29">
        <f t="shared" si="189"/>
        <v>120</v>
      </c>
      <c r="R1973" s="29">
        <f t="shared" si="190"/>
        <v>2</v>
      </c>
    </row>
    <row r="1974" spans="1:18">
      <c r="A1974" s="1">
        <v>45597</v>
      </c>
      <c r="B1974" s="1" t="str">
        <f t="shared" si="185"/>
        <v>noviembre</v>
      </c>
      <c r="C1974" t="s">
        <v>105</v>
      </c>
      <c r="D1974" t="s">
        <v>106</v>
      </c>
      <c r="E1974" t="s">
        <v>513</v>
      </c>
      <c r="F1974" t="s">
        <v>454</v>
      </c>
      <c r="G1974" t="s">
        <v>553</v>
      </c>
      <c r="H1974" t="s">
        <v>109</v>
      </c>
      <c r="I1974" t="s">
        <v>92</v>
      </c>
      <c r="J1974" t="s">
        <v>16</v>
      </c>
      <c r="K1974" s="2">
        <v>20</v>
      </c>
      <c r="L1974" s="2">
        <v>125</v>
      </c>
      <c r="M1974" s="2">
        <v>5</v>
      </c>
      <c r="N1974" s="27">
        <f t="shared" si="186"/>
        <v>1</v>
      </c>
      <c r="O1974" s="28" t="str">
        <f t="shared" si="187"/>
        <v>5</v>
      </c>
      <c r="P1974" s="28">
        <f t="shared" si="188"/>
        <v>0</v>
      </c>
      <c r="Q1974" s="29">
        <f t="shared" si="189"/>
        <v>300</v>
      </c>
      <c r="R1974" s="29">
        <f t="shared" si="190"/>
        <v>5</v>
      </c>
    </row>
    <row r="1975" spans="1:18">
      <c r="A1975" s="1">
        <v>45597</v>
      </c>
      <c r="B1975" s="1" t="str">
        <f t="shared" si="185"/>
        <v>noviembre</v>
      </c>
      <c r="C1975" t="s">
        <v>105</v>
      </c>
      <c r="D1975" t="s">
        <v>106</v>
      </c>
      <c r="E1975" t="s">
        <v>513</v>
      </c>
      <c r="F1975" t="s">
        <v>454</v>
      </c>
      <c r="G1975" t="s">
        <v>553</v>
      </c>
      <c r="H1975" t="s">
        <v>503</v>
      </c>
      <c r="I1975" t="s">
        <v>92</v>
      </c>
      <c r="J1975" t="s">
        <v>16</v>
      </c>
      <c r="K1975" s="2">
        <v>28</v>
      </c>
      <c r="L1975" s="2">
        <v>175</v>
      </c>
      <c r="M1975" s="2">
        <v>7</v>
      </c>
      <c r="N1975" s="27">
        <f t="shared" si="186"/>
        <v>1</v>
      </c>
      <c r="O1975" s="28" t="str">
        <f t="shared" si="187"/>
        <v>7</v>
      </c>
      <c r="P1975" s="28">
        <f t="shared" si="188"/>
        <v>0</v>
      </c>
      <c r="Q1975" s="29">
        <f t="shared" si="189"/>
        <v>420</v>
      </c>
      <c r="R1975" s="29">
        <f t="shared" si="190"/>
        <v>7</v>
      </c>
    </row>
    <row r="1976" spans="1:18">
      <c r="A1976" s="1">
        <v>45597</v>
      </c>
      <c r="B1976" s="1" t="str">
        <f t="shared" si="185"/>
        <v>noviembre</v>
      </c>
      <c r="C1976" t="s">
        <v>105</v>
      </c>
      <c r="D1976" t="s">
        <v>106</v>
      </c>
      <c r="E1976" t="s">
        <v>513</v>
      </c>
      <c r="F1976" t="s">
        <v>454</v>
      </c>
      <c r="G1976" t="s">
        <v>554</v>
      </c>
      <c r="H1976" t="s">
        <v>109</v>
      </c>
      <c r="I1976" t="s">
        <v>92</v>
      </c>
      <c r="J1976" t="s">
        <v>16</v>
      </c>
      <c r="K1976" s="2">
        <v>6</v>
      </c>
      <c r="L1976" s="2">
        <v>37.5</v>
      </c>
      <c r="M1976" s="2">
        <v>1.3</v>
      </c>
      <c r="N1976" s="27">
        <f t="shared" si="186"/>
        <v>3</v>
      </c>
      <c r="O1976" s="28" t="str">
        <f t="shared" si="187"/>
        <v>1,</v>
      </c>
      <c r="P1976" s="28" t="str">
        <f t="shared" si="188"/>
        <v>3</v>
      </c>
      <c r="Q1976" s="29">
        <f t="shared" si="189"/>
        <v>63</v>
      </c>
      <c r="R1976" s="29">
        <f t="shared" si="190"/>
        <v>1.05</v>
      </c>
    </row>
    <row r="1977" spans="1:18">
      <c r="A1977" s="1">
        <v>45597</v>
      </c>
      <c r="B1977" s="1" t="str">
        <f t="shared" si="185"/>
        <v>noviembre</v>
      </c>
      <c r="C1977" t="s">
        <v>105</v>
      </c>
      <c r="D1977" t="s">
        <v>106</v>
      </c>
      <c r="E1977" t="s">
        <v>513</v>
      </c>
      <c r="F1977" t="s">
        <v>454</v>
      </c>
      <c r="G1977" t="s">
        <v>554</v>
      </c>
      <c r="H1977" t="s">
        <v>503</v>
      </c>
      <c r="I1977" t="s">
        <v>92</v>
      </c>
      <c r="J1977" t="s">
        <v>16</v>
      </c>
      <c r="K1977" s="2">
        <v>18</v>
      </c>
      <c r="L1977" s="2">
        <v>112.5</v>
      </c>
      <c r="M1977" s="2">
        <v>4.3</v>
      </c>
      <c r="N1977" s="27">
        <f t="shared" si="186"/>
        <v>3</v>
      </c>
      <c r="O1977" s="28" t="str">
        <f t="shared" si="187"/>
        <v>4,</v>
      </c>
      <c r="P1977" s="28" t="str">
        <f t="shared" si="188"/>
        <v>3</v>
      </c>
      <c r="Q1977" s="29">
        <f t="shared" si="189"/>
        <v>243</v>
      </c>
      <c r="R1977" s="29">
        <f t="shared" si="190"/>
        <v>4.05</v>
      </c>
    </row>
    <row r="1978" spans="1:18">
      <c r="A1978" s="1">
        <v>45597</v>
      </c>
      <c r="B1978" s="1" t="str">
        <f t="shared" si="185"/>
        <v>noviembre</v>
      </c>
      <c r="C1978" t="s">
        <v>105</v>
      </c>
      <c r="D1978" t="s">
        <v>106</v>
      </c>
      <c r="E1978" t="s">
        <v>513</v>
      </c>
      <c r="F1978" t="s">
        <v>454</v>
      </c>
      <c r="G1978" t="s">
        <v>555</v>
      </c>
      <c r="H1978" t="s">
        <v>503</v>
      </c>
      <c r="I1978" t="s">
        <v>92</v>
      </c>
      <c r="J1978" t="s">
        <v>16</v>
      </c>
      <c r="K1978" s="2">
        <v>2</v>
      </c>
      <c r="L1978" s="2">
        <v>12.5</v>
      </c>
      <c r="M1978" s="2">
        <v>30</v>
      </c>
      <c r="N1978" s="27">
        <f t="shared" si="186"/>
        <v>2</v>
      </c>
      <c r="O1978" s="28" t="str">
        <f t="shared" si="187"/>
        <v>30</v>
      </c>
      <c r="P1978" s="28">
        <f t="shared" si="188"/>
        <v>0</v>
      </c>
      <c r="Q1978" s="29">
        <f t="shared" si="189"/>
        <v>1800</v>
      </c>
      <c r="R1978" s="29">
        <f t="shared" si="190"/>
        <v>30</v>
      </c>
    </row>
    <row r="1979" spans="1:18">
      <c r="A1979" s="1">
        <v>45597</v>
      </c>
      <c r="B1979" s="1" t="str">
        <f t="shared" si="185"/>
        <v>noviembre</v>
      </c>
      <c r="C1979" t="s">
        <v>105</v>
      </c>
      <c r="D1979" t="s">
        <v>106</v>
      </c>
      <c r="E1979" t="s">
        <v>513</v>
      </c>
      <c r="F1979" t="s">
        <v>454</v>
      </c>
      <c r="G1979" t="s">
        <v>556</v>
      </c>
      <c r="H1979" t="s">
        <v>109</v>
      </c>
      <c r="I1979" t="s">
        <v>92</v>
      </c>
      <c r="J1979" t="s">
        <v>16</v>
      </c>
      <c r="K1979" s="2">
        <v>6</v>
      </c>
      <c r="L1979" s="2">
        <v>37.5</v>
      </c>
      <c r="M1979" s="2">
        <v>1.3</v>
      </c>
      <c r="N1979" s="27">
        <f t="shared" si="186"/>
        <v>3</v>
      </c>
      <c r="O1979" s="28" t="str">
        <f t="shared" si="187"/>
        <v>1,</v>
      </c>
      <c r="P1979" s="28" t="str">
        <f t="shared" si="188"/>
        <v>3</v>
      </c>
      <c r="Q1979" s="29">
        <f t="shared" si="189"/>
        <v>63</v>
      </c>
      <c r="R1979" s="29">
        <f t="shared" si="190"/>
        <v>1.05</v>
      </c>
    </row>
    <row r="1980" spans="1:18">
      <c r="A1980" s="1">
        <v>45597</v>
      </c>
      <c r="B1980" s="1" t="str">
        <f t="shared" si="185"/>
        <v>noviembre</v>
      </c>
      <c r="C1980" t="s">
        <v>105</v>
      </c>
      <c r="D1980" t="s">
        <v>106</v>
      </c>
      <c r="E1980" t="s">
        <v>513</v>
      </c>
      <c r="F1980" t="s">
        <v>454</v>
      </c>
      <c r="G1980" t="s">
        <v>556</v>
      </c>
      <c r="H1980" t="s">
        <v>503</v>
      </c>
      <c r="I1980" t="s">
        <v>92</v>
      </c>
      <c r="J1980" t="s">
        <v>16</v>
      </c>
      <c r="K1980" s="2">
        <v>14</v>
      </c>
      <c r="L1980" s="2">
        <v>87.5</v>
      </c>
      <c r="M1980" s="2">
        <v>3.3</v>
      </c>
      <c r="N1980" s="27">
        <f t="shared" si="186"/>
        <v>3</v>
      </c>
      <c r="O1980" s="28" t="str">
        <f t="shared" si="187"/>
        <v>3,</v>
      </c>
      <c r="P1980" s="28" t="str">
        <f t="shared" si="188"/>
        <v>3</v>
      </c>
      <c r="Q1980" s="29">
        <f t="shared" si="189"/>
        <v>183</v>
      </c>
      <c r="R1980" s="29">
        <f t="shared" si="190"/>
        <v>3.05</v>
      </c>
    </row>
    <row r="1981" spans="1:18">
      <c r="A1981" s="1">
        <v>45597</v>
      </c>
      <c r="B1981" s="1" t="str">
        <f t="shared" si="185"/>
        <v>noviembre</v>
      </c>
      <c r="C1981" t="s">
        <v>105</v>
      </c>
      <c r="D1981" t="s">
        <v>106</v>
      </c>
      <c r="E1981" t="s">
        <v>513</v>
      </c>
      <c r="F1981" t="s">
        <v>454</v>
      </c>
      <c r="G1981" t="s">
        <v>557</v>
      </c>
      <c r="H1981" t="s">
        <v>109</v>
      </c>
      <c r="I1981" t="s">
        <v>92</v>
      </c>
      <c r="J1981" t="s">
        <v>16</v>
      </c>
      <c r="K1981" s="2">
        <v>16</v>
      </c>
      <c r="L1981" s="2">
        <v>100</v>
      </c>
      <c r="M1981" s="2">
        <v>4</v>
      </c>
      <c r="N1981" s="27">
        <f t="shared" si="186"/>
        <v>1</v>
      </c>
      <c r="O1981" s="28" t="str">
        <f t="shared" si="187"/>
        <v>4</v>
      </c>
      <c r="P1981" s="28">
        <f t="shared" si="188"/>
        <v>0</v>
      </c>
      <c r="Q1981" s="29">
        <f t="shared" si="189"/>
        <v>240</v>
      </c>
      <c r="R1981" s="29">
        <f t="shared" si="190"/>
        <v>4</v>
      </c>
    </row>
    <row r="1982" spans="1:18">
      <c r="A1982" s="1">
        <v>45597</v>
      </c>
      <c r="B1982" s="1" t="str">
        <f t="shared" si="185"/>
        <v>noviembre</v>
      </c>
      <c r="C1982" t="s">
        <v>105</v>
      </c>
      <c r="D1982" t="s">
        <v>106</v>
      </c>
      <c r="E1982" t="s">
        <v>513</v>
      </c>
      <c r="F1982" t="s">
        <v>454</v>
      </c>
      <c r="G1982" t="s">
        <v>557</v>
      </c>
      <c r="H1982" t="s">
        <v>110</v>
      </c>
      <c r="I1982" t="s">
        <v>92</v>
      </c>
      <c r="J1982" t="s">
        <v>16</v>
      </c>
      <c r="K1982" s="2">
        <v>4</v>
      </c>
      <c r="L1982" s="2">
        <v>25</v>
      </c>
      <c r="M1982" s="2">
        <v>1</v>
      </c>
      <c r="N1982" s="27">
        <f t="shared" si="186"/>
        <v>1</v>
      </c>
      <c r="O1982" s="28" t="str">
        <f t="shared" si="187"/>
        <v>1</v>
      </c>
      <c r="P1982" s="28">
        <f t="shared" si="188"/>
        <v>0</v>
      </c>
      <c r="Q1982" s="29">
        <f t="shared" si="189"/>
        <v>60</v>
      </c>
      <c r="R1982" s="29">
        <f t="shared" si="190"/>
        <v>1</v>
      </c>
    </row>
    <row r="1983" spans="1:18">
      <c r="A1983" s="1">
        <v>45597</v>
      </c>
      <c r="B1983" s="1" t="str">
        <f t="shared" si="185"/>
        <v>noviembre</v>
      </c>
      <c r="C1983" t="s">
        <v>105</v>
      </c>
      <c r="D1983" t="s">
        <v>106</v>
      </c>
      <c r="E1983" t="s">
        <v>513</v>
      </c>
      <c r="F1983" t="s">
        <v>454</v>
      </c>
      <c r="G1983" t="s">
        <v>557</v>
      </c>
      <c r="H1983" t="s">
        <v>503</v>
      </c>
      <c r="I1983" t="s">
        <v>92</v>
      </c>
      <c r="J1983" t="s">
        <v>16</v>
      </c>
      <c r="K1983" s="2">
        <v>28</v>
      </c>
      <c r="L1983" s="2">
        <v>175</v>
      </c>
      <c r="M1983" s="2">
        <v>7</v>
      </c>
      <c r="N1983" s="27">
        <f t="shared" si="186"/>
        <v>1</v>
      </c>
      <c r="O1983" s="28" t="str">
        <f t="shared" si="187"/>
        <v>7</v>
      </c>
      <c r="P1983" s="28">
        <f t="shared" si="188"/>
        <v>0</v>
      </c>
      <c r="Q1983" s="29">
        <f t="shared" si="189"/>
        <v>420</v>
      </c>
      <c r="R1983" s="29">
        <f t="shared" si="190"/>
        <v>7</v>
      </c>
    </row>
    <row r="1984" spans="1:18">
      <c r="A1984" s="1">
        <v>45597</v>
      </c>
      <c r="B1984" s="1" t="str">
        <f t="shared" si="185"/>
        <v>noviembre</v>
      </c>
      <c r="C1984" t="s">
        <v>105</v>
      </c>
      <c r="D1984" t="s">
        <v>106</v>
      </c>
      <c r="E1984" t="s">
        <v>513</v>
      </c>
      <c r="F1984" t="s">
        <v>454</v>
      </c>
      <c r="G1984" t="s">
        <v>557</v>
      </c>
      <c r="H1984" t="s">
        <v>109</v>
      </c>
      <c r="I1984" t="s">
        <v>92</v>
      </c>
      <c r="J1984" t="s">
        <v>123</v>
      </c>
      <c r="K1984" s="2">
        <v>4</v>
      </c>
      <c r="L1984" s="2">
        <v>25</v>
      </c>
      <c r="M1984" s="2">
        <v>1</v>
      </c>
      <c r="N1984" s="27">
        <f t="shared" si="186"/>
        <v>1</v>
      </c>
      <c r="O1984" s="28" t="str">
        <f t="shared" si="187"/>
        <v>1</v>
      </c>
      <c r="P1984" s="28">
        <f t="shared" si="188"/>
        <v>0</v>
      </c>
      <c r="Q1984" s="29">
        <f t="shared" si="189"/>
        <v>60</v>
      </c>
      <c r="R1984" s="29">
        <f t="shared" si="190"/>
        <v>1</v>
      </c>
    </row>
    <row r="1985" spans="1:18">
      <c r="A1985" s="1">
        <v>45597</v>
      </c>
      <c r="B1985" s="1" t="str">
        <f t="shared" si="185"/>
        <v>noviembre</v>
      </c>
      <c r="C1985" t="s">
        <v>105</v>
      </c>
      <c r="D1985" t="s">
        <v>106</v>
      </c>
      <c r="E1985" t="s">
        <v>513</v>
      </c>
      <c r="F1985" t="s">
        <v>454</v>
      </c>
      <c r="G1985" t="s">
        <v>557</v>
      </c>
      <c r="H1985" t="s">
        <v>503</v>
      </c>
      <c r="I1985" t="s">
        <v>92</v>
      </c>
      <c r="J1985" t="s">
        <v>123</v>
      </c>
      <c r="K1985" s="2">
        <v>2</v>
      </c>
      <c r="L1985" s="2">
        <v>12.5</v>
      </c>
      <c r="M1985" s="2">
        <v>30</v>
      </c>
      <c r="N1985" s="27">
        <f t="shared" si="186"/>
        <v>2</v>
      </c>
      <c r="O1985" s="28" t="str">
        <f t="shared" si="187"/>
        <v>30</v>
      </c>
      <c r="P1985" s="28">
        <f t="shared" si="188"/>
        <v>0</v>
      </c>
      <c r="Q1985" s="29">
        <f t="shared" si="189"/>
        <v>1800</v>
      </c>
      <c r="R1985" s="29">
        <f t="shared" si="190"/>
        <v>30</v>
      </c>
    </row>
    <row r="1986" spans="1:18">
      <c r="A1986" s="1">
        <v>45597</v>
      </c>
      <c r="B1986" s="1" t="str">
        <f t="shared" si="185"/>
        <v>noviembre</v>
      </c>
      <c r="C1986" t="s">
        <v>105</v>
      </c>
      <c r="D1986" t="s">
        <v>106</v>
      </c>
      <c r="E1986" t="s">
        <v>513</v>
      </c>
      <c r="F1986" t="s">
        <v>141</v>
      </c>
      <c r="G1986" t="s">
        <v>559</v>
      </c>
      <c r="H1986" t="s">
        <v>109</v>
      </c>
      <c r="I1986" t="s">
        <v>92</v>
      </c>
      <c r="J1986" t="s">
        <v>16</v>
      </c>
      <c r="K1986" s="2">
        <v>6</v>
      </c>
      <c r="L1986" s="2">
        <v>37.5</v>
      </c>
      <c r="M1986" s="2">
        <v>1.3</v>
      </c>
      <c r="N1986" s="27">
        <f t="shared" si="186"/>
        <v>3</v>
      </c>
      <c r="O1986" s="28" t="str">
        <f t="shared" si="187"/>
        <v>1,</v>
      </c>
      <c r="P1986" s="28" t="str">
        <f t="shared" si="188"/>
        <v>3</v>
      </c>
      <c r="Q1986" s="29">
        <f t="shared" si="189"/>
        <v>63</v>
      </c>
      <c r="R1986" s="29">
        <f t="shared" si="190"/>
        <v>1.05</v>
      </c>
    </row>
    <row r="1987" spans="1:18">
      <c r="A1987" s="1">
        <v>45597</v>
      </c>
      <c r="B1987" s="1" t="str">
        <f t="shared" ref="B1987:B2050" si="191">TEXT(A1987,"mmmm")</f>
        <v>noviembre</v>
      </c>
      <c r="C1987" t="s">
        <v>105</v>
      </c>
      <c r="D1987" t="s">
        <v>106</v>
      </c>
      <c r="E1987" t="s">
        <v>513</v>
      </c>
      <c r="F1987" t="s">
        <v>141</v>
      </c>
      <c r="G1987" t="s">
        <v>559</v>
      </c>
      <c r="H1987" t="s">
        <v>503</v>
      </c>
      <c r="I1987" t="s">
        <v>92</v>
      </c>
      <c r="J1987" t="s">
        <v>16</v>
      </c>
      <c r="K1987" s="2">
        <v>2</v>
      </c>
      <c r="L1987" s="2">
        <v>12.5</v>
      </c>
      <c r="M1987" s="2">
        <v>30</v>
      </c>
      <c r="N1987" s="27">
        <f t="shared" ref="N1987:N2050" si="192">LEN($M1987)</f>
        <v>2</v>
      </c>
      <c r="O1987" s="28" t="str">
        <f t="shared" si="187"/>
        <v>30</v>
      </c>
      <c r="P1987" s="28">
        <f t="shared" si="188"/>
        <v>0</v>
      </c>
      <c r="Q1987" s="29">
        <f t="shared" si="189"/>
        <v>1800</v>
      </c>
      <c r="R1987" s="29">
        <f t="shared" si="190"/>
        <v>30</v>
      </c>
    </row>
    <row r="1988" spans="1:18">
      <c r="A1988" s="1">
        <v>45597</v>
      </c>
      <c r="B1988" s="1" t="str">
        <f t="shared" si="191"/>
        <v>noviembre</v>
      </c>
      <c r="C1988" t="s">
        <v>105</v>
      </c>
      <c r="D1988" t="s">
        <v>106</v>
      </c>
      <c r="E1988" t="s">
        <v>513</v>
      </c>
      <c r="F1988" t="s">
        <v>141</v>
      </c>
      <c r="G1988" t="s">
        <v>560</v>
      </c>
      <c r="H1988" t="s">
        <v>109</v>
      </c>
      <c r="I1988" t="s">
        <v>92</v>
      </c>
      <c r="J1988" t="s">
        <v>123</v>
      </c>
      <c r="K1988" s="2">
        <v>16</v>
      </c>
      <c r="L1988" s="2">
        <v>100</v>
      </c>
      <c r="M1988" s="2">
        <v>4</v>
      </c>
      <c r="N1988" s="27">
        <f t="shared" si="192"/>
        <v>1</v>
      </c>
      <c r="O1988" s="28" t="str">
        <f t="shared" si="187"/>
        <v>4</v>
      </c>
      <c r="P1988" s="28">
        <f t="shared" si="188"/>
        <v>0</v>
      </c>
      <c r="Q1988" s="29">
        <f t="shared" si="189"/>
        <v>240</v>
      </c>
      <c r="R1988" s="29">
        <f t="shared" si="190"/>
        <v>4</v>
      </c>
    </row>
    <row r="1989" spans="1:18">
      <c r="A1989" s="1">
        <v>45597</v>
      </c>
      <c r="B1989" s="1" t="str">
        <f t="shared" si="191"/>
        <v>noviembre</v>
      </c>
      <c r="C1989" t="s">
        <v>105</v>
      </c>
      <c r="D1989" t="s">
        <v>106</v>
      </c>
      <c r="E1989" t="s">
        <v>513</v>
      </c>
      <c r="F1989" t="s">
        <v>141</v>
      </c>
      <c r="G1989" t="s">
        <v>560</v>
      </c>
      <c r="H1989" t="s">
        <v>503</v>
      </c>
      <c r="I1989" t="s">
        <v>92</v>
      </c>
      <c r="J1989" t="s">
        <v>123</v>
      </c>
      <c r="K1989" s="2">
        <v>2</v>
      </c>
      <c r="L1989" s="2">
        <v>12.5</v>
      </c>
      <c r="M1989" s="2">
        <v>30</v>
      </c>
      <c r="N1989" s="27">
        <f t="shared" si="192"/>
        <v>2</v>
      </c>
      <c r="O1989" s="28" t="str">
        <f t="shared" si="187"/>
        <v>30</v>
      </c>
      <c r="P1989" s="28">
        <f t="shared" si="188"/>
        <v>0</v>
      </c>
      <c r="Q1989" s="29">
        <f t="shared" si="189"/>
        <v>1800</v>
      </c>
      <c r="R1989" s="29">
        <f t="shared" si="190"/>
        <v>30</v>
      </c>
    </row>
    <row r="1990" spans="1:18">
      <c r="A1990" s="1">
        <v>45597</v>
      </c>
      <c r="B1990" s="1" t="str">
        <f t="shared" si="191"/>
        <v>noviembre</v>
      </c>
      <c r="C1990" t="s">
        <v>105</v>
      </c>
      <c r="D1990" t="s">
        <v>106</v>
      </c>
      <c r="E1990" t="s">
        <v>513</v>
      </c>
      <c r="F1990" t="s">
        <v>141</v>
      </c>
      <c r="G1990" t="s">
        <v>561</v>
      </c>
      <c r="H1990" t="s">
        <v>109</v>
      </c>
      <c r="I1990" t="s">
        <v>92</v>
      </c>
      <c r="J1990" t="s">
        <v>16</v>
      </c>
      <c r="K1990" s="2">
        <v>6</v>
      </c>
      <c r="L1990" s="2">
        <v>37.5</v>
      </c>
      <c r="M1990" s="2">
        <v>1.3</v>
      </c>
      <c r="N1990" s="27">
        <f t="shared" si="192"/>
        <v>3</v>
      </c>
      <c r="O1990" s="28" t="str">
        <f t="shared" si="187"/>
        <v>1,</v>
      </c>
      <c r="P1990" s="28" t="str">
        <f t="shared" si="188"/>
        <v>3</v>
      </c>
      <c r="Q1990" s="29">
        <f t="shared" si="189"/>
        <v>63</v>
      </c>
      <c r="R1990" s="29">
        <f t="shared" si="190"/>
        <v>1.05</v>
      </c>
    </row>
    <row r="1991" spans="1:18">
      <c r="A1991" s="1">
        <v>45597</v>
      </c>
      <c r="B1991" s="1" t="str">
        <f t="shared" si="191"/>
        <v>noviembre</v>
      </c>
      <c r="C1991" t="s">
        <v>105</v>
      </c>
      <c r="D1991" t="s">
        <v>106</v>
      </c>
      <c r="E1991" t="s">
        <v>513</v>
      </c>
      <c r="F1991" t="s">
        <v>149</v>
      </c>
      <c r="G1991" t="s">
        <v>562</v>
      </c>
      <c r="H1991" t="s">
        <v>109</v>
      </c>
      <c r="I1991" t="s">
        <v>92</v>
      </c>
      <c r="J1991" t="s">
        <v>16</v>
      </c>
      <c r="K1991" s="2">
        <v>12</v>
      </c>
      <c r="L1991" s="2">
        <v>75</v>
      </c>
      <c r="M1991" s="2">
        <v>3</v>
      </c>
      <c r="N1991" s="27">
        <f t="shared" si="192"/>
        <v>1</v>
      </c>
      <c r="O1991" s="28" t="str">
        <f t="shared" si="187"/>
        <v>3</v>
      </c>
      <c r="P1991" s="28">
        <f t="shared" si="188"/>
        <v>0</v>
      </c>
      <c r="Q1991" s="29">
        <f t="shared" si="189"/>
        <v>180</v>
      </c>
      <c r="R1991" s="29">
        <f t="shared" si="190"/>
        <v>3</v>
      </c>
    </row>
    <row r="1992" spans="1:18">
      <c r="A1992" s="1">
        <v>45597</v>
      </c>
      <c r="B1992" s="1" t="str">
        <f t="shared" si="191"/>
        <v>noviembre</v>
      </c>
      <c r="C1992" t="s">
        <v>151</v>
      </c>
      <c r="D1992" t="s">
        <v>152</v>
      </c>
      <c r="E1992" t="s">
        <v>528</v>
      </c>
      <c r="F1992" t="s">
        <v>458</v>
      </c>
      <c r="G1992" t="s">
        <v>154</v>
      </c>
      <c r="H1992" t="s">
        <v>350</v>
      </c>
      <c r="I1992" t="s">
        <v>15</v>
      </c>
      <c r="J1992" t="s">
        <v>16</v>
      </c>
      <c r="K1992" s="2">
        <v>17</v>
      </c>
      <c r="L1992" s="2">
        <v>3405</v>
      </c>
      <c r="M1992" s="2">
        <v>56.45</v>
      </c>
      <c r="N1992" s="27">
        <f t="shared" si="192"/>
        <v>5</v>
      </c>
      <c r="O1992" s="28" t="str">
        <f t="shared" si="187"/>
        <v>56</v>
      </c>
      <c r="P1992" s="28" t="str">
        <f t="shared" si="188"/>
        <v>,45</v>
      </c>
      <c r="Q1992" s="29">
        <f t="shared" si="189"/>
        <v>3360.45</v>
      </c>
      <c r="R1992" s="29">
        <f t="shared" si="190"/>
        <v>56.0075</v>
      </c>
    </row>
    <row r="1993" spans="1:18">
      <c r="A1993" s="1">
        <v>45597</v>
      </c>
      <c r="B1993" s="1" t="str">
        <f t="shared" si="191"/>
        <v>noviembre</v>
      </c>
      <c r="C1993" t="s">
        <v>151</v>
      </c>
      <c r="D1993" t="s">
        <v>152</v>
      </c>
      <c r="E1993" t="s">
        <v>528</v>
      </c>
      <c r="F1993" t="s">
        <v>458</v>
      </c>
      <c r="G1993" t="s">
        <v>154</v>
      </c>
      <c r="H1993" t="s">
        <v>161</v>
      </c>
      <c r="I1993" t="s">
        <v>15</v>
      </c>
      <c r="J1993" t="s">
        <v>16</v>
      </c>
      <c r="K1993" s="2">
        <v>2</v>
      </c>
      <c r="L1993" s="2">
        <v>300</v>
      </c>
      <c r="M1993" s="2">
        <v>5</v>
      </c>
      <c r="N1993" s="27">
        <f t="shared" si="192"/>
        <v>1</v>
      </c>
      <c r="O1993" s="28" t="str">
        <f t="shared" si="187"/>
        <v>5</v>
      </c>
      <c r="P1993" s="28">
        <f t="shared" si="188"/>
        <v>0</v>
      </c>
      <c r="Q1993" s="29">
        <f t="shared" si="189"/>
        <v>300</v>
      </c>
      <c r="R1993" s="29">
        <f t="shared" si="190"/>
        <v>5</v>
      </c>
    </row>
    <row r="1994" spans="1:18">
      <c r="A1994" s="1">
        <v>45597</v>
      </c>
      <c r="B1994" s="1" t="str">
        <f t="shared" si="191"/>
        <v>noviembre</v>
      </c>
      <c r="C1994" t="s">
        <v>151</v>
      </c>
      <c r="D1994" t="s">
        <v>152</v>
      </c>
      <c r="E1994" t="s">
        <v>528</v>
      </c>
      <c r="F1994" t="s">
        <v>458</v>
      </c>
      <c r="G1994" t="s">
        <v>154</v>
      </c>
      <c r="H1994" t="s">
        <v>156</v>
      </c>
      <c r="I1994" t="s">
        <v>15</v>
      </c>
      <c r="J1994" t="s">
        <v>16</v>
      </c>
      <c r="K1994" s="2">
        <v>2</v>
      </c>
      <c r="L1994" s="2">
        <v>300</v>
      </c>
      <c r="M1994" s="2">
        <v>5</v>
      </c>
      <c r="N1994" s="27">
        <f t="shared" si="192"/>
        <v>1</v>
      </c>
      <c r="O1994" s="28" t="str">
        <f t="shared" si="187"/>
        <v>5</v>
      </c>
      <c r="P1994" s="28">
        <f t="shared" si="188"/>
        <v>0</v>
      </c>
      <c r="Q1994" s="29">
        <f t="shared" si="189"/>
        <v>300</v>
      </c>
      <c r="R1994" s="29">
        <f t="shared" si="190"/>
        <v>5</v>
      </c>
    </row>
    <row r="1995" spans="1:18">
      <c r="A1995" s="1">
        <v>45597</v>
      </c>
      <c r="B1995" s="1" t="str">
        <f t="shared" si="191"/>
        <v>noviembre</v>
      </c>
      <c r="C1995" t="s">
        <v>151</v>
      </c>
      <c r="D1995" t="s">
        <v>152</v>
      </c>
      <c r="E1995" t="s">
        <v>528</v>
      </c>
      <c r="F1995" t="s">
        <v>536</v>
      </c>
      <c r="G1995" t="s">
        <v>565</v>
      </c>
      <c r="H1995" t="s">
        <v>158</v>
      </c>
      <c r="I1995" t="s">
        <v>15</v>
      </c>
      <c r="J1995" t="s">
        <v>16</v>
      </c>
      <c r="K1995" s="2">
        <v>15</v>
      </c>
      <c r="L1995" s="2">
        <v>2535</v>
      </c>
      <c r="M1995" s="2">
        <v>42.15</v>
      </c>
      <c r="N1995" s="27">
        <f t="shared" si="192"/>
        <v>5</v>
      </c>
      <c r="O1995" s="28" t="str">
        <f t="shared" si="187"/>
        <v>42</v>
      </c>
      <c r="P1995" s="28" t="str">
        <f t="shared" si="188"/>
        <v>,15</v>
      </c>
      <c r="Q1995" s="29">
        <f t="shared" si="189"/>
        <v>2520.15</v>
      </c>
      <c r="R1995" s="29">
        <f t="shared" si="190"/>
        <v>42.002500000000005</v>
      </c>
    </row>
    <row r="1996" spans="1:18">
      <c r="A1996" s="1">
        <v>45597</v>
      </c>
      <c r="B1996" s="1" t="str">
        <f t="shared" si="191"/>
        <v>noviembre</v>
      </c>
      <c r="C1996" t="s">
        <v>167</v>
      </c>
      <c r="D1996" t="s">
        <v>168</v>
      </c>
      <c r="E1996" t="s">
        <v>540</v>
      </c>
      <c r="F1996" t="s">
        <v>169</v>
      </c>
      <c r="G1996" t="s">
        <v>567</v>
      </c>
      <c r="H1996" t="s">
        <v>376</v>
      </c>
      <c r="I1996" t="s">
        <v>543</v>
      </c>
      <c r="J1996" t="s">
        <v>16</v>
      </c>
      <c r="K1996" s="2">
        <v>81</v>
      </c>
      <c r="L1996" s="2">
        <v>1130</v>
      </c>
      <c r="M1996" s="2">
        <v>20.3</v>
      </c>
      <c r="N1996" s="27">
        <f t="shared" si="192"/>
        <v>4</v>
      </c>
      <c r="O1996" s="28" t="str">
        <f t="shared" si="187"/>
        <v>20</v>
      </c>
      <c r="P1996" s="28" t="str">
        <f t="shared" si="188"/>
        <v>,3</v>
      </c>
      <c r="Q1996" s="29">
        <f t="shared" si="189"/>
        <v>1200.3</v>
      </c>
      <c r="R1996" s="29">
        <f t="shared" si="190"/>
        <v>20.004999999999999</v>
      </c>
    </row>
    <row r="1997" spans="1:18">
      <c r="A1997" s="1">
        <v>45597</v>
      </c>
      <c r="B1997" s="1" t="str">
        <f t="shared" si="191"/>
        <v>noviembre</v>
      </c>
      <c r="C1997" t="s">
        <v>167</v>
      </c>
      <c r="D1997" t="s">
        <v>168</v>
      </c>
      <c r="E1997" t="s">
        <v>540</v>
      </c>
      <c r="F1997" t="s">
        <v>169</v>
      </c>
      <c r="G1997" t="s">
        <v>567</v>
      </c>
      <c r="H1997" t="s">
        <v>354</v>
      </c>
      <c r="I1997" t="s">
        <v>15</v>
      </c>
      <c r="J1997" t="s">
        <v>16</v>
      </c>
      <c r="K1997" s="2">
        <v>160</v>
      </c>
      <c r="L1997" s="2">
        <v>2230</v>
      </c>
      <c r="M1997" s="2">
        <v>40</v>
      </c>
      <c r="N1997" s="27">
        <f t="shared" si="192"/>
        <v>2</v>
      </c>
      <c r="O1997" s="28" t="str">
        <f t="shared" si="187"/>
        <v>40</v>
      </c>
      <c r="P1997" s="28">
        <f t="shared" si="188"/>
        <v>0</v>
      </c>
      <c r="Q1997" s="29">
        <f t="shared" si="189"/>
        <v>2400</v>
      </c>
      <c r="R1997" s="29">
        <f t="shared" si="190"/>
        <v>40</v>
      </c>
    </row>
    <row r="1998" spans="1:18">
      <c r="A1998" s="1">
        <v>45597</v>
      </c>
      <c r="B1998" s="1" t="str">
        <f t="shared" si="191"/>
        <v>noviembre</v>
      </c>
      <c r="C1998" t="s">
        <v>356</v>
      </c>
      <c r="D1998" t="s">
        <v>357</v>
      </c>
      <c r="E1998" t="s">
        <v>540</v>
      </c>
      <c r="F1998" t="s">
        <v>456</v>
      </c>
      <c r="G1998" t="s">
        <v>361</v>
      </c>
      <c r="H1998" t="s">
        <v>360</v>
      </c>
      <c r="I1998" t="s">
        <v>15</v>
      </c>
      <c r="J1998" t="s">
        <v>16</v>
      </c>
      <c r="K1998" s="2">
        <v>96</v>
      </c>
      <c r="L1998" s="2">
        <v>3473</v>
      </c>
      <c r="M1998" s="2">
        <v>40</v>
      </c>
      <c r="N1998" s="27">
        <f t="shared" si="192"/>
        <v>2</v>
      </c>
      <c r="O1998" s="28" t="str">
        <f t="shared" si="187"/>
        <v>40</v>
      </c>
      <c r="P1998" s="28">
        <f t="shared" si="188"/>
        <v>0</v>
      </c>
      <c r="Q1998" s="29">
        <f t="shared" si="189"/>
        <v>2400</v>
      </c>
      <c r="R1998" s="29">
        <f t="shared" si="190"/>
        <v>40</v>
      </c>
    </row>
    <row r="1999" spans="1:18">
      <c r="A1999" s="1">
        <v>45597</v>
      </c>
      <c r="B1999" s="1" t="str">
        <f t="shared" si="191"/>
        <v>noviembre</v>
      </c>
      <c r="C1999" t="s">
        <v>281</v>
      </c>
      <c r="D1999" t="s">
        <v>282</v>
      </c>
      <c r="E1999" t="s">
        <v>540</v>
      </c>
      <c r="F1999" t="s">
        <v>358</v>
      </c>
      <c r="G1999" t="s">
        <v>580</v>
      </c>
      <c r="H1999" t="s">
        <v>363</v>
      </c>
      <c r="I1999" t="s">
        <v>15</v>
      </c>
      <c r="J1999" t="s">
        <v>16</v>
      </c>
      <c r="K1999" s="2">
        <v>3</v>
      </c>
      <c r="L1999" s="2">
        <v>80</v>
      </c>
      <c r="M1999" s="2">
        <v>2</v>
      </c>
      <c r="N1999" s="27">
        <f t="shared" si="192"/>
        <v>1</v>
      </c>
      <c r="O1999" s="28" t="str">
        <f t="shared" si="187"/>
        <v>2</v>
      </c>
      <c r="P1999" s="28">
        <f t="shared" si="188"/>
        <v>0</v>
      </c>
      <c r="Q1999" s="29">
        <f t="shared" si="189"/>
        <v>120</v>
      </c>
      <c r="R1999" s="29">
        <f t="shared" si="190"/>
        <v>2</v>
      </c>
    </row>
    <row r="2000" spans="1:18">
      <c r="A2000" s="1">
        <v>45597</v>
      </c>
      <c r="B2000" s="1" t="str">
        <f t="shared" si="191"/>
        <v>noviembre</v>
      </c>
      <c r="C2000" t="s">
        <v>281</v>
      </c>
      <c r="D2000" t="s">
        <v>282</v>
      </c>
      <c r="E2000" t="s">
        <v>528</v>
      </c>
      <c r="F2000" t="s">
        <v>463</v>
      </c>
      <c r="G2000" t="s">
        <v>332</v>
      </c>
      <c r="H2000" t="s">
        <v>505</v>
      </c>
      <c r="I2000" t="s">
        <v>15</v>
      </c>
      <c r="J2000" t="s">
        <v>16</v>
      </c>
      <c r="K2000" s="2">
        <v>3</v>
      </c>
      <c r="L2000" s="2">
        <v>80</v>
      </c>
      <c r="M2000" s="2">
        <v>2</v>
      </c>
      <c r="N2000" s="27">
        <f t="shared" si="192"/>
        <v>1</v>
      </c>
      <c r="O2000" s="28" t="str">
        <f t="shared" si="187"/>
        <v>2</v>
      </c>
      <c r="P2000" s="28">
        <f t="shared" si="188"/>
        <v>0</v>
      </c>
      <c r="Q2000" s="29">
        <f t="shared" si="189"/>
        <v>120</v>
      </c>
      <c r="R2000" s="29">
        <f t="shared" si="190"/>
        <v>2</v>
      </c>
    </row>
    <row r="2001" spans="1:18">
      <c r="A2001" s="1">
        <v>45597</v>
      </c>
      <c r="B2001" s="1" t="str">
        <f t="shared" si="191"/>
        <v>noviembre</v>
      </c>
      <c r="C2001" t="s">
        <v>281</v>
      </c>
      <c r="D2001" t="s">
        <v>282</v>
      </c>
      <c r="E2001" t="s">
        <v>540</v>
      </c>
      <c r="F2001" t="s">
        <v>456</v>
      </c>
      <c r="G2001" t="s">
        <v>581</v>
      </c>
      <c r="H2001" t="s">
        <v>284</v>
      </c>
      <c r="I2001" t="s">
        <v>15</v>
      </c>
      <c r="J2001" t="s">
        <v>16</v>
      </c>
      <c r="K2001" s="2">
        <v>11</v>
      </c>
      <c r="L2001" s="2">
        <v>320</v>
      </c>
      <c r="M2001" s="2">
        <v>8</v>
      </c>
      <c r="N2001" s="27">
        <f t="shared" si="192"/>
        <v>1</v>
      </c>
      <c r="O2001" s="28" t="str">
        <f t="shared" si="187"/>
        <v>8</v>
      </c>
      <c r="P2001" s="28">
        <f t="shared" si="188"/>
        <v>0</v>
      </c>
      <c r="Q2001" s="29">
        <f t="shared" si="189"/>
        <v>480</v>
      </c>
      <c r="R2001" s="29">
        <f t="shared" si="190"/>
        <v>8</v>
      </c>
    </row>
    <row r="2002" spans="1:18">
      <c r="A2002" s="1">
        <v>45597</v>
      </c>
      <c r="B2002" s="1" t="str">
        <f t="shared" si="191"/>
        <v>noviembre</v>
      </c>
      <c r="C2002" t="s">
        <v>172</v>
      </c>
      <c r="D2002" t="s">
        <v>173</v>
      </c>
      <c r="E2002" t="s">
        <v>570</v>
      </c>
      <c r="F2002" t="s">
        <v>383</v>
      </c>
      <c r="G2002" t="s">
        <v>582</v>
      </c>
      <c r="H2002" t="s">
        <v>387</v>
      </c>
      <c r="I2002" t="s">
        <v>15</v>
      </c>
      <c r="J2002" t="s">
        <v>123</v>
      </c>
      <c r="K2002" s="2">
        <v>189</v>
      </c>
      <c r="L2002" s="2">
        <v>2994</v>
      </c>
      <c r="M2002" s="2">
        <v>63</v>
      </c>
      <c r="N2002" s="27">
        <f t="shared" si="192"/>
        <v>2</v>
      </c>
      <c r="O2002" s="28" t="str">
        <f t="shared" si="187"/>
        <v>63</v>
      </c>
      <c r="P2002" s="28">
        <f t="shared" si="188"/>
        <v>0</v>
      </c>
      <c r="Q2002" s="29">
        <f t="shared" si="189"/>
        <v>3780</v>
      </c>
      <c r="R2002" s="29">
        <f t="shared" si="190"/>
        <v>63</v>
      </c>
    </row>
    <row r="2003" spans="1:18">
      <c r="A2003" s="1">
        <v>45597</v>
      </c>
      <c r="B2003" s="1" t="str">
        <f t="shared" si="191"/>
        <v>noviembre</v>
      </c>
      <c r="C2003" t="s">
        <v>172</v>
      </c>
      <c r="D2003" t="s">
        <v>173</v>
      </c>
      <c r="E2003" t="s">
        <v>540</v>
      </c>
      <c r="F2003" t="s">
        <v>459</v>
      </c>
      <c r="G2003" t="s">
        <v>583</v>
      </c>
      <c r="H2003" t="s">
        <v>504</v>
      </c>
      <c r="I2003" t="s">
        <v>15</v>
      </c>
      <c r="J2003" t="s">
        <v>123</v>
      </c>
      <c r="K2003" s="2">
        <v>2</v>
      </c>
      <c r="L2003" s="2">
        <v>46</v>
      </c>
      <c r="M2003" s="2">
        <v>1</v>
      </c>
      <c r="N2003" s="27">
        <f t="shared" si="192"/>
        <v>1</v>
      </c>
      <c r="O2003" s="28" t="str">
        <f t="shared" si="187"/>
        <v>1</v>
      </c>
      <c r="P2003" s="28">
        <f t="shared" si="188"/>
        <v>0</v>
      </c>
      <c r="Q2003" s="29">
        <f t="shared" si="189"/>
        <v>60</v>
      </c>
      <c r="R2003" s="29">
        <f t="shared" si="190"/>
        <v>1</v>
      </c>
    </row>
    <row r="2004" spans="1:18">
      <c r="A2004" s="1">
        <v>45597</v>
      </c>
      <c r="B2004" s="1" t="str">
        <f t="shared" si="191"/>
        <v>noviembre</v>
      </c>
      <c r="C2004" t="s">
        <v>172</v>
      </c>
      <c r="D2004" t="s">
        <v>173</v>
      </c>
      <c r="E2004" t="s">
        <v>540</v>
      </c>
      <c r="F2004" t="s">
        <v>169</v>
      </c>
      <c r="G2004" t="s">
        <v>174</v>
      </c>
      <c r="H2004" t="s">
        <v>175</v>
      </c>
      <c r="I2004" t="s">
        <v>15</v>
      </c>
      <c r="J2004" t="s">
        <v>16</v>
      </c>
      <c r="K2004" s="2">
        <v>26</v>
      </c>
      <c r="L2004" s="2">
        <v>443</v>
      </c>
      <c r="M2004" s="2">
        <v>9.5</v>
      </c>
      <c r="N2004" s="27">
        <f t="shared" si="192"/>
        <v>3</v>
      </c>
      <c r="O2004" s="28" t="str">
        <f t="shared" si="187"/>
        <v>9,</v>
      </c>
      <c r="P2004" s="28" t="str">
        <f t="shared" si="188"/>
        <v>5</v>
      </c>
      <c r="Q2004" s="29">
        <f t="shared" si="189"/>
        <v>545</v>
      </c>
      <c r="R2004" s="29">
        <f t="shared" si="190"/>
        <v>9.0833333333333339</v>
      </c>
    </row>
    <row r="2005" spans="1:18">
      <c r="A2005" s="1">
        <v>45597</v>
      </c>
      <c r="B2005" s="1" t="str">
        <f t="shared" si="191"/>
        <v>noviembre</v>
      </c>
      <c r="C2005" t="s">
        <v>172</v>
      </c>
      <c r="D2005" t="s">
        <v>173</v>
      </c>
      <c r="E2005" t="s">
        <v>540</v>
      </c>
      <c r="F2005" t="s">
        <v>169</v>
      </c>
      <c r="G2005" t="s">
        <v>174</v>
      </c>
      <c r="H2005" t="s">
        <v>177</v>
      </c>
      <c r="I2005" t="s">
        <v>15</v>
      </c>
      <c r="J2005" t="s">
        <v>16</v>
      </c>
      <c r="K2005" s="2">
        <v>160</v>
      </c>
      <c r="L2005" s="2">
        <v>2203</v>
      </c>
      <c r="M2005" s="2">
        <v>57.5</v>
      </c>
      <c r="N2005" s="27">
        <f t="shared" si="192"/>
        <v>4</v>
      </c>
      <c r="O2005" s="28" t="str">
        <f t="shared" si="187"/>
        <v>57</v>
      </c>
      <c r="P2005" s="28" t="str">
        <f t="shared" si="188"/>
        <v>,5</v>
      </c>
      <c r="Q2005" s="29">
        <f t="shared" si="189"/>
        <v>3420.5</v>
      </c>
      <c r="R2005" s="29">
        <f t="shared" si="190"/>
        <v>57.008333333333333</v>
      </c>
    </row>
    <row r="2006" spans="1:18">
      <c r="A2006" s="1">
        <v>45597</v>
      </c>
      <c r="B2006" s="1" t="str">
        <f t="shared" si="191"/>
        <v>noviembre</v>
      </c>
      <c r="C2006" t="s">
        <v>172</v>
      </c>
      <c r="D2006" t="s">
        <v>173</v>
      </c>
      <c r="E2006" t="s">
        <v>540</v>
      </c>
      <c r="F2006" t="s">
        <v>169</v>
      </c>
      <c r="G2006" t="s">
        <v>174</v>
      </c>
      <c r="H2006" t="s">
        <v>408</v>
      </c>
      <c r="I2006" t="s">
        <v>15</v>
      </c>
      <c r="J2006" t="s">
        <v>16</v>
      </c>
      <c r="K2006" s="2">
        <v>118</v>
      </c>
      <c r="L2006" s="2">
        <v>1529</v>
      </c>
      <c r="M2006" s="2">
        <v>42</v>
      </c>
      <c r="N2006" s="27">
        <f t="shared" si="192"/>
        <v>2</v>
      </c>
      <c r="O2006" s="28" t="str">
        <f t="shared" si="187"/>
        <v>42</v>
      </c>
      <c r="P2006" s="28">
        <f t="shared" si="188"/>
        <v>0</v>
      </c>
      <c r="Q2006" s="29">
        <f t="shared" si="189"/>
        <v>2520</v>
      </c>
      <c r="R2006" s="29">
        <f t="shared" si="190"/>
        <v>42</v>
      </c>
    </row>
    <row r="2007" spans="1:18">
      <c r="A2007" s="1">
        <v>45597</v>
      </c>
      <c r="B2007" s="1" t="str">
        <f t="shared" si="191"/>
        <v>noviembre</v>
      </c>
      <c r="C2007" t="s">
        <v>180</v>
      </c>
      <c r="D2007" t="s">
        <v>181</v>
      </c>
      <c r="E2007" t="s">
        <v>528</v>
      </c>
      <c r="F2007" t="s">
        <v>463</v>
      </c>
      <c r="G2007" t="s">
        <v>182</v>
      </c>
      <c r="H2007" t="s">
        <v>365</v>
      </c>
      <c r="I2007" t="s">
        <v>92</v>
      </c>
      <c r="J2007" t="s">
        <v>16</v>
      </c>
      <c r="K2007" s="2">
        <v>72</v>
      </c>
      <c r="L2007" s="2">
        <v>1080</v>
      </c>
      <c r="M2007" s="2">
        <v>27</v>
      </c>
      <c r="N2007" s="27">
        <f t="shared" si="192"/>
        <v>2</v>
      </c>
      <c r="O2007" s="28" t="str">
        <f t="shared" ref="O2007:O2064" si="193">IF(N2007="1",$M2007,IF(N2007=2,LEFT($M2007,2),LEFT($M2007,2)))</f>
        <v>27</v>
      </c>
      <c r="P2007" s="28">
        <f t="shared" ref="P2007:P2064" si="194">IF(N2007&lt;=2,0,MID($M2007,3,3))</f>
        <v>0</v>
      </c>
      <c r="Q2007" s="29">
        <f t="shared" ref="Q2007:Q2064" si="195">+(O2007*60)+P2007</f>
        <v>1620</v>
      </c>
      <c r="R2007" s="29">
        <f t="shared" ref="R2007:R2064" si="196">+Q2007/60</f>
        <v>27</v>
      </c>
    </row>
    <row r="2008" spans="1:18">
      <c r="A2008" s="1">
        <v>45597</v>
      </c>
      <c r="B2008" s="1" t="str">
        <f t="shared" si="191"/>
        <v>noviembre</v>
      </c>
      <c r="C2008" t="s">
        <v>180</v>
      </c>
      <c r="D2008" t="s">
        <v>181</v>
      </c>
      <c r="E2008" t="s">
        <v>528</v>
      </c>
      <c r="F2008" t="s">
        <v>463</v>
      </c>
      <c r="G2008" t="s">
        <v>182</v>
      </c>
      <c r="H2008" t="s">
        <v>183</v>
      </c>
      <c r="I2008" t="s">
        <v>92</v>
      </c>
      <c r="J2008" t="s">
        <v>16</v>
      </c>
      <c r="K2008" s="2">
        <v>34</v>
      </c>
      <c r="L2008" s="2">
        <v>520</v>
      </c>
      <c r="M2008" s="2">
        <v>13</v>
      </c>
      <c r="N2008" s="27">
        <f t="shared" si="192"/>
        <v>2</v>
      </c>
      <c r="O2008" s="28" t="str">
        <f t="shared" si="193"/>
        <v>13</v>
      </c>
      <c r="P2008" s="28">
        <f t="shared" si="194"/>
        <v>0</v>
      </c>
      <c r="Q2008" s="29">
        <f t="shared" si="195"/>
        <v>780</v>
      </c>
      <c r="R2008" s="29">
        <f t="shared" si="196"/>
        <v>13</v>
      </c>
    </row>
    <row r="2009" spans="1:18">
      <c r="A2009" s="1">
        <v>45597</v>
      </c>
      <c r="B2009" s="1" t="str">
        <f t="shared" si="191"/>
        <v>noviembre</v>
      </c>
      <c r="C2009" t="s">
        <v>180</v>
      </c>
      <c r="D2009" t="s">
        <v>181</v>
      </c>
      <c r="E2009" t="s">
        <v>528</v>
      </c>
      <c r="F2009" t="s">
        <v>536</v>
      </c>
      <c r="G2009" t="s">
        <v>186</v>
      </c>
      <c r="H2009" t="s">
        <v>187</v>
      </c>
      <c r="I2009" t="s">
        <v>92</v>
      </c>
      <c r="J2009" t="s">
        <v>16</v>
      </c>
      <c r="K2009" s="2">
        <v>78</v>
      </c>
      <c r="L2009" s="2">
        <v>1172</v>
      </c>
      <c r="M2009" s="2">
        <v>29.3</v>
      </c>
      <c r="N2009" s="27">
        <f t="shared" si="192"/>
        <v>4</v>
      </c>
      <c r="O2009" s="28" t="str">
        <f t="shared" si="193"/>
        <v>29</v>
      </c>
      <c r="P2009" s="28" t="str">
        <f t="shared" si="194"/>
        <v>,3</v>
      </c>
      <c r="Q2009" s="29">
        <f t="shared" si="195"/>
        <v>1740.3</v>
      </c>
      <c r="R2009" s="29">
        <f t="shared" si="196"/>
        <v>29.004999999999999</v>
      </c>
    </row>
    <row r="2010" spans="1:18">
      <c r="A2010" s="1">
        <v>45597</v>
      </c>
      <c r="B2010" s="1" t="str">
        <f t="shared" si="191"/>
        <v>noviembre</v>
      </c>
      <c r="C2010" t="s">
        <v>180</v>
      </c>
      <c r="D2010" t="s">
        <v>181</v>
      </c>
      <c r="E2010" t="s">
        <v>528</v>
      </c>
      <c r="F2010" t="s">
        <v>536</v>
      </c>
      <c r="G2010" t="s">
        <v>186</v>
      </c>
      <c r="H2010" t="s">
        <v>388</v>
      </c>
      <c r="I2010" t="s">
        <v>92</v>
      </c>
      <c r="J2010" t="s">
        <v>16</v>
      </c>
      <c r="K2010" s="2">
        <v>70</v>
      </c>
      <c r="L2010" s="2">
        <v>1052</v>
      </c>
      <c r="M2010" s="2">
        <v>26.3</v>
      </c>
      <c r="N2010" s="27">
        <f t="shared" si="192"/>
        <v>4</v>
      </c>
      <c r="O2010" s="28" t="str">
        <f t="shared" si="193"/>
        <v>26</v>
      </c>
      <c r="P2010" s="28" t="str">
        <f t="shared" si="194"/>
        <v>,3</v>
      </c>
      <c r="Q2010" s="29">
        <f t="shared" si="195"/>
        <v>1560.3</v>
      </c>
      <c r="R2010" s="29">
        <f t="shared" si="196"/>
        <v>26.004999999999999</v>
      </c>
    </row>
    <row r="2011" spans="1:18">
      <c r="A2011" s="1">
        <v>45597</v>
      </c>
      <c r="B2011" s="1" t="str">
        <f t="shared" si="191"/>
        <v>noviembre</v>
      </c>
      <c r="C2011" t="s">
        <v>180</v>
      </c>
      <c r="D2011" t="s">
        <v>181</v>
      </c>
      <c r="E2011" t="s">
        <v>528</v>
      </c>
      <c r="F2011" t="s">
        <v>536</v>
      </c>
      <c r="G2011" t="s">
        <v>186</v>
      </c>
      <c r="H2011" t="s">
        <v>188</v>
      </c>
      <c r="I2011" t="s">
        <v>92</v>
      </c>
      <c r="J2011" t="s">
        <v>16</v>
      </c>
      <c r="K2011" s="2">
        <v>109</v>
      </c>
      <c r="L2011" s="2">
        <v>1640</v>
      </c>
      <c r="M2011" s="2">
        <v>41</v>
      </c>
      <c r="N2011" s="27">
        <f t="shared" si="192"/>
        <v>2</v>
      </c>
      <c r="O2011" s="28" t="str">
        <f t="shared" si="193"/>
        <v>41</v>
      </c>
      <c r="P2011" s="28">
        <f t="shared" si="194"/>
        <v>0</v>
      </c>
      <c r="Q2011" s="29">
        <f t="shared" si="195"/>
        <v>2460</v>
      </c>
      <c r="R2011" s="29">
        <f t="shared" si="196"/>
        <v>41</v>
      </c>
    </row>
    <row r="2012" spans="1:18">
      <c r="A2012" s="1">
        <v>45597</v>
      </c>
      <c r="B2012" s="1" t="str">
        <f t="shared" si="191"/>
        <v>noviembre</v>
      </c>
      <c r="C2012" t="s">
        <v>190</v>
      </c>
      <c r="D2012" t="s">
        <v>498</v>
      </c>
      <c r="E2012" t="s">
        <v>513</v>
      </c>
      <c r="F2012" t="s">
        <v>465</v>
      </c>
      <c r="G2012" t="s">
        <v>193</v>
      </c>
      <c r="H2012" t="s">
        <v>194</v>
      </c>
      <c r="I2012" t="s">
        <v>92</v>
      </c>
      <c r="J2012" t="s">
        <v>16</v>
      </c>
      <c r="K2012" s="2">
        <v>71</v>
      </c>
      <c r="L2012" s="2">
        <v>710</v>
      </c>
      <c r="M2012" s="2">
        <v>28.04</v>
      </c>
      <c r="N2012" s="27">
        <f t="shared" si="192"/>
        <v>5</v>
      </c>
      <c r="O2012" s="28" t="str">
        <f t="shared" si="193"/>
        <v>28</v>
      </c>
      <c r="P2012" s="28" t="str">
        <f t="shared" si="194"/>
        <v>,04</v>
      </c>
      <c r="Q2012" s="29">
        <f t="shared" si="195"/>
        <v>1680.04</v>
      </c>
      <c r="R2012" s="29">
        <f t="shared" si="196"/>
        <v>28.000666666666667</v>
      </c>
    </row>
    <row r="2013" spans="1:18">
      <c r="A2013" s="1">
        <v>45597</v>
      </c>
      <c r="B2013" s="1" t="str">
        <f t="shared" si="191"/>
        <v>noviembre</v>
      </c>
      <c r="C2013" t="s">
        <v>190</v>
      </c>
      <c r="D2013" t="s">
        <v>498</v>
      </c>
      <c r="E2013" t="s">
        <v>513</v>
      </c>
      <c r="F2013" t="s">
        <v>465</v>
      </c>
      <c r="G2013" t="s">
        <v>193</v>
      </c>
      <c r="H2013" t="s">
        <v>326</v>
      </c>
      <c r="I2013" t="s">
        <v>92</v>
      </c>
      <c r="J2013" t="s">
        <v>16</v>
      </c>
      <c r="K2013" s="2">
        <v>63</v>
      </c>
      <c r="L2013" s="2">
        <v>603</v>
      </c>
      <c r="M2013" s="2">
        <v>24.1</v>
      </c>
      <c r="N2013" s="27">
        <f t="shared" si="192"/>
        <v>4</v>
      </c>
      <c r="O2013" s="28" t="str">
        <f t="shared" si="193"/>
        <v>24</v>
      </c>
      <c r="P2013" s="28" t="str">
        <f t="shared" si="194"/>
        <v>,1</v>
      </c>
      <c r="Q2013" s="29">
        <f t="shared" si="195"/>
        <v>1440.1</v>
      </c>
      <c r="R2013" s="29">
        <f t="shared" si="196"/>
        <v>24.001666666666665</v>
      </c>
    </row>
    <row r="2014" spans="1:18">
      <c r="A2014" s="1">
        <v>45597</v>
      </c>
      <c r="B2014" s="1" t="str">
        <f t="shared" si="191"/>
        <v>noviembre</v>
      </c>
      <c r="C2014" t="s">
        <v>195</v>
      </c>
      <c r="D2014" t="s">
        <v>499</v>
      </c>
      <c r="E2014" t="s">
        <v>528</v>
      </c>
      <c r="F2014" t="s">
        <v>196</v>
      </c>
      <c r="G2014" t="s">
        <v>197</v>
      </c>
      <c r="H2014" t="s">
        <v>198</v>
      </c>
      <c r="I2014" t="s">
        <v>15</v>
      </c>
      <c r="J2014" t="s">
        <v>16</v>
      </c>
      <c r="K2014" s="2">
        <v>4</v>
      </c>
      <c r="L2014" s="2">
        <v>93</v>
      </c>
      <c r="M2014" s="2">
        <v>1.1000000000000001</v>
      </c>
      <c r="N2014" s="27">
        <f t="shared" si="192"/>
        <v>3</v>
      </c>
      <c r="O2014" s="28" t="str">
        <f t="shared" si="193"/>
        <v>1,</v>
      </c>
      <c r="P2014" s="28" t="str">
        <f t="shared" si="194"/>
        <v>1</v>
      </c>
      <c r="Q2014" s="29">
        <f t="shared" si="195"/>
        <v>61</v>
      </c>
      <c r="R2014" s="29">
        <f t="shared" si="196"/>
        <v>1.0166666666666666</v>
      </c>
    </row>
    <row r="2015" spans="1:18">
      <c r="A2015" s="1">
        <v>45597</v>
      </c>
      <c r="B2015" s="1" t="str">
        <f t="shared" si="191"/>
        <v>noviembre</v>
      </c>
      <c r="C2015" t="s">
        <v>199</v>
      </c>
      <c r="D2015" t="s">
        <v>200</v>
      </c>
      <c r="E2015" t="s">
        <v>528</v>
      </c>
      <c r="F2015" t="s">
        <v>201</v>
      </c>
      <c r="G2015" t="s">
        <v>571</v>
      </c>
      <c r="H2015" t="s">
        <v>203</v>
      </c>
      <c r="I2015" t="s">
        <v>15</v>
      </c>
      <c r="J2015" t="s">
        <v>16</v>
      </c>
      <c r="K2015" s="2">
        <v>6</v>
      </c>
      <c r="L2015" s="2">
        <v>960</v>
      </c>
      <c r="M2015" s="2">
        <v>16</v>
      </c>
      <c r="N2015" s="27">
        <f t="shared" si="192"/>
        <v>2</v>
      </c>
      <c r="O2015" s="28" t="str">
        <f t="shared" si="193"/>
        <v>16</v>
      </c>
      <c r="P2015" s="28">
        <f t="shared" si="194"/>
        <v>0</v>
      </c>
      <c r="Q2015" s="29">
        <f t="shared" si="195"/>
        <v>960</v>
      </c>
      <c r="R2015" s="29">
        <f t="shared" si="196"/>
        <v>16</v>
      </c>
    </row>
    <row r="2016" spans="1:18">
      <c r="A2016" s="1">
        <v>45597</v>
      </c>
      <c r="B2016" s="1" t="str">
        <f t="shared" si="191"/>
        <v>noviembre</v>
      </c>
      <c r="C2016" t="s">
        <v>199</v>
      </c>
      <c r="D2016" t="s">
        <v>200</v>
      </c>
      <c r="E2016" t="s">
        <v>528</v>
      </c>
      <c r="F2016" t="s">
        <v>201</v>
      </c>
      <c r="G2016" t="s">
        <v>571</v>
      </c>
      <c r="H2016" t="s">
        <v>505</v>
      </c>
      <c r="I2016" t="s">
        <v>15</v>
      </c>
      <c r="J2016" t="s">
        <v>16</v>
      </c>
      <c r="K2016" s="2">
        <v>8</v>
      </c>
      <c r="L2016" s="2">
        <v>1580</v>
      </c>
      <c r="M2016" s="2">
        <v>26.2</v>
      </c>
      <c r="N2016" s="27">
        <f t="shared" si="192"/>
        <v>4</v>
      </c>
      <c r="O2016" s="28" t="str">
        <f t="shared" si="193"/>
        <v>26</v>
      </c>
      <c r="P2016" s="28" t="str">
        <f t="shared" si="194"/>
        <v>,2</v>
      </c>
      <c r="Q2016" s="29">
        <f t="shared" si="195"/>
        <v>1560.2</v>
      </c>
      <c r="R2016" s="29">
        <f t="shared" si="196"/>
        <v>26.003333333333334</v>
      </c>
    </row>
    <row r="2017" spans="1:18">
      <c r="A2017" s="1">
        <v>45597</v>
      </c>
      <c r="B2017" s="1" t="str">
        <f t="shared" si="191"/>
        <v>noviembre</v>
      </c>
      <c r="C2017" t="s">
        <v>199</v>
      </c>
      <c r="D2017" t="s">
        <v>200</v>
      </c>
      <c r="E2017" t="s">
        <v>528</v>
      </c>
      <c r="F2017" t="s">
        <v>201</v>
      </c>
      <c r="G2017" t="s">
        <v>571</v>
      </c>
      <c r="H2017" t="s">
        <v>204</v>
      </c>
      <c r="I2017" t="s">
        <v>15</v>
      </c>
      <c r="J2017" t="s">
        <v>16</v>
      </c>
      <c r="K2017" s="2">
        <v>8</v>
      </c>
      <c r="L2017" s="2">
        <v>1250</v>
      </c>
      <c r="M2017" s="2">
        <v>20.5</v>
      </c>
      <c r="N2017" s="27">
        <f t="shared" si="192"/>
        <v>4</v>
      </c>
      <c r="O2017" s="28" t="str">
        <f t="shared" si="193"/>
        <v>20</v>
      </c>
      <c r="P2017" s="28" t="str">
        <f t="shared" si="194"/>
        <v>,5</v>
      </c>
      <c r="Q2017" s="29">
        <f t="shared" si="195"/>
        <v>1200.5</v>
      </c>
      <c r="R2017" s="29">
        <f t="shared" si="196"/>
        <v>20.008333333333333</v>
      </c>
    </row>
    <row r="2018" spans="1:18">
      <c r="A2018" s="1">
        <v>45597</v>
      </c>
      <c r="B2018" s="1" t="str">
        <f t="shared" si="191"/>
        <v>noviembre</v>
      </c>
      <c r="C2018" t="s">
        <v>206</v>
      </c>
      <c r="D2018" t="s">
        <v>207</v>
      </c>
      <c r="E2018" t="s">
        <v>542</v>
      </c>
      <c r="F2018" t="s">
        <v>208</v>
      </c>
      <c r="G2018" t="s">
        <v>209</v>
      </c>
      <c r="H2018" t="s">
        <v>506</v>
      </c>
      <c r="I2018" t="s">
        <v>211</v>
      </c>
      <c r="J2018" t="s">
        <v>16</v>
      </c>
      <c r="K2018" s="2">
        <v>32</v>
      </c>
      <c r="L2018" s="2">
        <v>427</v>
      </c>
      <c r="M2018" s="2">
        <v>25</v>
      </c>
      <c r="N2018" s="27">
        <f t="shared" si="192"/>
        <v>2</v>
      </c>
      <c r="O2018" s="28" t="str">
        <f t="shared" si="193"/>
        <v>25</v>
      </c>
      <c r="P2018" s="28">
        <f t="shared" si="194"/>
        <v>0</v>
      </c>
      <c r="Q2018" s="29">
        <f t="shared" si="195"/>
        <v>1500</v>
      </c>
      <c r="R2018" s="29">
        <f t="shared" si="196"/>
        <v>25</v>
      </c>
    </row>
    <row r="2019" spans="1:18">
      <c r="A2019" s="1">
        <v>45597</v>
      </c>
      <c r="B2019" s="1" t="str">
        <f t="shared" si="191"/>
        <v>noviembre</v>
      </c>
      <c r="C2019" t="s">
        <v>206</v>
      </c>
      <c r="D2019" t="s">
        <v>207</v>
      </c>
      <c r="E2019" t="s">
        <v>542</v>
      </c>
      <c r="F2019" t="s">
        <v>208</v>
      </c>
      <c r="G2019" t="s">
        <v>209</v>
      </c>
      <c r="H2019" t="s">
        <v>210</v>
      </c>
      <c r="I2019" t="s">
        <v>211</v>
      </c>
      <c r="J2019" t="s">
        <v>411</v>
      </c>
      <c r="K2019" s="2">
        <v>67</v>
      </c>
      <c r="L2019" s="2">
        <v>1355</v>
      </c>
      <c r="M2019" s="2">
        <v>48.54</v>
      </c>
      <c r="N2019" s="27">
        <f t="shared" si="192"/>
        <v>5</v>
      </c>
      <c r="O2019" s="28" t="str">
        <f t="shared" si="193"/>
        <v>48</v>
      </c>
      <c r="P2019" s="28" t="str">
        <f t="shared" si="194"/>
        <v>,54</v>
      </c>
      <c r="Q2019" s="29">
        <f t="shared" si="195"/>
        <v>2880.54</v>
      </c>
      <c r="R2019" s="29">
        <f t="shared" si="196"/>
        <v>48.009</v>
      </c>
    </row>
    <row r="2020" spans="1:18">
      <c r="A2020" s="1">
        <v>45597</v>
      </c>
      <c r="B2020" s="1" t="str">
        <f t="shared" si="191"/>
        <v>noviembre</v>
      </c>
      <c r="C2020" t="s">
        <v>206</v>
      </c>
      <c r="D2020" t="s">
        <v>207</v>
      </c>
      <c r="E2020" t="s">
        <v>542</v>
      </c>
      <c r="F2020" t="s">
        <v>208</v>
      </c>
      <c r="G2020" t="s">
        <v>209</v>
      </c>
      <c r="H2020" t="s">
        <v>212</v>
      </c>
      <c r="I2020" t="s">
        <v>211</v>
      </c>
      <c r="J2020" t="s">
        <v>411</v>
      </c>
      <c r="K2020" s="2">
        <v>62</v>
      </c>
      <c r="L2020" s="2">
        <v>1533</v>
      </c>
      <c r="M2020" s="2">
        <v>41.3</v>
      </c>
      <c r="N2020" s="27">
        <f t="shared" si="192"/>
        <v>4</v>
      </c>
      <c r="O2020" s="28" t="str">
        <f t="shared" si="193"/>
        <v>41</v>
      </c>
      <c r="P2020" s="28" t="str">
        <f t="shared" si="194"/>
        <v>,3</v>
      </c>
      <c r="Q2020" s="29">
        <f t="shared" si="195"/>
        <v>2460.3000000000002</v>
      </c>
      <c r="R2020" s="29">
        <f t="shared" si="196"/>
        <v>41.005000000000003</v>
      </c>
    </row>
    <row r="2021" spans="1:18">
      <c r="A2021" s="1">
        <v>45597</v>
      </c>
      <c r="B2021" s="1" t="str">
        <f t="shared" si="191"/>
        <v>noviembre</v>
      </c>
      <c r="C2021" t="s">
        <v>213</v>
      </c>
      <c r="D2021" t="s">
        <v>214</v>
      </c>
      <c r="E2021" t="s">
        <v>537</v>
      </c>
      <c r="F2021" t="s">
        <v>453</v>
      </c>
      <c r="G2021" t="s">
        <v>215</v>
      </c>
      <c r="H2021" t="s">
        <v>288</v>
      </c>
      <c r="I2021" t="s">
        <v>585</v>
      </c>
      <c r="J2021" t="s">
        <v>27</v>
      </c>
      <c r="K2021" s="2">
        <v>109</v>
      </c>
      <c r="L2021" s="2">
        <v>7715</v>
      </c>
      <c r="M2021" s="2">
        <v>53.12</v>
      </c>
      <c r="N2021" s="27">
        <f t="shared" si="192"/>
        <v>5</v>
      </c>
      <c r="O2021" s="28" t="str">
        <f t="shared" si="193"/>
        <v>53</v>
      </c>
      <c r="P2021" s="28" t="str">
        <f t="shared" si="194"/>
        <v>,12</v>
      </c>
      <c r="Q2021" s="29">
        <f t="shared" si="195"/>
        <v>3180.12</v>
      </c>
      <c r="R2021" s="29">
        <f t="shared" si="196"/>
        <v>53.001999999999995</v>
      </c>
    </row>
    <row r="2022" spans="1:18">
      <c r="A2022" s="1">
        <v>45597</v>
      </c>
      <c r="B2022" s="1" t="str">
        <f t="shared" si="191"/>
        <v>noviembre</v>
      </c>
      <c r="C2022" t="s">
        <v>213</v>
      </c>
      <c r="D2022" t="s">
        <v>214</v>
      </c>
      <c r="E2022" t="s">
        <v>537</v>
      </c>
      <c r="F2022" t="s">
        <v>453</v>
      </c>
      <c r="G2022" t="s">
        <v>215</v>
      </c>
      <c r="H2022" t="s">
        <v>216</v>
      </c>
      <c r="I2022" t="s">
        <v>585</v>
      </c>
      <c r="J2022" t="s">
        <v>27</v>
      </c>
      <c r="K2022" s="2">
        <v>106</v>
      </c>
      <c r="L2022" s="2">
        <v>7489</v>
      </c>
      <c r="M2022" s="2">
        <v>51.3</v>
      </c>
      <c r="N2022" s="27">
        <f t="shared" si="192"/>
        <v>4</v>
      </c>
      <c r="O2022" s="28" t="str">
        <f t="shared" si="193"/>
        <v>51</v>
      </c>
      <c r="P2022" s="28" t="str">
        <f t="shared" si="194"/>
        <v>,3</v>
      </c>
      <c r="Q2022" s="29">
        <f t="shared" si="195"/>
        <v>3060.3</v>
      </c>
      <c r="R2022" s="29">
        <f t="shared" si="196"/>
        <v>51.005000000000003</v>
      </c>
    </row>
    <row r="2023" spans="1:18">
      <c r="A2023" s="1">
        <v>45597</v>
      </c>
      <c r="B2023" s="1" t="str">
        <f t="shared" si="191"/>
        <v>noviembre</v>
      </c>
      <c r="C2023" t="s">
        <v>213</v>
      </c>
      <c r="D2023" t="s">
        <v>214</v>
      </c>
      <c r="E2023" t="s">
        <v>537</v>
      </c>
      <c r="F2023" t="s">
        <v>453</v>
      </c>
      <c r="G2023" t="s">
        <v>215</v>
      </c>
      <c r="H2023" t="s">
        <v>218</v>
      </c>
      <c r="I2023" t="s">
        <v>585</v>
      </c>
      <c r="J2023" t="s">
        <v>27</v>
      </c>
      <c r="K2023" s="2">
        <v>138</v>
      </c>
      <c r="L2023" s="2">
        <v>10124</v>
      </c>
      <c r="M2023" s="2">
        <v>64.48</v>
      </c>
      <c r="N2023" s="27">
        <f t="shared" si="192"/>
        <v>5</v>
      </c>
      <c r="O2023" s="28" t="str">
        <f t="shared" si="193"/>
        <v>64</v>
      </c>
      <c r="P2023" s="28" t="str">
        <f t="shared" si="194"/>
        <v>,48</v>
      </c>
      <c r="Q2023" s="29">
        <f t="shared" si="195"/>
        <v>3840.48</v>
      </c>
      <c r="R2023" s="29">
        <f t="shared" si="196"/>
        <v>64.007999999999996</v>
      </c>
    </row>
    <row r="2024" spans="1:18">
      <c r="A2024" s="1">
        <v>45597</v>
      </c>
      <c r="B2024" s="1" t="str">
        <f t="shared" si="191"/>
        <v>noviembre</v>
      </c>
      <c r="C2024" t="s">
        <v>213</v>
      </c>
      <c r="D2024" t="s">
        <v>214</v>
      </c>
      <c r="E2024" t="s">
        <v>537</v>
      </c>
      <c r="F2024" t="s">
        <v>453</v>
      </c>
      <c r="G2024" t="s">
        <v>215</v>
      </c>
      <c r="H2024" t="s">
        <v>219</v>
      </c>
      <c r="I2024" t="s">
        <v>585</v>
      </c>
      <c r="J2024" t="s">
        <v>27</v>
      </c>
      <c r="K2024" s="2">
        <v>117</v>
      </c>
      <c r="L2024" s="2">
        <v>8905</v>
      </c>
      <c r="M2024" s="2">
        <v>56.3</v>
      </c>
      <c r="N2024" s="27">
        <f t="shared" si="192"/>
        <v>4</v>
      </c>
      <c r="O2024" s="28" t="str">
        <f t="shared" si="193"/>
        <v>56</v>
      </c>
      <c r="P2024" s="28" t="str">
        <f t="shared" si="194"/>
        <v>,3</v>
      </c>
      <c r="Q2024" s="29">
        <f t="shared" si="195"/>
        <v>3360.3</v>
      </c>
      <c r="R2024" s="29">
        <f t="shared" si="196"/>
        <v>56.005000000000003</v>
      </c>
    </row>
    <row r="2025" spans="1:18">
      <c r="A2025" s="1">
        <v>45597</v>
      </c>
      <c r="B2025" s="1" t="str">
        <f t="shared" si="191"/>
        <v>noviembre</v>
      </c>
      <c r="C2025" t="s">
        <v>290</v>
      </c>
      <c r="D2025" t="s">
        <v>291</v>
      </c>
      <c r="E2025" t="s">
        <v>542</v>
      </c>
      <c r="F2025" t="s">
        <v>292</v>
      </c>
      <c r="G2025" t="s">
        <v>297</v>
      </c>
      <c r="H2025" t="s">
        <v>299</v>
      </c>
      <c r="I2025" t="s">
        <v>15</v>
      </c>
      <c r="J2025" t="s">
        <v>411</v>
      </c>
      <c r="K2025" s="2">
        <v>5</v>
      </c>
      <c r="L2025" s="2">
        <v>116</v>
      </c>
      <c r="M2025" s="2">
        <v>3.47</v>
      </c>
      <c r="N2025" s="27">
        <f t="shared" si="192"/>
        <v>4</v>
      </c>
      <c r="O2025" s="28" t="str">
        <f t="shared" si="193"/>
        <v>3,</v>
      </c>
      <c r="P2025" s="28" t="str">
        <f t="shared" si="194"/>
        <v>47</v>
      </c>
      <c r="Q2025" s="29">
        <f t="shared" si="195"/>
        <v>227</v>
      </c>
      <c r="R2025" s="29">
        <f t="shared" si="196"/>
        <v>3.7833333333333332</v>
      </c>
    </row>
    <row r="2026" spans="1:18">
      <c r="A2026" s="1">
        <v>45597</v>
      </c>
      <c r="B2026" s="1" t="str">
        <f t="shared" si="191"/>
        <v>noviembre</v>
      </c>
      <c r="C2026" t="s">
        <v>290</v>
      </c>
      <c r="D2026" t="s">
        <v>291</v>
      </c>
      <c r="E2026" t="s">
        <v>542</v>
      </c>
      <c r="F2026" t="s">
        <v>292</v>
      </c>
      <c r="G2026" t="s">
        <v>297</v>
      </c>
      <c r="H2026" t="s">
        <v>296</v>
      </c>
      <c r="I2026" t="s">
        <v>15</v>
      </c>
      <c r="J2026" t="s">
        <v>411</v>
      </c>
      <c r="K2026" s="2">
        <v>2</v>
      </c>
      <c r="L2026" s="2">
        <v>55</v>
      </c>
      <c r="M2026" s="2">
        <v>1.41</v>
      </c>
      <c r="N2026" s="27">
        <f t="shared" si="192"/>
        <v>4</v>
      </c>
      <c r="O2026" s="28" t="str">
        <f t="shared" si="193"/>
        <v>1,</v>
      </c>
      <c r="P2026" s="28" t="str">
        <f t="shared" si="194"/>
        <v>41</v>
      </c>
      <c r="Q2026" s="29">
        <f t="shared" si="195"/>
        <v>101</v>
      </c>
      <c r="R2026" s="29">
        <f t="shared" si="196"/>
        <v>1.6833333333333333</v>
      </c>
    </row>
    <row r="2027" spans="1:18">
      <c r="A2027" s="1">
        <v>45597</v>
      </c>
      <c r="B2027" s="1" t="str">
        <f t="shared" si="191"/>
        <v>noviembre</v>
      </c>
      <c r="C2027" t="s">
        <v>290</v>
      </c>
      <c r="D2027" t="s">
        <v>291</v>
      </c>
      <c r="E2027" t="s">
        <v>573</v>
      </c>
      <c r="F2027" t="s">
        <v>298</v>
      </c>
      <c r="G2027" t="s">
        <v>293</v>
      </c>
      <c r="H2027" t="s">
        <v>296</v>
      </c>
      <c r="I2027" t="s">
        <v>15</v>
      </c>
      <c r="J2027" t="s">
        <v>411</v>
      </c>
      <c r="K2027" s="2">
        <v>1</v>
      </c>
      <c r="L2027" s="2">
        <v>58</v>
      </c>
      <c r="M2027" s="2">
        <v>1.54</v>
      </c>
      <c r="N2027" s="27">
        <f t="shared" si="192"/>
        <v>4</v>
      </c>
      <c r="O2027" s="28" t="str">
        <f t="shared" si="193"/>
        <v>1,</v>
      </c>
      <c r="P2027" s="28" t="str">
        <f t="shared" si="194"/>
        <v>54</v>
      </c>
      <c r="Q2027" s="29">
        <f t="shared" si="195"/>
        <v>114</v>
      </c>
      <c r="R2027" s="29">
        <f t="shared" si="196"/>
        <v>1.9</v>
      </c>
    </row>
    <row r="2028" spans="1:18">
      <c r="A2028" s="1">
        <v>45597</v>
      </c>
      <c r="B2028" s="1" t="str">
        <f t="shared" si="191"/>
        <v>noviembre</v>
      </c>
      <c r="C2028" t="s">
        <v>290</v>
      </c>
      <c r="D2028" t="s">
        <v>291</v>
      </c>
      <c r="E2028" t="s">
        <v>573</v>
      </c>
      <c r="F2028" t="s">
        <v>298</v>
      </c>
      <c r="G2028" t="s">
        <v>297</v>
      </c>
      <c r="H2028" t="s">
        <v>299</v>
      </c>
      <c r="I2028" t="s">
        <v>15</v>
      </c>
      <c r="J2028" t="s">
        <v>411</v>
      </c>
      <c r="K2028" s="2">
        <v>1</v>
      </c>
      <c r="L2028" s="2">
        <v>29</v>
      </c>
      <c r="M2028" s="2">
        <v>0.57999999999999996</v>
      </c>
      <c r="N2028" s="27">
        <f t="shared" si="192"/>
        <v>4</v>
      </c>
      <c r="O2028" s="28" t="str">
        <f t="shared" si="193"/>
        <v>0,</v>
      </c>
      <c r="P2028" s="28" t="str">
        <f t="shared" si="194"/>
        <v>58</v>
      </c>
      <c r="Q2028" s="29">
        <f t="shared" si="195"/>
        <v>58</v>
      </c>
      <c r="R2028" s="29">
        <f t="shared" si="196"/>
        <v>0.96666666666666667</v>
      </c>
    </row>
    <row r="2029" spans="1:18">
      <c r="A2029" s="1">
        <v>45597</v>
      </c>
      <c r="B2029" s="1" t="str">
        <f t="shared" si="191"/>
        <v>noviembre</v>
      </c>
      <c r="C2029" t="s">
        <v>290</v>
      </c>
      <c r="D2029" t="s">
        <v>291</v>
      </c>
      <c r="E2029" t="s">
        <v>573</v>
      </c>
      <c r="F2029" t="s">
        <v>298</v>
      </c>
      <c r="G2029" t="s">
        <v>297</v>
      </c>
      <c r="H2029" t="s">
        <v>296</v>
      </c>
      <c r="I2029" t="s">
        <v>15</v>
      </c>
      <c r="J2029" t="s">
        <v>411</v>
      </c>
      <c r="K2029" s="2">
        <v>1</v>
      </c>
      <c r="L2029" s="2">
        <v>49</v>
      </c>
      <c r="M2029" s="2">
        <v>1.29</v>
      </c>
      <c r="N2029" s="27">
        <f t="shared" si="192"/>
        <v>4</v>
      </c>
      <c r="O2029" s="28" t="str">
        <f t="shared" si="193"/>
        <v>1,</v>
      </c>
      <c r="P2029" s="28" t="str">
        <f t="shared" si="194"/>
        <v>29</v>
      </c>
      <c r="Q2029" s="29">
        <f t="shared" si="195"/>
        <v>89</v>
      </c>
      <c r="R2029" s="29">
        <f t="shared" si="196"/>
        <v>1.4833333333333334</v>
      </c>
    </row>
    <row r="2030" spans="1:18">
      <c r="A2030" s="1">
        <v>45597</v>
      </c>
      <c r="B2030" s="1" t="str">
        <f t="shared" si="191"/>
        <v>noviembre</v>
      </c>
      <c r="C2030" t="s">
        <v>290</v>
      </c>
      <c r="D2030" t="s">
        <v>291</v>
      </c>
      <c r="E2030" t="s">
        <v>542</v>
      </c>
      <c r="F2030" t="s">
        <v>390</v>
      </c>
      <c r="G2030" t="s">
        <v>297</v>
      </c>
      <c r="H2030" t="s">
        <v>299</v>
      </c>
      <c r="I2030" t="s">
        <v>15</v>
      </c>
      <c r="J2030" t="s">
        <v>123</v>
      </c>
      <c r="K2030" s="2">
        <v>7</v>
      </c>
      <c r="L2030" s="2">
        <v>118</v>
      </c>
      <c r="M2030" s="2">
        <v>7.23</v>
      </c>
      <c r="N2030" s="27">
        <f t="shared" si="192"/>
        <v>4</v>
      </c>
      <c r="O2030" s="28" t="str">
        <f t="shared" si="193"/>
        <v>7,</v>
      </c>
      <c r="P2030" s="28" t="str">
        <f t="shared" si="194"/>
        <v>23</v>
      </c>
      <c r="Q2030" s="29">
        <f t="shared" si="195"/>
        <v>443</v>
      </c>
      <c r="R2030" s="29">
        <f t="shared" si="196"/>
        <v>7.3833333333333337</v>
      </c>
    </row>
    <row r="2031" spans="1:18">
      <c r="A2031" s="1">
        <v>45597</v>
      </c>
      <c r="B2031" s="1" t="str">
        <f t="shared" si="191"/>
        <v>noviembre</v>
      </c>
      <c r="C2031" t="s">
        <v>290</v>
      </c>
      <c r="D2031" t="s">
        <v>291</v>
      </c>
      <c r="E2031" t="s">
        <v>542</v>
      </c>
      <c r="F2031" t="s">
        <v>390</v>
      </c>
      <c r="G2031" t="s">
        <v>297</v>
      </c>
      <c r="H2031" t="s">
        <v>296</v>
      </c>
      <c r="I2031" t="s">
        <v>15</v>
      </c>
      <c r="J2031" t="s">
        <v>123</v>
      </c>
      <c r="K2031" s="2">
        <v>14</v>
      </c>
      <c r="L2031" s="2">
        <v>239</v>
      </c>
      <c r="M2031" s="2">
        <v>13.01</v>
      </c>
      <c r="N2031" s="27">
        <f t="shared" si="192"/>
        <v>5</v>
      </c>
      <c r="O2031" s="28" t="str">
        <f t="shared" si="193"/>
        <v>13</v>
      </c>
      <c r="P2031" s="28" t="str">
        <f t="shared" si="194"/>
        <v>,01</v>
      </c>
      <c r="Q2031" s="29">
        <f t="shared" si="195"/>
        <v>780.01</v>
      </c>
      <c r="R2031" s="29">
        <f t="shared" si="196"/>
        <v>13.000166666666667</v>
      </c>
    </row>
    <row r="2032" spans="1:18">
      <c r="A2032" s="1">
        <v>45597</v>
      </c>
      <c r="B2032" s="1" t="str">
        <f t="shared" si="191"/>
        <v>noviembre</v>
      </c>
      <c r="C2032" t="s">
        <v>290</v>
      </c>
      <c r="D2032" t="s">
        <v>291</v>
      </c>
      <c r="E2032" t="s">
        <v>542</v>
      </c>
      <c r="F2032" t="s">
        <v>95</v>
      </c>
      <c r="G2032" t="s">
        <v>297</v>
      </c>
      <c r="H2032" t="s">
        <v>299</v>
      </c>
      <c r="I2032" t="s">
        <v>15</v>
      </c>
      <c r="J2032" t="s">
        <v>411</v>
      </c>
      <c r="K2032" s="2">
        <v>18</v>
      </c>
      <c r="L2032" s="2">
        <v>378</v>
      </c>
      <c r="M2032" s="2">
        <v>10.59</v>
      </c>
      <c r="N2032" s="27">
        <f t="shared" si="192"/>
        <v>5</v>
      </c>
      <c r="O2032" s="28" t="str">
        <f t="shared" si="193"/>
        <v>10</v>
      </c>
      <c r="P2032" s="28" t="str">
        <f t="shared" si="194"/>
        <v>,59</v>
      </c>
      <c r="Q2032" s="29">
        <f t="shared" si="195"/>
        <v>600.59</v>
      </c>
      <c r="R2032" s="29">
        <f t="shared" si="196"/>
        <v>10.009833333333335</v>
      </c>
    </row>
    <row r="2033" spans="1:18">
      <c r="A2033" s="1">
        <v>45597</v>
      </c>
      <c r="B2033" s="1" t="str">
        <f t="shared" si="191"/>
        <v>noviembre</v>
      </c>
      <c r="C2033" t="s">
        <v>290</v>
      </c>
      <c r="D2033" t="s">
        <v>291</v>
      </c>
      <c r="E2033" t="s">
        <v>542</v>
      </c>
      <c r="F2033" t="s">
        <v>95</v>
      </c>
      <c r="G2033" t="s">
        <v>297</v>
      </c>
      <c r="H2033" t="s">
        <v>296</v>
      </c>
      <c r="I2033" t="s">
        <v>15</v>
      </c>
      <c r="J2033" t="s">
        <v>411</v>
      </c>
      <c r="K2033" s="2">
        <v>4</v>
      </c>
      <c r="L2033" s="2">
        <v>95</v>
      </c>
      <c r="M2033" s="2">
        <v>2.58</v>
      </c>
      <c r="N2033" s="27">
        <f t="shared" si="192"/>
        <v>4</v>
      </c>
      <c r="O2033" s="28" t="str">
        <f t="shared" si="193"/>
        <v>2,</v>
      </c>
      <c r="P2033" s="28" t="str">
        <f t="shared" si="194"/>
        <v>58</v>
      </c>
      <c r="Q2033" s="29">
        <f t="shared" si="195"/>
        <v>178</v>
      </c>
      <c r="R2033" s="29">
        <f t="shared" si="196"/>
        <v>2.9666666666666668</v>
      </c>
    </row>
    <row r="2034" spans="1:18">
      <c r="A2034" s="1">
        <v>45597</v>
      </c>
      <c r="B2034" s="1" t="str">
        <f t="shared" si="191"/>
        <v>noviembre</v>
      </c>
      <c r="C2034" t="s">
        <v>290</v>
      </c>
      <c r="D2034" t="s">
        <v>291</v>
      </c>
      <c r="E2034" t="s">
        <v>542</v>
      </c>
      <c r="F2034" t="s">
        <v>95</v>
      </c>
      <c r="G2034" t="s">
        <v>297</v>
      </c>
      <c r="H2034" t="s">
        <v>296</v>
      </c>
      <c r="I2034" t="s">
        <v>15</v>
      </c>
      <c r="J2034" t="s">
        <v>123</v>
      </c>
      <c r="K2034" s="2">
        <v>6</v>
      </c>
      <c r="L2034" s="2">
        <v>115</v>
      </c>
      <c r="M2034" s="2">
        <v>3.58</v>
      </c>
      <c r="N2034" s="27">
        <f t="shared" si="192"/>
        <v>4</v>
      </c>
      <c r="O2034" s="28" t="str">
        <f t="shared" si="193"/>
        <v>3,</v>
      </c>
      <c r="P2034" s="28" t="str">
        <f t="shared" si="194"/>
        <v>58</v>
      </c>
      <c r="Q2034" s="29">
        <f t="shared" si="195"/>
        <v>238</v>
      </c>
      <c r="R2034" s="29">
        <f t="shared" si="196"/>
        <v>3.9666666666666668</v>
      </c>
    </row>
    <row r="2035" spans="1:18">
      <c r="A2035" s="1">
        <v>45597</v>
      </c>
      <c r="B2035" s="1" t="str">
        <f t="shared" si="191"/>
        <v>noviembre</v>
      </c>
      <c r="C2035" t="s">
        <v>290</v>
      </c>
      <c r="D2035" t="s">
        <v>291</v>
      </c>
      <c r="E2035" t="s">
        <v>574</v>
      </c>
      <c r="F2035" t="s">
        <v>391</v>
      </c>
      <c r="G2035" t="s">
        <v>297</v>
      </c>
      <c r="H2035" t="s">
        <v>299</v>
      </c>
      <c r="I2035" t="s">
        <v>15</v>
      </c>
      <c r="J2035" t="s">
        <v>123</v>
      </c>
      <c r="K2035" s="2">
        <v>3</v>
      </c>
      <c r="L2035" s="2">
        <v>42</v>
      </c>
      <c r="M2035" s="2">
        <v>2.46</v>
      </c>
      <c r="N2035" s="27">
        <f t="shared" si="192"/>
        <v>4</v>
      </c>
      <c r="O2035" s="28" t="str">
        <f t="shared" si="193"/>
        <v>2,</v>
      </c>
      <c r="P2035" s="28" t="str">
        <f t="shared" si="194"/>
        <v>46</v>
      </c>
      <c r="Q2035" s="29">
        <f t="shared" si="195"/>
        <v>166</v>
      </c>
      <c r="R2035" s="29">
        <f t="shared" si="196"/>
        <v>2.7666666666666666</v>
      </c>
    </row>
    <row r="2036" spans="1:18">
      <c r="A2036" s="1">
        <v>45597</v>
      </c>
      <c r="B2036" s="1" t="str">
        <f t="shared" si="191"/>
        <v>noviembre</v>
      </c>
      <c r="C2036" t="s">
        <v>290</v>
      </c>
      <c r="D2036" t="s">
        <v>291</v>
      </c>
      <c r="E2036" t="s">
        <v>542</v>
      </c>
      <c r="F2036" t="s">
        <v>461</v>
      </c>
      <c r="G2036" t="s">
        <v>297</v>
      </c>
      <c r="H2036" t="s">
        <v>299</v>
      </c>
      <c r="I2036" t="s">
        <v>15</v>
      </c>
      <c r="J2036" t="s">
        <v>411</v>
      </c>
      <c r="K2036" s="2">
        <v>1</v>
      </c>
      <c r="L2036" s="2">
        <v>21</v>
      </c>
      <c r="M2036" s="2">
        <v>0.33</v>
      </c>
      <c r="N2036" s="27">
        <f t="shared" si="192"/>
        <v>4</v>
      </c>
      <c r="O2036" s="28" t="str">
        <f t="shared" si="193"/>
        <v>0,</v>
      </c>
      <c r="P2036" s="28" t="str">
        <f t="shared" si="194"/>
        <v>33</v>
      </c>
      <c r="Q2036" s="29">
        <f t="shared" si="195"/>
        <v>33</v>
      </c>
      <c r="R2036" s="29">
        <f t="shared" si="196"/>
        <v>0.55000000000000004</v>
      </c>
    </row>
    <row r="2037" spans="1:18">
      <c r="A2037" s="1">
        <v>45597</v>
      </c>
      <c r="B2037" s="1" t="str">
        <f t="shared" si="191"/>
        <v>noviembre</v>
      </c>
      <c r="C2037" t="s">
        <v>290</v>
      </c>
      <c r="D2037" t="s">
        <v>291</v>
      </c>
      <c r="E2037" t="s">
        <v>542</v>
      </c>
      <c r="F2037" t="s">
        <v>327</v>
      </c>
      <c r="G2037" t="s">
        <v>297</v>
      </c>
      <c r="H2037" t="s">
        <v>299</v>
      </c>
      <c r="I2037" t="s">
        <v>15</v>
      </c>
      <c r="J2037" t="s">
        <v>411</v>
      </c>
      <c r="K2037" s="2">
        <v>1</v>
      </c>
      <c r="L2037" s="2">
        <v>18</v>
      </c>
      <c r="M2037" s="2">
        <v>0.36</v>
      </c>
      <c r="N2037" s="27">
        <f t="shared" si="192"/>
        <v>4</v>
      </c>
      <c r="O2037" s="28" t="str">
        <f t="shared" si="193"/>
        <v>0,</v>
      </c>
      <c r="P2037" s="28" t="str">
        <f t="shared" si="194"/>
        <v>36</v>
      </c>
      <c r="Q2037" s="29">
        <f t="shared" si="195"/>
        <v>36</v>
      </c>
      <c r="R2037" s="29">
        <f t="shared" si="196"/>
        <v>0.6</v>
      </c>
    </row>
    <row r="2038" spans="1:18">
      <c r="A2038" s="1">
        <v>45597</v>
      </c>
      <c r="B2038" s="1" t="str">
        <f t="shared" si="191"/>
        <v>noviembre</v>
      </c>
      <c r="C2038" t="s">
        <v>290</v>
      </c>
      <c r="D2038" t="s">
        <v>291</v>
      </c>
      <c r="E2038" t="s">
        <v>573</v>
      </c>
      <c r="F2038" t="s">
        <v>301</v>
      </c>
      <c r="G2038" t="s">
        <v>297</v>
      </c>
      <c r="H2038" t="s">
        <v>299</v>
      </c>
      <c r="I2038" t="s">
        <v>15</v>
      </c>
      <c r="J2038" t="s">
        <v>411</v>
      </c>
      <c r="K2038" s="2">
        <v>1</v>
      </c>
      <c r="L2038" s="2">
        <v>33</v>
      </c>
      <c r="M2038" s="2">
        <v>1.23</v>
      </c>
      <c r="N2038" s="27">
        <f t="shared" si="192"/>
        <v>4</v>
      </c>
      <c r="O2038" s="28" t="str">
        <f t="shared" si="193"/>
        <v>1,</v>
      </c>
      <c r="P2038" s="28" t="str">
        <f t="shared" si="194"/>
        <v>23</v>
      </c>
      <c r="Q2038" s="29">
        <f t="shared" si="195"/>
        <v>83</v>
      </c>
      <c r="R2038" s="29">
        <f t="shared" si="196"/>
        <v>1.3833333333333333</v>
      </c>
    </row>
    <row r="2039" spans="1:18">
      <c r="A2039" s="1">
        <v>45597</v>
      </c>
      <c r="B2039" s="1" t="str">
        <f t="shared" si="191"/>
        <v>noviembre</v>
      </c>
      <c r="C2039" t="s">
        <v>290</v>
      </c>
      <c r="D2039" t="s">
        <v>291</v>
      </c>
      <c r="E2039" t="s">
        <v>573</v>
      </c>
      <c r="F2039" t="s">
        <v>301</v>
      </c>
      <c r="G2039" t="s">
        <v>297</v>
      </c>
      <c r="H2039" t="s">
        <v>296</v>
      </c>
      <c r="I2039" t="s">
        <v>15</v>
      </c>
      <c r="J2039" t="s">
        <v>411</v>
      </c>
      <c r="K2039" s="2">
        <v>1</v>
      </c>
      <c r="L2039" s="2">
        <v>12</v>
      </c>
      <c r="M2039" s="2">
        <v>0.46</v>
      </c>
      <c r="N2039" s="27">
        <f t="shared" si="192"/>
        <v>4</v>
      </c>
      <c r="O2039" s="28" t="str">
        <f t="shared" si="193"/>
        <v>0,</v>
      </c>
      <c r="P2039" s="28" t="str">
        <f t="shared" si="194"/>
        <v>46</v>
      </c>
      <c r="Q2039" s="29">
        <f t="shared" si="195"/>
        <v>46</v>
      </c>
      <c r="R2039" s="29">
        <f t="shared" si="196"/>
        <v>0.76666666666666672</v>
      </c>
    </row>
    <row r="2040" spans="1:18">
      <c r="A2040" s="1">
        <v>45597</v>
      </c>
      <c r="B2040" s="1" t="str">
        <f t="shared" si="191"/>
        <v>noviembre</v>
      </c>
      <c r="C2040" t="s">
        <v>290</v>
      </c>
      <c r="D2040" t="s">
        <v>291</v>
      </c>
      <c r="E2040" t="s">
        <v>542</v>
      </c>
      <c r="F2040" t="s">
        <v>467</v>
      </c>
      <c r="G2040" t="s">
        <v>297</v>
      </c>
      <c r="H2040" t="s">
        <v>299</v>
      </c>
      <c r="I2040" t="s">
        <v>15</v>
      </c>
      <c r="J2040" t="s">
        <v>411</v>
      </c>
      <c r="K2040" s="2">
        <v>15</v>
      </c>
      <c r="L2040" s="2">
        <v>309</v>
      </c>
      <c r="M2040" s="2">
        <v>6.52</v>
      </c>
      <c r="N2040" s="27">
        <f t="shared" si="192"/>
        <v>4</v>
      </c>
      <c r="O2040" s="28" t="str">
        <f t="shared" si="193"/>
        <v>6,</v>
      </c>
      <c r="P2040" s="28" t="str">
        <f t="shared" si="194"/>
        <v>52</v>
      </c>
      <c r="Q2040" s="29">
        <f t="shared" si="195"/>
        <v>412</v>
      </c>
      <c r="R2040" s="29">
        <f t="shared" si="196"/>
        <v>6.8666666666666663</v>
      </c>
    </row>
    <row r="2041" spans="1:18">
      <c r="A2041" s="1">
        <v>45597</v>
      </c>
      <c r="B2041" s="1" t="str">
        <f t="shared" si="191"/>
        <v>noviembre</v>
      </c>
      <c r="C2041" t="s">
        <v>290</v>
      </c>
      <c r="D2041" t="s">
        <v>291</v>
      </c>
      <c r="E2041" t="s">
        <v>542</v>
      </c>
      <c r="F2041" t="s">
        <v>467</v>
      </c>
      <c r="G2041" t="s">
        <v>297</v>
      </c>
      <c r="H2041" t="s">
        <v>296</v>
      </c>
      <c r="I2041" t="s">
        <v>15</v>
      </c>
      <c r="J2041" t="s">
        <v>411</v>
      </c>
      <c r="K2041" s="2">
        <v>13</v>
      </c>
      <c r="L2041" s="2">
        <v>329</v>
      </c>
      <c r="M2041" s="2">
        <v>6.59</v>
      </c>
      <c r="N2041" s="27">
        <f t="shared" si="192"/>
        <v>4</v>
      </c>
      <c r="O2041" s="28" t="str">
        <f t="shared" si="193"/>
        <v>6,</v>
      </c>
      <c r="P2041" s="28" t="str">
        <f t="shared" si="194"/>
        <v>59</v>
      </c>
      <c r="Q2041" s="29">
        <f t="shared" si="195"/>
        <v>419</v>
      </c>
      <c r="R2041" s="29">
        <f t="shared" si="196"/>
        <v>6.9833333333333334</v>
      </c>
    </row>
    <row r="2042" spans="1:18">
      <c r="A2042" s="1">
        <v>45597</v>
      </c>
      <c r="B2042" s="1" t="str">
        <f t="shared" si="191"/>
        <v>noviembre</v>
      </c>
      <c r="C2042" t="s">
        <v>290</v>
      </c>
      <c r="D2042" t="s">
        <v>291</v>
      </c>
      <c r="E2042" t="s">
        <v>542</v>
      </c>
      <c r="F2042" t="s">
        <v>467</v>
      </c>
      <c r="G2042" t="s">
        <v>297</v>
      </c>
      <c r="H2042" t="s">
        <v>299</v>
      </c>
      <c r="I2042" t="s">
        <v>15</v>
      </c>
      <c r="J2042" t="s">
        <v>123</v>
      </c>
      <c r="K2042" s="2">
        <v>3</v>
      </c>
      <c r="L2042" s="2">
        <v>42</v>
      </c>
      <c r="M2042" s="2">
        <v>1.02</v>
      </c>
      <c r="N2042" s="27">
        <f t="shared" si="192"/>
        <v>4</v>
      </c>
      <c r="O2042" s="28" t="str">
        <f t="shared" si="193"/>
        <v>1,</v>
      </c>
      <c r="P2042" s="28" t="str">
        <f t="shared" si="194"/>
        <v>02</v>
      </c>
      <c r="Q2042" s="29">
        <f t="shared" si="195"/>
        <v>62</v>
      </c>
      <c r="R2042" s="29">
        <f t="shared" si="196"/>
        <v>1.0333333333333334</v>
      </c>
    </row>
    <row r="2043" spans="1:18">
      <c r="A2043" s="1">
        <v>45597</v>
      </c>
      <c r="B2043" s="1" t="str">
        <f t="shared" si="191"/>
        <v>noviembre</v>
      </c>
      <c r="C2043" t="s">
        <v>290</v>
      </c>
      <c r="D2043" t="s">
        <v>291</v>
      </c>
      <c r="E2043" t="s">
        <v>573</v>
      </c>
      <c r="F2043" t="s">
        <v>303</v>
      </c>
      <c r="G2043" t="s">
        <v>297</v>
      </c>
      <c r="H2043" t="s">
        <v>299</v>
      </c>
      <c r="I2043" t="s">
        <v>15</v>
      </c>
      <c r="J2043" t="s">
        <v>123</v>
      </c>
      <c r="K2043" s="2">
        <v>1</v>
      </c>
      <c r="L2043" s="2">
        <v>10</v>
      </c>
      <c r="M2043" s="2">
        <v>0.35</v>
      </c>
      <c r="N2043" s="27">
        <f t="shared" si="192"/>
        <v>4</v>
      </c>
      <c r="O2043" s="28" t="str">
        <f t="shared" si="193"/>
        <v>0,</v>
      </c>
      <c r="P2043" s="28" t="str">
        <f t="shared" si="194"/>
        <v>35</v>
      </c>
      <c r="Q2043" s="29">
        <f t="shared" si="195"/>
        <v>35</v>
      </c>
      <c r="R2043" s="29">
        <f t="shared" si="196"/>
        <v>0.58333333333333337</v>
      </c>
    </row>
    <row r="2044" spans="1:18">
      <c r="A2044" s="1">
        <v>45597</v>
      </c>
      <c r="B2044" s="1" t="str">
        <f t="shared" si="191"/>
        <v>noviembre</v>
      </c>
      <c r="C2044" t="s">
        <v>290</v>
      </c>
      <c r="D2044" t="s">
        <v>291</v>
      </c>
      <c r="E2044" t="s">
        <v>573</v>
      </c>
      <c r="F2044" t="s">
        <v>303</v>
      </c>
      <c r="G2044" t="s">
        <v>297</v>
      </c>
      <c r="H2044" t="s">
        <v>296</v>
      </c>
      <c r="I2044" t="s">
        <v>15</v>
      </c>
      <c r="J2044" t="s">
        <v>123</v>
      </c>
      <c r="K2044" s="2">
        <v>1</v>
      </c>
      <c r="L2044" s="2">
        <v>20</v>
      </c>
      <c r="M2044" s="2">
        <v>1</v>
      </c>
      <c r="N2044" s="27">
        <f t="shared" si="192"/>
        <v>1</v>
      </c>
      <c r="O2044" s="28" t="str">
        <f t="shared" si="193"/>
        <v>1</v>
      </c>
      <c r="P2044" s="28">
        <f t="shared" si="194"/>
        <v>0</v>
      </c>
      <c r="Q2044" s="29">
        <f t="shared" si="195"/>
        <v>60</v>
      </c>
      <c r="R2044" s="29">
        <f t="shared" si="196"/>
        <v>1</v>
      </c>
    </row>
    <row r="2045" spans="1:18">
      <c r="A2045" s="1">
        <v>45597</v>
      </c>
      <c r="B2045" s="1" t="str">
        <f t="shared" si="191"/>
        <v>noviembre</v>
      </c>
      <c r="C2045" t="s">
        <v>290</v>
      </c>
      <c r="D2045" t="s">
        <v>291</v>
      </c>
      <c r="E2045" t="s">
        <v>574</v>
      </c>
      <c r="F2045" t="s">
        <v>393</v>
      </c>
      <c r="G2045" t="s">
        <v>297</v>
      </c>
      <c r="H2045" t="s">
        <v>296</v>
      </c>
      <c r="I2045" t="s">
        <v>15</v>
      </c>
      <c r="J2045" t="s">
        <v>123</v>
      </c>
      <c r="K2045" s="2">
        <v>7</v>
      </c>
      <c r="L2045" s="2">
        <v>105</v>
      </c>
      <c r="M2045" s="2">
        <v>5.0999999999999996</v>
      </c>
      <c r="N2045" s="27">
        <f t="shared" si="192"/>
        <v>3</v>
      </c>
      <c r="O2045" s="28" t="str">
        <f t="shared" si="193"/>
        <v>5,</v>
      </c>
      <c r="P2045" s="28" t="str">
        <f t="shared" si="194"/>
        <v>1</v>
      </c>
      <c r="Q2045" s="29">
        <f t="shared" si="195"/>
        <v>301</v>
      </c>
      <c r="R2045" s="29">
        <f t="shared" si="196"/>
        <v>5.0166666666666666</v>
      </c>
    </row>
    <row r="2046" spans="1:18">
      <c r="A2046" s="1">
        <v>45597</v>
      </c>
      <c r="B2046" s="1" t="str">
        <f t="shared" si="191"/>
        <v>noviembre</v>
      </c>
      <c r="C2046" t="s">
        <v>290</v>
      </c>
      <c r="D2046" t="s">
        <v>291</v>
      </c>
      <c r="E2046" t="s">
        <v>542</v>
      </c>
      <c r="F2046" t="s">
        <v>304</v>
      </c>
      <c r="G2046" t="s">
        <v>297</v>
      </c>
      <c r="H2046" t="s">
        <v>299</v>
      </c>
      <c r="I2046" t="s">
        <v>15</v>
      </c>
      <c r="J2046" t="s">
        <v>411</v>
      </c>
      <c r="K2046" s="2">
        <v>2</v>
      </c>
      <c r="L2046" s="2">
        <v>39</v>
      </c>
      <c r="M2046" s="2">
        <v>1.4</v>
      </c>
      <c r="N2046" s="27">
        <f t="shared" si="192"/>
        <v>3</v>
      </c>
      <c r="O2046" s="28" t="str">
        <f t="shared" si="193"/>
        <v>1,</v>
      </c>
      <c r="P2046" s="28" t="str">
        <f t="shared" si="194"/>
        <v>4</v>
      </c>
      <c r="Q2046" s="29">
        <f t="shared" si="195"/>
        <v>64</v>
      </c>
      <c r="R2046" s="29">
        <f t="shared" si="196"/>
        <v>1.0666666666666667</v>
      </c>
    </row>
    <row r="2047" spans="1:18">
      <c r="A2047" s="1">
        <v>45597</v>
      </c>
      <c r="B2047" s="1" t="str">
        <f t="shared" si="191"/>
        <v>noviembre</v>
      </c>
      <c r="C2047" t="s">
        <v>290</v>
      </c>
      <c r="D2047" t="s">
        <v>291</v>
      </c>
      <c r="E2047" t="s">
        <v>542</v>
      </c>
      <c r="F2047" t="s">
        <v>304</v>
      </c>
      <c r="G2047" t="s">
        <v>297</v>
      </c>
      <c r="H2047" t="s">
        <v>296</v>
      </c>
      <c r="I2047" t="s">
        <v>15</v>
      </c>
      <c r="J2047" t="s">
        <v>411</v>
      </c>
      <c r="K2047" s="2">
        <v>1</v>
      </c>
      <c r="L2047" s="2">
        <v>19</v>
      </c>
      <c r="M2047" s="2">
        <v>0.52</v>
      </c>
      <c r="N2047" s="27">
        <f t="shared" si="192"/>
        <v>4</v>
      </c>
      <c r="O2047" s="28" t="str">
        <f t="shared" si="193"/>
        <v>0,</v>
      </c>
      <c r="P2047" s="28" t="str">
        <f t="shared" si="194"/>
        <v>52</v>
      </c>
      <c r="Q2047" s="29">
        <f t="shared" si="195"/>
        <v>52</v>
      </c>
      <c r="R2047" s="29">
        <f t="shared" si="196"/>
        <v>0.8666666666666667</v>
      </c>
    </row>
    <row r="2048" spans="1:18">
      <c r="A2048" s="1">
        <v>45597</v>
      </c>
      <c r="B2048" s="1" t="str">
        <f t="shared" si="191"/>
        <v>noviembre</v>
      </c>
      <c r="C2048" t="s">
        <v>290</v>
      </c>
      <c r="D2048" t="s">
        <v>291</v>
      </c>
      <c r="E2048" t="s">
        <v>573</v>
      </c>
      <c r="F2048" t="s">
        <v>305</v>
      </c>
      <c r="G2048" t="s">
        <v>293</v>
      </c>
      <c r="H2048" t="s">
        <v>296</v>
      </c>
      <c r="I2048" t="s">
        <v>15</v>
      </c>
      <c r="J2048" t="s">
        <v>411</v>
      </c>
      <c r="K2048" s="2">
        <v>2</v>
      </c>
      <c r="L2048" s="2">
        <v>38</v>
      </c>
      <c r="M2048" s="2">
        <v>1.08</v>
      </c>
      <c r="N2048" s="27">
        <f t="shared" si="192"/>
        <v>4</v>
      </c>
      <c r="O2048" s="28" t="str">
        <f t="shared" si="193"/>
        <v>1,</v>
      </c>
      <c r="P2048" s="28" t="str">
        <f t="shared" si="194"/>
        <v>08</v>
      </c>
      <c r="Q2048" s="29">
        <f t="shared" si="195"/>
        <v>68</v>
      </c>
      <c r="R2048" s="29">
        <f t="shared" si="196"/>
        <v>1.1333333333333333</v>
      </c>
    </row>
    <row r="2049" spans="1:18">
      <c r="A2049" s="1">
        <v>45597</v>
      </c>
      <c r="B2049" s="1" t="str">
        <f t="shared" si="191"/>
        <v>noviembre</v>
      </c>
      <c r="C2049" t="s">
        <v>290</v>
      </c>
      <c r="D2049" t="s">
        <v>291</v>
      </c>
      <c r="E2049" t="s">
        <v>542</v>
      </c>
      <c r="F2049" t="s">
        <v>306</v>
      </c>
      <c r="G2049" t="s">
        <v>297</v>
      </c>
      <c r="H2049" t="s">
        <v>299</v>
      </c>
      <c r="I2049" t="s">
        <v>15</v>
      </c>
      <c r="J2049" t="s">
        <v>411</v>
      </c>
      <c r="K2049" s="2">
        <v>13</v>
      </c>
      <c r="L2049" s="2">
        <v>271</v>
      </c>
      <c r="M2049" s="2">
        <v>6.2</v>
      </c>
      <c r="N2049" s="27">
        <f t="shared" si="192"/>
        <v>3</v>
      </c>
      <c r="O2049" s="28" t="str">
        <f t="shared" si="193"/>
        <v>6,</v>
      </c>
      <c r="P2049" s="28" t="str">
        <f t="shared" si="194"/>
        <v>2</v>
      </c>
      <c r="Q2049" s="29">
        <f t="shared" si="195"/>
        <v>362</v>
      </c>
      <c r="R2049" s="29">
        <f t="shared" si="196"/>
        <v>6.0333333333333332</v>
      </c>
    </row>
    <row r="2050" spans="1:18">
      <c r="A2050" s="1">
        <v>45597</v>
      </c>
      <c r="B2050" s="1" t="str">
        <f t="shared" si="191"/>
        <v>noviembre</v>
      </c>
      <c r="C2050" t="s">
        <v>290</v>
      </c>
      <c r="D2050" t="s">
        <v>291</v>
      </c>
      <c r="E2050" t="s">
        <v>542</v>
      </c>
      <c r="F2050" t="s">
        <v>306</v>
      </c>
      <c r="G2050" t="s">
        <v>297</v>
      </c>
      <c r="H2050" t="s">
        <v>296</v>
      </c>
      <c r="I2050" t="s">
        <v>15</v>
      </c>
      <c r="J2050" t="s">
        <v>411</v>
      </c>
      <c r="K2050" s="2">
        <v>4</v>
      </c>
      <c r="L2050" s="2">
        <v>131</v>
      </c>
      <c r="M2050" s="2">
        <v>3.15</v>
      </c>
      <c r="N2050" s="27">
        <f t="shared" si="192"/>
        <v>4</v>
      </c>
      <c r="O2050" s="28" t="str">
        <f t="shared" si="193"/>
        <v>3,</v>
      </c>
      <c r="P2050" s="28" t="str">
        <f t="shared" si="194"/>
        <v>15</v>
      </c>
      <c r="Q2050" s="29">
        <f t="shared" si="195"/>
        <v>195</v>
      </c>
      <c r="R2050" s="29">
        <f t="shared" si="196"/>
        <v>3.25</v>
      </c>
    </row>
    <row r="2051" spans="1:18">
      <c r="A2051" s="1">
        <v>45597</v>
      </c>
      <c r="B2051" s="1" t="str">
        <f t="shared" ref="B2051:B2064" si="197">TEXT(A2051,"mmmm")</f>
        <v>noviembre</v>
      </c>
      <c r="C2051" t="s">
        <v>290</v>
      </c>
      <c r="D2051" t="s">
        <v>291</v>
      </c>
      <c r="E2051" t="s">
        <v>575</v>
      </c>
      <c r="F2051" t="s">
        <v>307</v>
      </c>
      <c r="G2051" t="s">
        <v>293</v>
      </c>
      <c r="H2051" t="s">
        <v>296</v>
      </c>
      <c r="I2051" t="s">
        <v>15</v>
      </c>
      <c r="J2051" t="s">
        <v>411</v>
      </c>
      <c r="K2051" s="2">
        <v>1</v>
      </c>
      <c r="L2051" s="2">
        <v>16</v>
      </c>
      <c r="M2051" s="2">
        <v>0.44</v>
      </c>
      <c r="N2051" s="27">
        <f t="shared" ref="N2051:N2064" si="198">LEN($M2051)</f>
        <v>4</v>
      </c>
      <c r="O2051" s="28" t="str">
        <f t="shared" si="193"/>
        <v>0,</v>
      </c>
      <c r="P2051" s="28" t="str">
        <f t="shared" si="194"/>
        <v>44</v>
      </c>
      <c r="Q2051" s="29">
        <f t="shared" si="195"/>
        <v>44</v>
      </c>
      <c r="R2051" s="29">
        <f t="shared" si="196"/>
        <v>0.73333333333333328</v>
      </c>
    </row>
    <row r="2052" spans="1:18">
      <c r="A2052" s="1">
        <v>45597</v>
      </c>
      <c r="B2052" s="1" t="str">
        <f t="shared" si="197"/>
        <v>noviembre</v>
      </c>
      <c r="C2052" t="s">
        <v>290</v>
      </c>
      <c r="D2052" t="s">
        <v>291</v>
      </c>
      <c r="E2052" t="s">
        <v>575</v>
      </c>
      <c r="F2052" t="s">
        <v>307</v>
      </c>
      <c r="G2052" t="s">
        <v>297</v>
      </c>
      <c r="H2052" t="s">
        <v>299</v>
      </c>
      <c r="I2052" t="s">
        <v>15</v>
      </c>
      <c r="J2052" t="s">
        <v>411</v>
      </c>
      <c r="K2052" s="2">
        <v>1</v>
      </c>
      <c r="L2052" s="2">
        <v>45</v>
      </c>
      <c r="M2052" s="2">
        <v>1.5</v>
      </c>
      <c r="N2052" s="27">
        <f t="shared" si="198"/>
        <v>3</v>
      </c>
      <c r="O2052" s="28" t="str">
        <f t="shared" si="193"/>
        <v>1,</v>
      </c>
      <c r="P2052" s="28" t="str">
        <f t="shared" si="194"/>
        <v>5</v>
      </c>
      <c r="Q2052" s="29">
        <f t="shared" si="195"/>
        <v>65</v>
      </c>
      <c r="R2052" s="29">
        <f t="shared" si="196"/>
        <v>1.0833333333333333</v>
      </c>
    </row>
    <row r="2053" spans="1:18">
      <c r="A2053" s="1">
        <v>45597</v>
      </c>
      <c r="B2053" s="1" t="str">
        <f t="shared" si="197"/>
        <v>noviembre</v>
      </c>
      <c r="C2053" t="s">
        <v>290</v>
      </c>
      <c r="D2053" t="s">
        <v>291</v>
      </c>
      <c r="E2053" t="s">
        <v>542</v>
      </c>
      <c r="F2053" t="s">
        <v>227</v>
      </c>
      <c r="G2053" t="s">
        <v>297</v>
      </c>
      <c r="H2053" t="s">
        <v>299</v>
      </c>
      <c r="I2053" t="s">
        <v>15</v>
      </c>
      <c r="J2053" t="s">
        <v>411</v>
      </c>
      <c r="K2053" s="2">
        <v>4</v>
      </c>
      <c r="L2053" s="2">
        <v>79</v>
      </c>
      <c r="M2053" s="2">
        <v>3.34</v>
      </c>
      <c r="N2053" s="27">
        <f t="shared" si="198"/>
        <v>4</v>
      </c>
      <c r="O2053" s="28" t="str">
        <f t="shared" si="193"/>
        <v>3,</v>
      </c>
      <c r="P2053" s="28" t="str">
        <f t="shared" si="194"/>
        <v>34</v>
      </c>
      <c r="Q2053" s="29">
        <f t="shared" si="195"/>
        <v>214</v>
      </c>
      <c r="R2053" s="29">
        <f t="shared" si="196"/>
        <v>3.5666666666666669</v>
      </c>
    </row>
    <row r="2054" spans="1:18">
      <c r="A2054" s="1">
        <v>45597</v>
      </c>
      <c r="B2054" s="1" t="str">
        <f t="shared" si="197"/>
        <v>noviembre</v>
      </c>
      <c r="C2054" t="s">
        <v>290</v>
      </c>
      <c r="D2054" t="s">
        <v>291</v>
      </c>
      <c r="E2054" t="s">
        <v>542</v>
      </c>
      <c r="F2054" t="s">
        <v>227</v>
      </c>
      <c r="G2054" t="s">
        <v>297</v>
      </c>
      <c r="H2054" t="s">
        <v>296</v>
      </c>
      <c r="I2054" t="s">
        <v>15</v>
      </c>
      <c r="J2054" t="s">
        <v>411</v>
      </c>
      <c r="K2054" s="2">
        <v>3</v>
      </c>
      <c r="L2054" s="2">
        <v>47</v>
      </c>
      <c r="M2054" s="2">
        <v>1.55</v>
      </c>
      <c r="N2054" s="27">
        <f t="shared" si="198"/>
        <v>4</v>
      </c>
      <c r="O2054" s="28" t="str">
        <f t="shared" si="193"/>
        <v>1,</v>
      </c>
      <c r="P2054" s="28" t="str">
        <f t="shared" si="194"/>
        <v>55</v>
      </c>
      <c r="Q2054" s="29">
        <f t="shared" si="195"/>
        <v>115</v>
      </c>
      <c r="R2054" s="29">
        <f t="shared" si="196"/>
        <v>1.9166666666666667</v>
      </c>
    </row>
    <row r="2055" spans="1:18">
      <c r="A2055" s="1">
        <v>45597</v>
      </c>
      <c r="B2055" s="1" t="str">
        <f t="shared" si="197"/>
        <v>noviembre</v>
      </c>
      <c r="C2055" t="s">
        <v>220</v>
      </c>
      <c r="D2055" t="s">
        <v>221</v>
      </c>
      <c r="E2055" t="s">
        <v>542</v>
      </c>
      <c r="F2055" t="s">
        <v>464</v>
      </c>
      <c r="G2055" t="s">
        <v>223</v>
      </c>
      <c r="H2055" t="s">
        <v>226</v>
      </c>
      <c r="I2055" t="s">
        <v>225</v>
      </c>
      <c r="J2055" t="s">
        <v>411</v>
      </c>
      <c r="K2055" s="2">
        <v>34</v>
      </c>
      <c r="L2055" s="2">
        <v>375</v>
      </c>
      <c r="M2055" s="2">
        <v>20.12</v>
      </c>
      <c r="N2055" s="27">
        <f t="shared" si="198"/>
        <v>5</v>
      </c>
      <c r="O2055" s="28" t="str">
        <f t="shared" si="193"/>
        <v>20</v>
      </c>
      <c r="P2055" s="28" t="str">
        <f t="shared" si="194"/>
        <v>,12</v>
      </c>
      <c r="Q2055" s="29">
        <f t="shared" si="195"/>
        <v>1200.1199999999999</v>
      </c>
      <c r="R2055" s="29">
        <f t="shared" si="196"/>
        <v>20.001999999999999</v>
      </c>
    </row>
    <row r="2056" spans="1:18">
      <c r="A2056" s="1">
        <v>45597</v>
      </c>
      <c r="B2056" s="1" t="str">
        <f t="shared" si="197"/>
        <v>noviembre</v>
      </c>
      <c r="C2056" t="s">
        <v>220</v>
      </c>
      <c r="D2056" t="s">
        <v>221</v>
      </c>
      <c r="E2056" t="s">
        <v>542</v>
      </c>
      <c r="F2056" t="s">
        <v>227</v>
      </c>
      <c r="G2056" t="s">
        <v>228</v>
      </c>
      <c r="H2056" t="s">
        <v>226</v>
      </c>
      <c r="I2056" t="s">
        <v>225</v>
      </c>
      <c r="J2056" t="s">
        <v>411</v>
      </c>
      <c r="K2056" s="2">
        <v>68</v>
      </c>
      <c r="L2056" s="2">
        <v>1150</v>
      </c>
      <c r="M2056" s="2">
        <v>30.3</v>
      </c>
      <c r="N2056" s="27">
        <f t="shared" si="198"/>
        <v>4</v>
      </c>
      <c r="O2056" s="28" t="str">
        <f t="shared" si="193"/>
        <v>30</v>
      </c>
      <c r="P2056" s="28" t="str">
        <f t="shared" si="194"/>
        <v>,3</v>
      </c>
      <c r="Q2056" s="29">
        <f t="shared" si="195"/>
        <v>1800.3</v>
      </c>
      <c r="R2056" s="29">
        <f t="shared" si="196"/>
        <v>30.004999999999999</v>
      </c>
    </row>
    <row r="2057" spans="1:18">
      <c r="A2057" s="1">
        <v>45597</v>
      </c>
      <c r="B2057" s="1" t="str">
        <f t="shared" si="197"/>
        <v>noviembre</v>
      </c>
      <c r="C2057" t="s">
        <v>229</v>
      </c>
      <c r="D2057" t="s">
        <v>230</v>
      </c>
      <c r="E2057" t="s">
        <v>540</v>
      </c>
      <c r="F2057" t="s">
        <v>78</v>
      </c>
      <c r="G2057" t="s">
        <v>231</v>
      </c>
      <c r="H2057" t="s">
        <v>232</v>
      </c>
      <c r="I2057" t="s">
        <v>15</v>
      </c>
      <c r="J2057" t="s">
        <v>16</v>
      </c>
      <c r="K2057" s="2">
        <v>39</v>
      </c>
      <c r="L2057" s="2">
        <v>444</v>
      </c>
      <c r="M2057" s="2">
        <v>14</v>
      </c>
      <c r="N2057" s="27">
        <f t="shared" si="198"/>
        <v>2</v>
      </c>
      <c r="O2057" s="28" t="str">
        <f t="shared" si="193"/>
        <v>14</v>
      </c>
      <c r="P2057" s="28">
        <f t="shared" si="194"/>
        <v>0</v>
      </c>
      <c r="Q2057" s="29">
        <f t="shared" si="195"/>
        <v>840</v>
      </c>
      <c r="R2057" s="29">
        <f t="shared" si="196"/>
        <v>14</v>
      </c>
    </row>
    <row r="2058" spans="1:18">
      <c r="A2058" s="1">
        <v>45597</v>
      </c>
      <c r="B2058" s="1" t="str">
        <f t="shared" si="197"/>
        <v>noviembre</v>
      </c>
      <c r="C2058" t="s">
        <v>229</v>
      </c>
      <c r="D2058" t="s">
        <v>230</v>
      </c>
      <c r="E2058" t="s">
        <v>540</v>
      </c>
      <c r="F2058" t="s">
        <v>78</v>
      </c>
      <c r="G2058" t="s">
        <v>231</v>
      </c>
      <c r="H2058" t="s">
        <v>232</v>
      </c>
      <c r="I2058" t="s">
        <v>15</v>
      </c>
      <c r="J2058" t="s">
        <v>123</v>
      </c>
      <c r="K2058" s="2">
        <v>80</v>
      </c>
      <c r="L2058" s="2">
        <v>1129</v>
      </c>
      <c r="M2058" s="2">
        <v>26.3</v>
      </c>
      <c r="N2058" s="27">
        <f t="shared" si="198"/>
        <v>4</v>
      </c>
      <c r="O2058" s="28" t="str">
        <f t="shared" si="193"/>
        <v>26</v>
      </c>
      <c r="P2058" s="28" t="str">
        <f t="shared" si="194"/>
        <v>,3</v>
      </c>
      <c r="Q2058" s="29">
        <f t="shared" si="195"/>
        <v>1560.3</v>
      </c>
      <c r="R2058" s="29">
        <f t="shared" si="196"/>
        <v>26.004999999999999</v>
      </c>
    </row>
    <row r="2059" spans="1:18">
      <c r="A2059" s="1">
        <v>45597</v>
      </c>
      <c r="B2059" s="1" t="str">
        <f t="shared" si="197"/>
        <v>noviembre</v>
      </c>
      <c r="C2059" t="s">
        <v>229</v>
      </c>
      <c r="D2059" t="s">
        <v>230</v>
      </c>
      <c r="E2059" t="s">
        <v>540</v>
      </c>
      <c r="F2059" t="s">
        <v>78</v>
      </c>
      <c r="G2059" t="s">
        <v>231</v>
      </c>
      <c r="H2059" t="s">
        <v>232</v>
      </c>
      <c r="I2059" t="s">
        <v>15</v>
      </c>
      <c r="J2059" t="s">
        <v>548</v>
      </c>
      <c r="K2059" s="2">
        <v>1</v>
      </c>
      <c r="L2059" s="2">
        <v>21</v>
      </c>
      <c r="M2059" s="2">
        <v>30</v>
      </c>
      <c r="N2059" s="27">
        <f t="shared" si="198"/>
        <v>2</v>
      </c>
      <c r="O2059" s="28" t="str">
        <f t="shared" si="193"/>
        <v>30</v>
      </c>
      <c r="P2059" s="28">
        <f t="shared" si="194"/>
        <v>0</v>
      </c>
      <c r="Q2059" s="29">
        <f t="shared" si="195"/>
        <v>1800</v>
      </c>
      <c r="R2059" s="29">
        <f t="shared" si="196"/>
        <v>30</v>
      </c>
    </row>
    <row r="2060" spans="1:18">
      <c r="A2060" s="1">
        <v>45597</v>
      </c>
      <c r="B2060" s="1" t="str">
        <f t="shared" si="197"/>
        <v>noviembre</v>
      </c>
      <c r="C2060" t="s">
        <v>229</v>
      </c>
      <c r="D2060" t="s">
        <v>230</v>
      </c>
      <c r="E2060" t="s">
        <v>540</v>
      </c>
      <c r="F2060" t="s">
        <v>78</v>
      </c>
      <c r="G2060" t="s">
        <v>231</v>
      </c>
      <c r="H2060" t="s">
        <v>232</v>
      </c>
      <c r="I2060" t="s">
        <v>15</v>
      </c>
      <c r="J2060" t="s">
        <v>412</v>
      </c>
      <c r="K2060" s="2">
        <v>11</v>
      </c>
      <c r="L2060" s="2">
        <v>120</v>
      </c>
      <c r="M2060" s="2">
        <v>3.3</v>
      </c>
      <c r="N2060" s="27">
        <f t="shared" si="198"/>
        <v>3</v>
      </c>
      <c r="O2060" s="28" t="str">
        <f t="shared" si="193"/>
        <v>3,</v>
      </c>
      <c r="P2060" s="28" t="str">
        <f t="shared" si="194"/>
        <v>3</v>
      </c>
      <c r="Q2060" s="29">
        <f t="shared" si="195"/>
        <v>183</v>
      </c>
      <c r="R2060" s="29">
        <f t="shared" si="196"/>
        <v>3.05</v>
      </c>
    </row>
    <row r="2061" spans="1:18">
      <c r="A2061" s="1">
        <v>45597</v>
      </c>
      <c r="B2061" s="1" t="str">
        <f t="shared" si="197"/>
        <v>noviembre</v>
      </c>
      <c r="C2061" t="s">
        <v>229</v>
      </c>
      <c r="D2061" t="s">
        <v>230</v>
      </c>
      <c r="E2061" t="s">
        <v>540</v>
      </c>
      <c r="F2061" t="s">
        <v>78</v>
      </c>
      <c r="G2061" t="s">
        <v>231</v>
      </c>
      <c r="H2061" t="s">
        <v>232</v>
      </c>
      <c r="I2061" t="s">
        <v>15</v>
      </c>
      <c r="J2061" t="s">
        <v>81</v>
      </c>
      <c r="K2061" s="2">
        <v>9</v>
      </c>
      <c r="L2061" s="2">
        <v>116</v>
      </c>
      <c r="M2061" s="2">
        <v>3</v>
      </c>
      <c r="N2061" s="27">
        <f t="shared" si="198"/>
        <v>1</v>
      </c>
      <c r="O2061" s="28" t="str">
        <f t="shared" si="193"/>
        <v>3</v>
      </c>
      <c r="P2061" s="28">
        <f t="shared" si="194"/>
        <v>0</v>
      </c>
      <c r="Q2061" s="29">
        <f t="shared" si="195"/>
        <v>180</v>
      </c>
      <c r="R2061" s="29">
        <f t="shared" si="196"/>
        <v>3</v>
      </c>
    </row>
    <row r="2062" spans="1:18">
      <c r="A2062" s="1">
        <v>45597</v>
      </c>
      <c r="B2062" s="1" t="str">
        <f t="shared" si="197"/>
        <v>noviembre</v>
      </c>
      <c r="C2062" t="s">
        <v>235</v>
      </c>
      <c r="D2062" t="s">
        <v>236</v>
      </c>
      <c r="E2062" t="s">
        <v>542</v>
      </c>
      <c r="F2062" t="s">
        <v>462</v>
      </c>
      <c r="G2062" t="s">
        <v>238</v>
      </c>
      <c r="H2062" t="s">
        <v>239</v>
      </c>
      <c r="I2062" t="s">
        <v>211</v>
      </c>
      <c r="J2062" t="s">
        <v>411</v>
      </c>
      <c r="K2062" s="2">
        <v>69</v>
      </c>
      <c r="L2062" s="2">
        <v>662</v>
      </c>
      <c r="M2062" s="2">
        <v>31</v>
      </c>
      <c r="N2062" s="27">
        <f t="shared" si="198"/>
        <v>2</v>
      </c>
      <c r="O2062" s="28" t="str">
        <f t="shared" si="193"/>
        <v>31</v>
      </c>
      <c r="P2062" s="28">
        <f t="shared" si="194"/>
        <v>0</v>
      </c>
      <c r="Q2062" s="29">
        <f t="shared" si="195"/>
        <v>1860</v>
      </c>
      <c r="R2062" s="29">
        <f t="shared" si="196"/>
        <v>31</v>
      </c>
    </row>
    <row r="2063" spans="1:18">
      <c r="A2063" s="1">
        <v>45597</v>
      </c>
      <c r="B2063" s="1" t="str">
        <f t="shared" si="197"/>
        <v>noviembre</v>
      </c>
      <c r="C2063" t="s">
        <v>235</v>
      </c>
      <c r="D2063" t="s">
        <v>236</v>
      </c>
      <c r="E2063" t="s">
        <v>542</v>
      </c>
      <c r="F2063" t="s">
        <v>240</v>
      </c>
      <c r="G2063" t="s">
        <v>241</v>
      </c>
      <c r="H2063" t="s">
        <v>239</v>
      </c>
      <c r="I2063" t="s">
        <v>211</v>
      </c>
      <c r="J2063" t="s">
        <v>411</v>
      </c>
      <c r="K2063" s="2">
        <v>41</v>
      </c>
      <c r="L2063" s="2">
        <v>658</v>
      </c>
      <c r="M2063" s="2">
        <v>23</v>
      </c>
      <c r="N2063" s="27">
        <f t="shared" si="198"/>
        <v>2</v>
      </c>
      <c r="O2063" s="28" t="str">
        <f t="shared" si="193"/>
        <v>23</v>
      </c>
      <c r="P2063" s="28">
        <f t="shared" si="194"/>
        <v>0</v>
      </c>
      <c r="Q2063" s="29">
        <f t="shared" si="195"/>
        <v>1380</v>
      </c>
      <c r="R2063" s="29">
        <f t="shared" si="196"/>
        <v>23</v>
      </c>
    </row>
    <row r="2064" spans="1:18">
      <c r="A2064" s="1">
        <v>45597</v>
      </c>
      <c r="B2064" s="1" t="str">
        <f t="shared" si="197"/>
        <v>noviembre</v>
      </c>
      <c r="C2064" t="s">
        <v>235</v>
      </c>
      <c r="D2064" t="s">
        <v>236</v>
      </c>
      <c r="E2064" t="s">
        <v>542</v>
      </c>
      <c r="F2064" t="s">
        <v>242</v>
      </c>
      <c r="G2064" t="s">
        <v>243</v>
      </c>
      <c r="H2064" t="s">
        <v>244</v>
      </c>
      <c r="I2064" t="s">
        <v>225</v>
      </c>
      <c r="J2064" t="s">
        <v>411</v>
      </c>
      <c r="K2064" s="2">
        <v>99</v>
      </c>
      <c r="L2064" s="2">
        <v>1448</v>
      </c>
      <c r="M2064" s="2">
        <v>62</v>
      </c>
      <c r="N2064" s="27">
        <f t="shared" si="198"/>
        <v>2</v>
      </c>
      <c r="O2064" s="28" t="str">
        <f t="shared" si="193"/>
        <v>62</v>
      </c>
      <c r="P2064" s="28">
        <f t="shared" si="194"/>
        <v>0</v>
      </c>
      <c r="Q2064" s="29">
        <f t="shared" si="195"/>
        <v>3720</v>
      </c>
      <c r="R2064" s="29">
        <f t="shared" si="196"/>
        <v>62</v>
      </c>
    </row>
  </sheetData>
  <autoFilter ref="A1:Z1" xr:uid="{00000000-0001-0000-0000-000000000000}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3DBEA-4B67-4F05-AEC8-DAAA9154366F}">
  <sheetPr codeName="Hoja41"/>
  <dimension ref="A1:B3"/>
  <sheetViews>
    <sheetView showGridLines="0" workbookViewId="0">
      <selection activeCell="B2" sqref="B2"/>
    </sheetView>
  </sheetViews>
  <sheetFormatPr baseColWidth="10" defaultRowHeight="15"/>
  <cols>
    <col min="1" max="1" width="11.42578125" style="63"/>
    <col min="2" max="2" width="63.140625" style="63" bestFit="1" customWidth="1"/>
    <col min="3" max="16384" width="11.42578125" style="63"/>
  </cols>
  <sheetData>
    <row r="1" spans="1:2" ht="18">
      <c r="A1" s="61" t="s">
        <v>524</v>
      </c>
      <c r="B1" s="62" t="s">
        <v>589</v>
      </c>
    </row>
    <row r="2" spans="1:2" ht="18">
      <c r="A2" s="61" t="s">
        <v>525</v>
      </c>
      <c r="B2" s="62" t="s">
        <v>588</v>
      </c>
    </row>
    <row r="3" spans="1:2" ht="18">
      <c r="A3" s="61" t="s">
        <v>413</v>
      </c>
      <c r="B3" s="62" t="s">
        <v>587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XFC43"/>
  <sheetViews>
    <sheetView tabSelected="1" zoomScaleNormal="100" workbookViewId="0">
      <selection activeCell="A26" sqref="A26"/>
    </sheetView>
  </sheetViews>
  <sheetFormatPr baseColWidth="10" defaultColWidth="0" defaultRowHeight="12.75" customHeight="1" zeroHeight="1"/>
  <cols>
    <col min="1" max="1" width="113.42578125" style="11" customWidth="1"/>
    <col min="2" max="2" width="11.42578125" style="11" hidden="1" customWidth="1"/>
    <col min="3" max="16381" width="11.42578125" style="11" hidden="1"/>
    <col min="16382" max="16382" width="11.42578125" style="11" hidden="1" customWidth="1"/>
    <col min="16383" max="16383" width="11.42578125" style="11" hidden="1"/>
    <col min="16384" max="16384" width="1.140625" style="11" hidden="1"/>
  </cols>
  <sheetData>
    <row r="1" s="11" customFormat="1"/>
    <row r="2" s="11" customFormat="1"/>
    <row r="3" s="11" customFormat="1"/>
    <row r="4" s="11" customFormat="1"/>
    <row r="5" s="11" customFormat="1"/>
    <row r="6" s="11" customFormat="1"/>
    <row r="7" s="11" customFormat="1"/>
    <row r="8" s="11" customFormat="1"/>
    <row r="9" s="11" customFormat="1"/>
    <row r="10" s="11" customFormat="1"/>
    <row r="11" s="11" customFormat="1"/>
    <row r="12" s="11" customFormat="1"/>
    <row r="13" s="11" customFormat="1"/>
    <row r="14" s="11" customFormat="1"/>
    <row r="15" s="11" customFormat="1"/>
    <row r="16" s="11" customFormat="1"/>
    <row r="17" s="11" customFormat="1"/>
    <row r="18" s="11" customFormat="1"/>
    <row r="19" s="11" customFormat="1"/>
    <row r="20" s="11" customFormat="1"/>
    <row r="21" s="11" customFormat="1"/>
    <row r="22" s="11" customFormat="1"/>
    <row r="23" s="11" customFormat="1"/>
    <row r="24" s="11" customFormat="1"/>
    <row r="25" s="11" customFormat="1"/>
    <row r="26" s="11" customFormat="1"/>
    <row r="27" s="11" customFormat="1"/>
    <row r="28" s="11" customFormat="1"/>
    <row r="29" s="11" customFormat="1"/>
    <row r="30" s="11" customFormat="1"/>
    <row r="31" s="11" customFormat="1"/>
    <row r="32" s="11" customFormat="1"/>
    <row r="33" s="11" customFormat="1"/>
    <row r="34" s="11" customFormat="1"/>
    <row r="35" s="11" customFormat="1"/>
    <row r="36" s="11" customFormat="1"/>
    <row r="37" s="11" customFormat="1"/>
    <row r="38" s="11" customFormat="1" ht="12.75" hidden="1" customHeight="1"/>
    <row r="39" s="11" customFormat="1" ht="12.75" hidden="1" customHeight="1"/>
    <row r="40" s="11" customFormat="1" ht="12.75" hidden="1" customHeight="1"/>
    <row r="41" s="11" customFormat="1" ht="12.75" hidden="1" customHeight="1"/>
    <row r="42" s="11" customFormat="1" ht="12.75" hidden="1" customHeight="1"/>
    <row r="43" s="11" customFormat="1" ht="12.75" hidden="1" customHeight="1"/>
  </sheetData>
  <sheetProtection algorithmName="SHA-512" hashValue="BGmbPbTyG782+BTW6Y7up065ah75OhsDSYziufEqsYaHHvNuaLz4psVmTNWB5W62iLVbHkqVY3Jy+AtqxcPzWA==" saltValue="/IEhsIIw5IUwth4eEC0OA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XFC67"/>
  <sheetViews>
    <sheetView zoomScale="85" zoomScaleNormal="85" workbookViewId="0">
      <selection activeCell="A7" sqref="A7"/>
    </sheetView>
  </sheetViews>
  <sheetFormatPr baseColWidth="10" defaultColWidth="0" defaultRowHeight="12.75" customHeight="1" zeroHeight="1"/>
  <cols>
    <col min="1" max="1" width="144.140625" style="11" customWidth="1"/>
    <col min="2" max="2" width="1.140625" style="11" hidden="1"/>
    <col min="3" max="3" width="11.85546875" style="11" hidden="1"/>
    <col min="4" max="16383" width="11.42578125" style="11" hidden="1"/>
    <col min="16384" max="16384" width="4.28515625" style="11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12"/>
    </row>
    <row r="14" spans="1:1"/>
    <row r="15" spans="1:1"/>
    <row r="16" spans="1:1"/>
    <row r="17" s="11" customFormat="1"/>
    <row r="18" s="11" customFormat="1"/>
    <row r="19" s="11" customFormat="1"/>
    <row r="20" s="11" customFormat="1"/>
    <row r="21" s="11" customFormat="1"/>
    <row r="22" s="11" customFormat="1"/>
    <row r="23" s="11" customFormat="1"/>
    <row r="24" s="11" customFormat="1"/>
    <row r="25" s="11" customFormat="1"/>
    <row r="26" s="11" customFormat="1"/>
    <row r="27" s="11" customFormat="1"/>
    <row r="28" s="11" customFormat="1"/>
    <row r="29" s="11" customFormat="1"/>
    <row r="30" s="11" customFormat="1"/>
    <row r="31" s="11" customFormat="1"/>
    <row r="32" s="11" customFormat="1"/>
    <row r="33" s="11" customFormat="1"/>
    <row r="34" s="11" customFormat="1"/>
    <row r="35" s="11" customFormat="1"/>
    <row r="36" s="11" customFormat="1"/>
    <row r="37" s="11" customFormat="1"/>
    <row r="38" s="11" customFormat="1"/>
    <row r="39" s="11" customFormat="1"/>
    <row r="40" s="11" customFormat="1"/>
    <row r="41" s="11" customFormat="1"/>
    <row r="42" s="11" customFormat="1"/>
    <row r="43" s="11" customFormat="1"/>
    <row r="44" s="11" customFormat="1"/>
    <row r="45" s="11" customFormat="1"/>
    <row r="46" s="11" customFormat="1"/>
    <row r="47" s="11" customFormat="1"/>
    <row r="48" s="11" customFormat="1"/>
    <row r="49" s="11" customFormat="1"/>
    <row r="50" s="11" customFormat="1"/>
    <row r="51" s="11" customFormat="1"/>
    <row r="52" s="11" customFormat="1"/>
    <row r="53" s="11" customFormat="1"/>
    <row r="54" s="11" customFormat="1"/>
    <row r="55" s="11" customFormat="1"/>
    <row r="56" s="11" customFormat="1"/>
    <row r="57" s="11" customFormat="1"/>
    <row r="58" s="11" customFormat="1" hidden="1"/>
    <row r="59" s="11" customFormat="1" hidden="1"/>
    <row r="60" s="11" customFormat="1" hidden="1"/>
    <row r="61" s="11" customFormat="1" hidden="1"/>
    <row r="62" s="11" customFormat="1" ht="12.75" hidden="1" customHeight="1"/>
    <row r="63" s="11" customFormat="1" ht="12.75" hidden="1" customHeight="1"/>
    <row r="64" s="11" customFormat="1" ht="12.75" hidden="1" customHeight="1"/>
    <row r="65" s="11" customFormat="1" ht="12.75" hidden="1" customHeight="1"/>
    <row r="66" s="11" customFormat="1" ht="12.75" hidden="1" customHeight="1"/>
    <row r="67" s="11" customFormat="1" ht="12.75" hidden="1" customHeight="1"/>
  </sheetData>
  <sheetProtection algorithmName="SHA-512" hashValue="Ls38rRudcnNCuGtprN2sps9FvZKfApOOO2t7cxg1qwS6sWqEun9ocbqv5MG7wCFvOlVdFlqVWQt/Iywu1KViHQ==" saltValue="mKV81O6dyW8QW8y8l/JCi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XFC93"/>
  <sheetViews>
    <sheetView zoomScale="85" zoomScaleNormal="85" workbookViewId="0">
      <selection activeCell="A78" sqref="A78"/>
    </sheetView>
  </sheetViews>
  <sheetFormatPr baseColWidth="10" defaultColWidth="0" defaultRowHeight="12.75" customHeight="1" zeroHeight="1"/>
  <cols>
    <col min="1" max="1" width="181.140625" style="11" customWidth="1"/>
    <col min="2" max="2" width="11.42578125" style="11" customWidth="1"/>
    <col min="3" max="3" width="7.5703125" style="11" customWidth="1"/>
    <col min="4" max="4" width="11.42578125" style="11" hidden="1" customWidth="1"/>
    <col min="5" max="16383" width="11.42578125" style="11" hidden="1"/>
    <col min="16384" max="16384" width="4.28515625" style="11" hidden="1" customWidth="1"/>
  </cols>
  <sheetData>
    <row r="1" s="11" customFormat="1"/>
    <row r="2" s="11" customFormat="1"/>
    <row r="3" s="11" customFormat="1"/>
    <row r="4" s="11" customFormat="1"/>
    <row r="5" s="11" customFormat="1"/>
    <row r="6" s="11" customFormat="1"/>
    <row r="7" s="11" customFormat="1"/>
    <row r="8" s="11" customFormat="1"/>
    <row r="9" s="11" customFormat="1"/>
    <row r="10" s="11" customFormat="1"/>
    <row r="11" s="11" customFormat="1"/>
    <row r="12" s="11" customFormat="1"/>
    <row r="13" s="11" customFormat="1"/>
    <row r="14" s="11" customFormat="1"/>
    <row r="15" s="11" customFormat="1"/>
    <row r="16" s="11" customFormat="1"/>
    <row r="17" spans="1:1"/>
    <row r="18" spans="1:1">
      <c r="A18" s="13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s="11" customFormat="1" hidden="1"/>
    <row r="34" s="11" customFormat="1" hidden="1"/>
    <row r="35" s="11" customFormat="1" hidden="1"/>
    <row r="36" s="11" customFormat="1" hidden="1"/>
    <row r="37" s="11" customFormat="1" hidden="1"/>
    <row r="38" s="11" customFormat="1" hidden="1"/>
    <row r="39" s="11" customFormat="1" hidden="1"/>
    <row r="40" s="11" customFormat="1" hidden="1"/>
    <row r="41" s="11" customFormat="1" hidden="1"/>
    <row r="42" s="11" customFormat="1" hidden="1"/>
    <row r="43" s="11" customFormat="1" hidden="1"/>
    <row r="44" s="11" customFormat="1" hidden="1"/>
    <row r="45" s="11" customFormat="1" hidden="1"/>
    <row r="46" s="11" customFormat="1" hidden="1"/>
    <row r="47" s="11" customFormat="1" hidden="1"/>
    <row r="48" s="11" customFormat="1" hidden="1"/>
    <row r="49" s="11" customFormat="1" hidden="1"/>
    <row r="50" s="11" customFormat="1" hidden="1"/>
    <row r="51" s="11" customFormat="1" hidden="1"/>
    <row r="52" s="11" customFormat="1" hidden="1"/>
    <row r="53" s="11" customFormat="1" hidden="1"/>
    <row r="54" s="11" customFormat="1" hidden="1"/>
    <row r="55" s="11" customFormat="1" hidden="1"/>
    <row r="56" s="11" customFormat="1" hidden="1"/>
    <row r="57" s="11" customFormat="1" hidden="1"/>
    <row r="58" s="11" customFormat="1" hidden="1"/>
    <row r="59" s="11" customFormat="1" hidden="1"/>
    <row r="60" s="11" customFormat="1" hidden="1"/>
    <row r="61" s="11" customFormat="1" hidden="1"/>
    <row r="62" s="11" customFormat="1" hidden="1"/>
    <row r="63" s="11" customFormat="1" hidden="1"/>
    <row r="64" s="11" customFormat="1" hidden="1"/>
    <row r="65" s="11" customFormat="1" hidden="1"/>
    <row r="66" s="11" customFormat="1" hidden="1"/>
    <row r="67" s="11" customFormat="1" hidden="1"/>
    <row r="68" s="11" customFormat="1" hidden="1"/>
    <row r="69" s="11" customFormat="1" hidden="1"/>
    <row r="70" s="11" customFormat="1" hidden="1"/>
    <row r="71" s="11" customFormat="1" hidden="1"/>
    <row r="72" s="11" customFormat="1" hidden="1"/>
    <row r="73" s="11" customFormat="1" hidden="1"/>
    <row r="74" s="11" customFormat="1" hidden="1"/>
    <row r="75" s="11" customFormat="1" hidden="1"/>
    <row r="76" s="11" customFormat="1" hidden="1"/>
    <row r="77" s="11" customFormat="1"/>
    <row r="78" s="11" customFormat="1"/>
    <row r="79" s="11" customFormat="1"/>
    <row r="80" s="11" customFormat="1"/>
    <row r="81" s="11" customFormat="1"/>
    <row r="82" s="11" customFormat="1" hidden="1"/>
    <row r="83" s="11" customFormat="1" hidden="1"/>
    <row r="84" s="11" customFormat="1" hidden="1"/>
    <row r="85" s="11" customFormat="1" hidden="1"/>
    <row r="86" s="11" customFormat="1" hidden="1"/>
    <row r="87" s="11" customFormat="1" hidden="1"/>
    <row r="88" s="11" customFormat="1" ht="12.75" hidden="1" customHeight="1"/>
    <row r="89" s="11" customFormat="1" ht="12.75" hidden="1" customHeight="1"/>
    <row r="90" s="11" customFormat="1" ht="12.75" hidden="1" customHeight="1"/>
    <row r="91" s="11" customFormat="1" ht="12.75" hidden="1" customHeight="1"/>
    <row r="92" s="11" customFormat="1" ht="12.75" hidden="1" customHeight="1"/>
    <row r="93" s="11" customFormat="1" ht="12.75" hidden="1" customHeight="1"/>
  </sheetData>
  <sheetProtection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3A6A5-3BFE-4E20-9F3F-550A6B3B9E4E}">
  <sheetPr codeName="Hoja5"/>
  <dimension ref="A1:G26"/>
  <sheetViews>
    <sheetView showGridLines="0" zoomScaleNormal="100" workbookViewId="0">
      <selection activeCell="B25" sqref="B25"/>
    </sheetView>
  </sheetViews>
  <sheetFormatPr baseColWidth="10" defaultColWidth="0" defaultRowHeight="12.75" zeroHeight="1"/>
  <cols>
    <col min="1" max="1" width="11.42578125" customWidth="1"/>
    <col min="2" max="2" width="22.85546875" customWidth="1"/>
    <col min="3" max="3" width="13.140625" bestFit="1" customWidth="1"/>
    <col min="4" max="5" width="11.5703125" bestFit="1" customWidth="1"/>
    <col min="6" max="7" width="11.42578125" customWidth="1"/>
    <col min="8" max="8" width="11.42578125" hidden="1" customWidth="1"/>
    <col min="9" max="16384" width="11.42578125" hidden="1"/>
  </cols>
  <sheetData>
    <row r="1" spans="2:5"/>
    <row r="2" spans="2:5"/>
    <row r="3" spans="2:5"/>
    <row r="4" spans="2:5"/>
    <row r="5" spans="2:5"/>
    <row r="6" spans="2:5"/>
    <row r="7" spans="2:5"/>
    <row r="8" spans="2:5"/>
    <row r="9" spans="2:5"/>
    <row r="10" spans="2:5"/>
    <row r="11" spans="2:5"/>
    <row r="12" spans="2:5"/>
    <row r="13" spans="2:5"/>
    <row r="14" spans="2:5" ht="32.25" customHeight="1"/>
    <row r="15" spans="2:5"/>
    <row r="16" spans="2:5" ht="30">
      <c r="B16" s="35" t="s">
        <v>523</v>
      </c>
      <c r="C16" s="35" t="s">
        <v>8</v>
      </c>
      <c r="D16" s="35" t="s">
        <v>426</v>
      </c>
      <c r="E16" s="35" t="s">
        <v>9</v>
      </c>
    </row>
    <row r="17" spans="2:5">
      <c r="B17" t="s">
        <v>520</v>
      </c>
      <c r="C17" s="8">
        <f>+'[1]1. Vuelos-Horas-Hectareas'!N15</f>
        <v>1747048.49</v>
      </c>
      <c r="D17" s="8">
        <f>+'[1]1. Vuelos-Horas-Hectareas'!O15</f>
        <v>55378</v>
      </c>
      <c r="E17" s="8">
        <f>+'[1]1. Vuelos-Horas-Hectareas'!P15</f>
        <v>38701.085666666659</v>
      </c>
    </row>
    <row r="18" spans="2:5">
      <c r="B18" s="57" t="s">
        <v>521</v>
      </c>
      <c r="C18" s="58">
        <f>+SUM('1. Vuelos-Horas-Hectareas'!N8:N14)</f>
        <v>1896966.67</v>
      </c>
      <c r="D18" s="58">
        <f>+SUM('1. Vuelos-Horas-Hectareas'!O8:O14)</f>
        <v>58420</v>
      </c>
      <c r="E18" s="58">
        <f>+SUM('1. Vuelos-Horas-Hectareas'!P8:P14)</f>
        <v>35350.168999999994</v>
      </c>
    </row>
    <row r="19" spans="2:5">
      <c r="B19" s="3" t="s">
        <v>522</v>
      </c>
      <c r="C19" s="56">
        <f>+C18-C17</f>
        <v>149918.17999999993</v>
      </c>
      <c r="D19" s="56">
        <f t="shared" ref="D19:E19" si="0">+D18-D17</f>
        <v>3042</v>
      </c>
      <c r="E19" s="56">
        <f t="shared" si="0"/>
        <v>-3350.9166666666642</v>
      </c>
    </row>
    <row r="20" spans="2:5"/>
    <row r="21" spans="2:5"/>
    <row r="22" spans="2:5" ht="33" customHeight="1"/>
    <row r="23" spans="2:5"/>
    <row r="24" spans="2:5"/>
    <row r="25" spans="2:5"/>
    <row r="26" spans="2:5"/>
  </sheetData>
  <sheetProtection algorithmName="SHA-512" hashValue="MoXVit1UbdSU222Ltcb1NvWVWukk+4vtsvvn7NttBafUArqx2zzgZoUsKObk516VZ3r86Fd1v59mZRtHWkTzbQ==" saltValue="xJXs0ZN1/1914Wo/25ScIA==" spinCount="100000" sheet="1" objects="1" scenarios="1" selectLockedCells="1" selectUnlockedCell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/>
  <dimension ref="A1:X75"/>
  <sheetViews>
    <sheetView showGridLines="0" zoomScale="85" zoomScaleNormal="85" workbookViewId="0">
      <pane xSplit="13" ySplit="7" topLeftCell="N8" activePane="bottomRight" state="frozen"/>
      <selection activeCell="M1" sqref="M1"/>
      <selection pane="topRight" activeCell="N1" sqref="N1"/>
      <selection pane="bottomLeft" activeCell="M8" sqref="M8"/>
      <selection pane="bottomRight" activeCell="U24" sqref="U24"/>
    </sheetView>
  </sheetViews>
  <sheetFormatPr baseColWidth="10" defaultColWidth="0" defaultRowHeight="12.75" zeroHeight="1" outlineLevelCol="1"/>
  <cols>
    <col min="1" max="1" width="19.140625" hidden="1" customWidth="1" outlineLevel="1"/>
    <col min="2" max="2" width="30.85546875" hidden="1" customWidth="1" outlineLevel="1"/>
    <col min="3" max="3" width="24.28515625" hidden="1" customWidth="1" outlineLevel="1"/>
    <col min="4" max="4" width="21" hidden="1" customWidth="1" outlineLevel="1"/>
    <col min="5" max="12" width="11.42578125" hidden="1" customWidth="1" outlineLevel="1"/>
    <col min="13" max="13" width="26.42578125" customWidth="1" collapsed="1"/>
    <col min="14" max="14" width="15.7109375" customWidth="1"/>
    <col min="15" max="15" width="13.85546875" customWidth="1"/>
    <col min="16" max="16" width="14.5703125" customWidth="1"/>
    <col min="17" max="17" width="11.42578125" customWidth="1"/>
    <col min="18" max="18" width="20.5703125" customWidth="1"/>
    <col min="19" max="19" width="21" customWidth="1"/>
    <col min="20" max="20" width="25.28515625" customWidth="1"/>
    <col min="21" max="21" width="23.5703125" customWidth="1"/>
    <col min="22" max="22" width="23.28515625" customWidth="1"/>
    <col min="23" max="24" width="11.42578125" customWidth="1"/>
    <col min="25" max="16384" width="11.42578125" hidden="1"/>
  </cols>
  <sheetData>
    <row r="1" spans="1:22"/>
    <row r="2" spans="1:22" ht="18">
      <c r="M2" s="33" t="s">
        <v>488</v>
      </c>
    </row>
    <row r="3" spans="1:22" ht="18">
      <c r="M3" s="33" t="s">
        <v>425</v>
      </c>
    </row>
    <row r="4" spans="1:22" ht="18">
      <c r="M4" s="34" t="str">
        <f>+Entradas!$B$1</f>
        <v>Periodo del reporte: Enero a Noviembre 2024</v>
      </c>
    </row>
    <row r="5" spans="1:22"/>
    <row r="6" spans="1:22" ht="15">
      <c r="R6" s="66" t="s">
        <v>448</v>
      </c>
      <c r="S6" s="67"/>
      <c r="T6" s="67"/>
      <c r="U6" s="67"/>
      <c r="V6" s="68"/>
    </row>
    <row r="7" spans="1:22" ht="45">
      <c r="A7" s="4" t="s">
        <v>414</v>
      </c>
      <c r="B7" t="s">
        <v>424</v>
      </c>
      <c r="C7" t="s">
        <v>423</v>
      </c>
      <c r="D7" t="s">
        <v>445</v>
      </c>
      <c r="M7" s="35" t="s">
        <v>413</v>
      </c>
      <c r="N7" s="35" t="s">
        <v>8</v>
      </c>
      <c r="O7" s="35" t="s">
        <v>426</v>
      </c>
      <c r="P7" s="35" t="s">
        <v>9</v>
      </c>
      <c r="R7" s="35" t="s">
        <v>489</v>
      </c>
      <c r="S7" s="35" t="s">
        <v>510</v>
      </c>
      <c r="T7" s="35" t="s">
        <v>490</v>
      </c>
      <c r="U7" s="35" t="s">
        <v>447</v>
      </c>
      <c r="V7" s="35" t="s">
        <v>511</v>
      </c>
    </row>
    <row r="8" spans="1:22">
      <c r="A8" s="5" t="s">
        <v>415</v>
      </c>
      <c r="B8" s="6">
        <v>195870.14999999994</v>
      </c>
      <c r="C8" s="6">
        <v>4725</v>
      </c>
      <c r="D8" s="6">
        <v>4050.1299999999997</v>
      </c>
      <c r="M8" s="8" t="str">
        <f>+A8</f>
        <v>enero</v>
      </c>
      <c r="N8" s="8">
        <f>+B8</f>
        <v>195870.14999999994</v>
      </c>
      <c r="O8" s="8">
        <f t="shared" ref="O8:P8" si="0">+C8</f>
        <v>4725</v>
      </c>
      <c r="P8" s="8">
        <f t="shared" si="0"/>
        <v>4050.1299999999997</v>
      </c>
      <c r="R8" s="23">
        <f t="shared" ref="R8:R13" si="1">+N8/P8</f>
        <v>48.361447657235679</v>
      </c>
      <c r="S8" s="23">
        <f t="shared" ref="S8:S13" si="2">+N8/O8</f>
        <v>41.453999999999986</v>
      </c>
      <c r="T8" s="24">
        <f t="shared" ref="T8:T13" si="3">(P8*60)/N8</f>
        <v>1.2406576499788255</v>
      </c>
      <c r="U8" s="22">
        <f t="shared" ref="U8:U13" si="4">+O8/P8</f>
        <v>1.16662921930901</v>
      </c>
      <c r="V8" s="22">
        <f t="shared" ref="V8:V13" si="5">P8/O8</f>
        <v>0.85717037037037025</v>
      </c>
    </row>
    <row r="9" spans="1:22">
      <c r="A9" s="5" t="s">
        <v>416</v>
      </c>
      <c r="B9" s="6">
        <v>220914</v>
      </c>
      <c r="C9" s="6">
        <v>5065</v>
      </c>
      <c r="D9" s="6">
        <v>4043.6583333333333</v>
      </c>
      <c r="M9" s="8" t="str">
        <f t="shared" ref="M9:N16" si="6">+A9</f>
        <v>febrero</v>
      </c>
      <c r="N9" s="8">
        <f t="shared" si="6"/>
        <v>220914</v>
      </c>
      <c r="O9" s="8">
        <f t="shared" ref="O9:O14" si="7">+C9</f>
        <v>5065</v>
      </c>
      <c r="P9" s="8">
        <f t="shared" ref="P9:P14" si="8">+D9</f>
        <v>4043.6583333333333</v>
      </c>
      <c r="R9" s="23">
        <f t="shared" si="1"/>
        <v>54.632212167612252</v>
      </c>
      <c r="S9" s="23">
        <f t="shared" si="2"/>
        <v>43.615794669299113</v>
      </c>
      <c r="T9" s="24">
        <f t="shared" si="3"/>
        <v>1.098253166390541</v>
      </c>
      <c r="U9" s="22">
        <f t="shared" si="4"/>
        <v>1.2525786262027578</v>
      </c>
      <c r="V9" s="22">
        <f t="shared" si="5"/>
        <v>0.79835307666995725</v>
      </c>
    </row>
    <row r="10" spans="1:22">
      <c r="A10" s="5" t="s">
        <v>417</v>
      </c>
      <c r="B10" s="6">
        <v>168966.94</v>
      </c>
      <c r="C10" s="6">
        <v>3669</v>
      </c>
      <c r="D10" s="6">
        <v>3441.6483333333322</v>
      </c>
      <c r="M10" s="8" t="str">
        <f t="shared" si="6"/>
        <v>marzo</v>
      </c>
      <c r="N10" s="8">
        <f t="shared" si="6"/>
        <v>168966.94</v>
      </c>
      <c r="O10" s="8">
        <f t="shared" si="7"/>
        <v>3669</v>
      </c>
      <c r="P10" s="8">
        <f t="shared" si="8"/>
        <v>3441.6483333333322</v>
      </c>
      <c r="R10" s="23">
        <f t="shared" si="1"/>
        <v>49.094771933409831</v>
      </c>
      <c r="S10" s="23">
        <f t="shared" si="2"/>
        <v>46.052586535840831</v>
      </c>
      <c r="T10" s="24">
        <f t="shared" si="3"/>
        <v>1.2221260561385554</v>
      </c>
      <c r="U10" s="22">
        <f t="shared" si="4"/>
        <v>1.066058947529503</v>
      </c>
      <c r="V10" s="22">
        <f t="shared" si="5"/>
        <v>0.93803443263377817</v>
      </c>
    </row>
    <row r="11" spans="1:22">
      <c r="A11" s="5" t="s">
        <v>418</v>
      </c>
      <c r="B11" s="6">
        <v>247872.0800000001</v>
      </c>
      <c r="C11" s="6">
        <v>6449</v>
      </c>
      <c r="D11" s="6">
        <v>4277.2049999999999</v>
      </c>
      <c r="M11" s="8" t="str">
        <f t="shared" si="6"/>
        <v>abril</v>
      </c>
      <c r="N11" s="8">
        <f t="shared" si="6"/>
        <v>247872.0800000001</v>
      </c>
      <c r="O11" s="8">
        <f t="shared" si="7"/>
        <v>6449</v>
      </c>
      <c r="P11" s="8">
        <f t="shared" si="8"/>
        <v>4277.2049999999999</v>
      </c>
      <c r="R11" s="23">
        <f t="shared" si="1"/>
        <v>57.951882128633095</v>
      </c>
      <c r="S11" s="23">
        <f t="shared" si="2"/>
        <v>38.435738874244088</v>
      </c>
      <c r="T11" s="24">
        <f t="shared" si="3"/>
        <v>1.0353416972173706</v>
      </c>
      <c r="U11" s="22">
        <f t="shared" si="4"/>
        <v>1.5077603247915403</v>
      </c>
      <c r="V11" s="22">
        <f t="shared" si="5"/>
        <v>0.66323538533105908</v>
      </c>
    </row>
    <row r="12" spans="1:22">
      <c r="A12" s="5" t="s">
        <v>419</v>
      </c>
      <c r="B12" s="6">
        <v>325152.5</v>
      </c>
      <c r="C12" s="6">
        <v>12446</v>
      </c>
      <c r="D12" s="6">
        <v>5232.4736666666658</v>
      </c>
      <c r="M12" s="8" t="str">
        <f t="shared" si="6"/>
        <v>mayo</v>
      </c>
      <c r="N12" s="8">
        <f t="shared" si="6"/>
        <v>325152.5</v>
      </c>
      <c r="O12" s="8">
        <f t="shared" si="7"/>
        <v>12446</v>
      </c>
      <c r="P12" s="8">
        <f t="shared" si="8"/>
        <v>5232.4736666666658</v>
      </c>
      <c r="R12" s="23">
        <f t="shared" si="1"/>
        <v>62.141258745624533</v>
      </c>
      <c r="S12" s="23">
        <f t="shared" si="2"/>
        <v>26.125060260324602</v>
      </c>
      <c r="T12" s="24">
        <f t="shared" si="3"/>
        <v>0.96554207641029954</v>
      </c>
      <c r="U12" s="22">
        <f t="shared" si="4"/>
        <v>2.3786072884201808</v>
      </c>
      <c r="V12" s="22">
        <f t="shared" si="5"/>
        <v>0.42041408216830034</v>
      </c>
    </row>
    <row r="13" spans="1:22">
      <c r="A13" s="5" t="s">
        <v>420</v>
      </c>
      <c r="B13" s="6">
        <v>360896.03</v>
      </c>
      <c r="C13" s="6">
        <v>14013</v>
      </c>
      <c r="D13" s="6">
        <v>6967.0846666666657</v>
      </c>
      <c r="M13" s="8" t="str">
        <f t="shared" si="6"/>
        <v>junio</v>
      </c>
      <c r="N13" s="8">
        <f t="shared" si="6"/>
        <v>360896.03</v>
      </c>
      <c r="O13" s="8">
        <f t="shared" si="7"/>
        <v>14013</v>
      </c>
      <c r="P13" s="8">
        <f t="shared" si="8"/>
        <v>6967.0846666666657</v>
      </c>
      <c r="R13" s="23">
        <f t="shared" si="1"/>
        <v>51.800149885743707</v>
      </c>
      <c r="S13" s="23">
        <f t="shared" si="2"/>
        <v>25.754373082138017</v>
      </c>
      <c r="T13" s="24">
        <f t="shared" si="3"/>
        <v>1.158297806711811</v>
      </c>
      <c r="U13" s="22">
        <f t="shared" si="4"/>
        <v>2.011314727814896</v>
      </c>
      <c r="V13" s="22">
        <f t="shared" si="5"/>
        <v>0.49718723090463612</v>
      </c>
    </row>
    <row r="14" spans="1:22">
      <c r="A14" s="5" t="s">
        <v>509</v>
      </c>
      <c r="B14" s="6">
        <v>377294.96999999991</v>
      </c>
      <c r="C14" s="6">
        <v>12053</v>
      </c>
      <c r="D14" s="6">
        <v>7337.9690000000001</v>
      </c>
      <c r="M14" s="8" t="str">
        <f t="shared" si="6"/>
        <v>julio</v>
      </c>
      <c r="N14" s="8">
        <f t="shared" si="6"/>
        <v>377294.96999999991</v>
      </c>
      <c r="O14" s="8">
        <f t="shared" si="7"/>
        <v>12053</v>
      </c>
      <c r="P14" s="8">
        <f t="shared" si="8"/>
        <v>7337.9690000000001</v>
      </c>
      <c r="R14" s="23">
        <f t="shared" ref="R14" si="9">+N14/P14</f>
        <v>51.416811654559993</v>
      </c>
      <c r="S14" s="23">
        <f t="shared" ref="S14" si="10">+N14/O14</f>
        <v>31.302992615946231</v>
      </c>
      <c r="T14" s="24">
        <f t="shared" ref="T14" si="11">(P14*60)/N14</f>
        <v>1.1669335003326446</v>
      </c>
      <c r="U14" s="22">
        <f t="shared" ref="U14" si="12">+O14/P14</f>
        <v>1.6425525918684039</v>
      </c>
      <c r="V14" s="22">
        <f t="shared" ref="V14" si="13">P14/O14</f>
        <v>0.60880851240355094</v>
      </c>
    </row>
    <row r="15" spans="1:22">
      <c r="A15" s="5" t="s">
        <v>519</v>
      </c>
      <c r="B15" s="6">
        <v>303928</v>
      </c>
      <c r="C15" s="6">
        <v>9050</v>
      </c>
      <c r="D15" s="6">
        <v>4212.5000000000018</v>
      </c>
      <c r="M15" s="8" t="str">
        <f t="shared" si="6"/>
        <v>agosto</v>
      </c>
      <c r="N15" s="8">
        <f t="shared" ref="M15:N17" si="14">+B15</f>
        <v>303928</v>
      </c>
      <c r="O15" s="8">
        <f t="shared" ref="O15" si="15">+C15</f>
        <v>9050</v>
      </c>
      <c r="P15" s="8">
        <f t="shared" ref="P15" si="16">+D15</f>
        <v>4212.5000000000018</v>
      </c>
      <c r="R15" s="23">
        <f>+N15/P15</f>
        <v>72.149080118694329</v>
      </c>
      <c r="S15" s="23">
        <f>+N15/O15</f>
        <v>33.583204419889505</v>
      </c>
      <c r="T15" s="24">
        <f>(P15*60)/N15</f>
        <v>0.83161143428706841</v>
      </c>
      <c r="U15" s="22">
        <f>+O15/P15</f>
        <v>2.1483679525222543</v>
      </c>
      <c r="V15" s="22">
        <f>P15/O15</f>
        <v>0.46546961325966874</v>
      </c>
    </row>
    <row r="16" spans="1:22">
      <c r="A16" s="5" t="s">
        <v>527</v>
      </c>
      <c r="B16" s="6">
        <v>262681.90000000002</v>
      </c>
      <c r="C16" s="6">
        <v>6704</v>
      </c>
      <c r="D16" s="6">
        <v>3334.4108333333338</v>
      </c>
      <c r="M16" s="8" t="str">
        <f t="shared" si="6"/>
        <v>septiembre</v>
      </c>
      <c r="N16" s="8">
        <f t="shared" si="14"/>
        <v>262681.90000000002</v>
      </c>
      <c r="O16" s="8">
        <f t="shared" ref="O16" si="17">+C16</f>
        <v>6704</v>
      </c>
      <c r="P16" s="8">
        <f t="shared" ref="P16" si="18">+D16</f>
        <v>3334.4108333333338</v>
      </c>
      <c r="R16" s="23">
        <f>+N16/P16</f>
        <v>78.779104654420451</v>
      </c>
      <c r="S16" s="23">
        <f>+N16/O16</f>
        <v>39.182860978520289</v>
      </c>
      <c r="T16" s="24">
        <f>(P16*60)/N16</f>
        <v>0.76162327895450732</v>
      </c>
      <c r="U16" s="22">
        <f>+O16/P16</f>
        <v>2.0105500896835093</v>
      </c>
      <c r="V16" s="22">
        <f>P16/O16</f>
        <v>0.49737631762132067</v>
      </c>
    </row>
    <row r="17" spans="1:22">
      <c r="A17" s="5" t="s">
        <v>577</v>
      </c>
      <c r="B17" s="6">
        <v>281919.8</v>
      </c>
      <c r="C17" s="6">
        <v>7305</v>
      </c>
      <c r="D17" s="6">
        <v>3761.1480000000074</v>
      </c>
      <c r="M17" s="8" t="str">
        <f t="shared" si="14"/>
        <v>octubre</v>
      </c>
      <c r="N17" s="8">
        <f t="shared" si="14"/>
        <v>281919.8</v>
      </c>
      <c r="O17" s="8">
        <f t="shared" ref="O17" si="19">+C17</f>
        <v>7305</v>
      </c>
      <c r="P17" s="8">
        <f t="shared" ref="P17" si="20">+D17</f>
        <v>3761.1480000000074</v>
      </c>
      <c r="R17" s="23">
        <f>+N17/P17</f>
        <v>74.955784776350043</v>
      </c>
      <c r="S17" s="23">
        <f>+N17/O17</f>
        <v>38.592717316906224</v>
      </c>
      <c r="T17" s="24">
        <f>(P17*60)/N17</f>
        <v>0.80047190725873263</v>
      </c>
      <c r="U17" s="22">
        <f>+O17/P17</f>
        <v>1.9422261501009759</v>
      </c>
      <c r="V17" s="22">
        <f>P17/O17</f>
        <v>0.51487310061601743</v>
      </c>
    </row>
    <row r="18" spans="1:22">
      <c r="A18" s="5" t="s">
        <v>586</v>
      </c>
      <c r="B18" s="6">
        <v>268985.5</v>
      </c>
      <c r="C18" s="6">
        <v>7465</v>
      </c>
      <c r="D18" s="6">
        <v>3976.1848333333364</v>
      </c>
      <c r="M18" s="8" t="str">
        <f t="shared" ref="M18" si="21">+A18</f>
        <v>noviembre</v>
      </c>
      <c r="N18" s="8">
        <f t="shared" ref="N18" si="22">+B18</f>
        <v>268985.5</v>
      </c>
      <c r="O18" s="8">
        <f t="shared" ref="O18" si="23">+C18</f>
        <v>7465</v>
      </c>
      <c r="P18" s="8">
        <f t="shared" ref="P18" si="24">+D18</f>
        <v>3976.1848333333364</v>
      </c>
      <c r="R18" s="23">
        <f>+N18/P18</f>
        <v>67.649143909264055</v>
      </c>
      <c r="S18" s="23">
        <f>+N18/O18</f>
        <v>36.032886805090421</v>
      </c>
      <c r="T18" s="24">
        <f>(P18*60)/N18</f>
        <v>0.88692918391511888</v>
      </c>
      <c r="U18" s="22">
        <f>+O18/P18</f>
        <v>1.8774278140742018</v>
      </c>
      <c r="V18" s="22">
        <f>P18/O18</f>
        <v>0.53264364813574505</v>
      </c>
    </row>
    <row r="19" spans="1:22" ht="15">
      <c r="A19" s="5" t="s">
        <v>421</v>
      </c>
      <c r="B19" s="6">
        <v>3014481.8699999996</v>
      </c>
      <c r="C19" s="6">
        <v>88944</v>
      </c>
      <c r="D19" s="6">
        <v>50634.412666666671</v>
      </c>
      <c r="M19" s="37" t="str">
        <f>+Entradas!$B$2</f>
        <v>Total Enero - Noviembre</v>
      </c>
      <c r="N19" s="38">
        <f>SUM(N8:N18)</f>
        <v>3014481.8699999996</v>
      </c>
      <c r="O19" s="38">
        <f t="shared" ref="O19:P19" si="25">SUM(O8:O18)</f>
        <v>88944</v>
      </c>
      <c r="P19" s="38">
        <f t="shared" si="25"/>
        <v>50634.412666666671</v>
      </c>
      <c r="R19" s="40">
        <f>+N19/P19</f>
        <v>59.534251732013757</v>
      </c>
      <c r="S19" s="40">
        <f>+N19/O19</f>
        <v>33.891908054506203</v>
      </c>
      <c r="T19" s="41">
        <f>(P19*60)/N19</f>
        <v>1.0078231984855164</v>
      </c>
      <c r="U19" s="40">
        <f>+O19/P19</f>
        <v>1.7565919167569026</v>
      </c>
      <c r="V19" s="40">
        <f>P19/O19</f>
        <v>0.56928418630449129</v>
      </c>
    </row>
    <row r="20" spans="1:22">
      <c r="A20" s="5"/>
      <c r="B20" s="6"/>
      <c r="C20" s="6"/>
      <c r="D20" s="6"/>
      <c r="N20" s="56"/>
      <c r="O20" s="56"/>
      <c r="P20" s="56"/>
    </row>
    <row r="21" spans="1:22" ht="15">
      <c r="M21" s="42" t="s">
        <v>427</v>
      </c>
      <c r="N21" s="9">
        <f>AVERAGE(N8:N18)</f>
        <v>274043.80636363634</v>
      </c>
      <c r="O21" s="9">
        <f t="shared" ref="O21:P21" si="26">AVERAGE(O8:O18)</f>
        <v>8085.818181818182</v>
      </c>
      <c r="P21" s="9">
        <f t="shared" si="26"/>
        <v>4603.1284242424244</v>
      </c>
    </row>
    <row r="22" spans="1:22" ht="15">
      <c r="M22" s="43" t="s">
        <v>428</v>
      </c>
      <c r="N22" s="10">
        <f>_xlfn.STDEV.P(N8:N18)</f>
        <v>62221.006224697383</v>
      </c>
      <c r="O22" s="10">
        <f t="shared" ref="O22:P22" si="27">_xlfn.STDEV.P(O8:O18)</f>
        <v>3251.8981818507123</v>
      </c>
      <c r="P22" s="10">
        <f t="shared" si="27"/>
        <v>1293.410496508109</v>
      </c>
    </row>
    <row r="23" spans="1:22" ht="15" hidden="1">
      <c r="M23" s="44" t="s">
        <v>429</v>
      </c>
      <c r="N23" s="9">
        <f>MEDIAN(N8:N18)</f>
        <v>268985.5</v>
      </c>
      <c r="O23" s="9">
        <f t="shared" ref="O23:P23" si="28">MEDIAN(O8:O18)</f>
        <v>7305</v>
      </c>
      <c r="P23" s="9">
        <f t="shared" si="28"/>
        <v>4050.1299999999997</v>
      </c>
    </row>
    <row r="24" spans="1:22" ht="15">
      <c r="M24" s="44" t="s">
        <v>430</v>
      </c>
      <c r="N24" s="9">
        <f>+MIN(N8:N18)</f>
        <v>168966.94</v>
      </c>
      <c r="O24" s="9">
        <f t="shared" ref="O24:P24" si="29">+MIN(O8:O18)</f>
        <v>3669</v>
      </c>
      <c r="P24" s="9">
        <f t="shared" si="29"/>
        <v>3334.4108333333338</v>
      </c>
    </row>
    <row r="25" spans="1:22" ht="15">
      <c r="M25" s="44" t="s">
        <v>431</v>
      </c>
      <c r="N25" s="9">
        <f>+MAX(N8:N18)</f>
        <v>377294.96999999991</v>
      </c>
      <c r="O25" s="9">
        <f t="shared" ref="O25:P25" si="30">+MAX(O8:O18)</f>
        <v>14013</v>
      </c>
      <c r="P25" s="9">
        <f t="shared" si="30"/>
        <v>7337.9690000000001</v>
      </c>
    </row>
    <row r="26" spans="1:22">
      <c r="N26" s="6"/>
      <c r="O26" s="6"/>
      <c r="P26" s="6"/>
    </row>
    <row r="27" spans="1:22"/>
    <row r="28" spans="1:22"/>
    <row r="29" spans="1:22"/>
    <row r="30" spans="1:22"/>
    <row r="31" spans="1:22"/>
    <row r="32" spans="1:2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</sheetData>
  <mergeCells count="1">
    <mergeCell ref="R6:V6"/>
  </mergeCell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2:AM78"/>
  <sheetViews>
    <sheetView showGridLines="0" topLeftCell="O1" zoomScale="85" zoomScaleNormal="85" workbookViewId="0">
      <pane ySplit="4" topLeftCell="A58" activePane="bottomLeft" state="frozen"/>
      <selection activeCell="M1" sqref="M1"/>
      <selection pane="bottomLeft" activeCell="O5" sqref="O5"/>
    </sheetView>
  </sheetViews>
  <sheetFormatPr baseColWidth="10" defaultColWidth="0" defaultRowHeight="12.75" outlineLevelCol="1"/>
  <cols>
    <col min="1" max="1" width="24.28515625" hidden="1" customWidth="1" outlineLevel="1"/>
    <col min="2" max="2" width="24.5703125" hidden="1" customWidth="1" outlineLevel="1"/>
    <col min="3" max="3" width="8.140625" hidden="1" customWidth="1" outlineLevel="1"/>
    <col min="4" max="5" width="8" hidden="1" customWidth="1" outlineLevel="1"/>
    <col min="6" max="8" width="9.28515625" hidden="1" customWidth="1" outlineLevel="1"/>
    <col min="9" max="9" width="8" hidden="1" customWidth="1" outlineLevel="1"/>
    <col min="10" max="10" width="12.140625" hidden="1" customWidth="1" outlineLevel="1"/>
    <col min="11" max="11" width="8.5703125" hidden="1" customWidth="1" outlineLevel="1"/>
    <col min="12" max="12" width="11.42578125" hidden="1" customWidth="1" outlineLevel="1"/>
    <col min="13" max="13" width="13.7109375" hidden="1" customWidth="1" outlineLevel="1"/>
    <col min="14" max="14" width="13.85546875" hidden="1" customWidth="1" outlineLevel="1"/>
    <col min="15" max="15" width="46.7109375" customWidth="1" collapsed="1"/>
    <col min="16" max="23" width="11.42578125" customWidth="1"/>
    <col min="24" max="24" width="12.28515625" customWidth="1"/>
    <col min="25" max="26" width="13.28515625" customWidth="1"/>
    <col min="27" max="27" width="15.7109375" customWidth="1"/>
    <col min="28" max="28" width="14.85546875" customWidth="1"/>
    <col min="29" max="38" width="11.42578125" customWidth="1"/>
    <col min="39" max="39" width="4.5703125" customWidth="1"/>
    <col min="40" max="16384" width="11.42578125" hidden="1"/>
  </cols>
  <sheetData>
    <row r="2" spans="1:28" ht="18">
      <c r="O2" s="33" t="s">
        <v>433</v>
      </c>
    </row>
    <row r="3" spans="1:28" ht="18">
      <c r="O3" s="33" t="s">
        <v>425</v>
      </c>
    </row>
    <row r="4" spans="1:28" ht="18">
      <c r="O4" s="34" t="str">
        <f>+Entradas!$B$1</f>
        <v>Periodo del reporte: Enero a Noviembre 2024</v>
      </c>
    </row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t="18">
      <c r="O12" s="34" t="s">
        <v>8</v>
      </c>
    </row>
    <row r="13" spans="1:28">
      <c r="A13" s="4" t="s">
        <v>424</v>
      </c>
      <c r="B13" s="4" t="s">
        <v>432</v>
      </c>
    </row>
    <row r="14" spans="1:28" ht="45">
      <c r="A14" s="4" t="s">
        <v>414</v>
      </c>
      <c r="B14" t="s">
        <v>415</v>
      </c>
      <c r="C14" t="s">
        <v>416</v>
      </c>
      <c r="D14" t="s">
        <v>417</v>
      </c>
      <c r="E14" t="s">
        <v>418</v>
      </c>
      <c r="F14" t="s">
        <v>419</v>
      </c>
      <c r="G14" t="s">
        <v>420</v>
      </c>
      <c r="H14" t="s">
        <v>509</v>
      </c>
      <c r="I14" t="s">
        <v>519</v>
      </c>
      <c r="J14" t="s">
        <v>527</v>
      </c>
      <c r="K14" t="s">
        <v>577</v>
      </c>
      <c r="L14" t="s">
        <v>586</v>
      </c>
      <c r="M14" t="s">
        <v>421</v>
      </c>
      <c r="O14" s="35" t="s">
        <v>437</v>
      </c>
      <c r="P14" s="35" t="s">
        <v>415</v>
      </c>
      <c r="Q14" s="35" t="s">
        <v>416</v>
      </c>
      <c r="R14" s="35" t="s">
        <v>417</v>
      </c>
      <c r="S14" s="35" t="s">
        <v>418</v>
      </c>
      <c r="T14" s="35" t="s">
        <v>419</v>
      </c>
      <c r="U14" s="35" t="s">
        <v>420</v>
      </c>
      <c r="V14" s="35" t="s">
        <v>509</v>
      </c>
      <c r="W14" s="35" t="s">
        <v>519</v>
      </c>
      <c r="X14" s="35" t="s">
        <v>527</v>
      </c>
      <c r="Y14" s="35" t="s">
        <v>577</v>
      </c>
      <c r="Z14" s="35" t="s">
        <v>586</v>
      </c>
      <c r="AA14" s="35" t="str">
        <f>+Entradas!$B$2</f>
        <v>Total Enero - Noviembre</v>
      </c>
      <c r="AB14" s="36" t="s">
        <v>496</v>
      </c>
    </row>
    <row r="15" spans="1:28">
      <c r="A15" s="5" t="s">
        <v>27</v>
      </c>
      <c r="B15" s="6">
        <v>152494.16999999998</v>
      </c>
      <c r="C15" s="6">
        <v>187964</v>
      </c>
      <c r="D15" s="6">
        <v>148395.75999999998</v>
      </c>
      <c r="E15" s="6">
        <v>178328.28000000003</v>
      </c>
      <c r="F15" s="6">
        <v>189298</v>
      </c>
      <c r="G15" s="6">
        <v>172200.49000000002</v>
      </c>
      <c r="H15" s="6">
        <v>200618.99999999997</v>
      </c>
      <c r="I15" s="6">
        <v>198418</v>
      </c>
      <c r="J15" s="6">
        <v>201624</v>
      </c>
      <c r="K15" s="6">
        <v>210041</v>
      </c>
      <c r="L15" s="6">
        <v>202465</v>
      </c>
      <c r="M15" s="6">
        <v>2041847.7</v>
      </c>
      <c r="N15" s="6"/>
      <c r="O15" s="5" t="str">
        <f>+A15</f>
        <v>BANANO</v>
      </c>
      <c r="P15" s="65">
        <f t="shared" ref="P15:P30" si="0">+B15</f>
        <v>152494.16999999998</v>
      </c>
      <c r="Q15" s="65">
        <f t="shared" ref="Q15:Q30" si="1">+C15</f>
        <v>187964</v>
      </c>
      <c r="R15" s="65">
        <f t="shared" ref="R15:R30" si="2">+D15</f>
        <v>148395.75999999998</v>
      </c>
      <c r="S15" s="65">
        <f t="shared" ref="S15:S30" si="3">+E15</f>
        <v>178328.28000000003</v>
      </c>
      <c r="T15" s="65">
        <f t="shared" ref="T15:T30" si="4">+F15</f>
        <v>189298</v>
      </c>
      <c r="U15" s="65">
        <f t="shared" ref="U15:U30" si="5">+G15</f>
        <v>172200.49000000002</v>
      </c>
      <c r="V15" s="65">
        <f t="shared" ref="V15:V30" si="6">+H15</f>
        <v>200618.99999999997</v>
      </c>
      <c r="W15" s="65">
        <f>+I15</f>
        <v>198418</v>
      </c>
      <c r="X15" s="65">
        <f>+J15</f>
        <v>201624</v>
      </c>
      <c r="Y15" s="65">
        <f>+K15</f>
        <v>210041</v>
      </c>
      <c r="Z15" s="65">
        <f t="shared" ref="Z15:Z30" si="7">+L15</f>
        <v>202465</v>
      </c>
      <c r="AA15" s="8">
        <f>SUM(P15:Z15)</f>
        <v>2041847.7</v>
      </c>
      <c r="AB15" s="32">
        <f>+AA15/$AA$31</f>
        <v>0.67734615368577411</v>
      </c>
    </row>
    <row r="16" spans="1:28">
      <c r="A16" s="5" t="s">
        <v>16</v>
      </c>
      <c r="B16" s="6">
        <v>30490</v>
      </c>
      <c r="C16" s="6">
        <v>18922</v>
      </c>
      <c r="D16" s="6">
        <v>14511.5</v>
      </c>
      <c r="E16" s="6">
        <v>58877.54</v>
      </c>
      <c r="F16" s="6">
        <v>118144.5</v>
      </c>
      <c r="G16" s="6">
        <v>171096.66</v>
      </c>
      <c r="H16" s="6">
        <v>154071.87</v>
      </c>
      <c r="I16" s="6">
        <v>88986.5</v>
      </c>
      <c r="J16" s="6">
        <v>43724</v>
      </c>
      <c r="K16" s="6">
        <v>48886</v>
      </c>
      <c r="L16" s="6">
        <v>43308.5</v>
      </c>
      <c r="M16" s="6">
        <v>791019.07000000007</v>
      </c>
      <c r="N16" s="6"/>
      <c r="O16" s="5" t="str">
        <f t="shared" ref="O16:O30" si="8">+A16</f>
        <v>ARROZ</v>
      </c>
      <c r="P16" s="65">
        <f t="shared" si="0"/>
        <v>30490</v>
      </c>
      <c r="Q16" s="65">
        <f t="shared" si="1"/>
        <v>18922</v>
      </c>
      <c r="R16" s="65">
        <f t="shared" si="2"/>
        <v>14511.5</v>
      </c>
      <c r="S16" s="65">
        <f t="shared" si="3"/>
        <v>58877.54</v>
      </c>
      <c r="T16" s="65">
        <f t="shared" si="4"/>
        <v>118144.5</v>
      </c>
      <c r="U16" s="65">
        <f t="shared" si="5"/>
        <v>171096.66</v>
      </c>
      <c r="V16" s="65">
        <f t="shared" si="6"/>
        <v>154071.87</v>
      </c>
      <c r="W16" s="65">
        <f>+I16</f>
        <v>88986.5</v>
      </c>
      <c r="X16" s="65">
        <f>+J16</f>
        <v>43724</v>
      </c>
      <c r="Y16" s="65">
        <f>+K16</f>
        <v>48886</v>
      </c>
      <c r="Z16" s="65">
        <f t="shared" si="7"/>
        <v>43308.5</v>
      </c>
      <c r="AA16" s="8">
        <f t="shared" ref="AA16:AA30" si="9">SUM(P16:Z16)</f>
        <v>791019.07000000007</v>
      </c>
      <c r="AB16" s="32">
        <f t="shared" ref="AB16:AB30" si="10">+AA16/$AA$31</f>
        <v>0.26240631196763509</v>
      </c>
    </row>
    <row r="17" spans="1:28">
      <c r="A17" s="5" t="s">
        <v>411</v>
      </c>
      <c r="B17" s="6">
        <v>8795.17</v>
      </c>
      <c r="C17" s="6">
        <v>9132</v>
      </c>
      <c r="D17" s="6">
        <v>2775.6800000000003</v>
      </c>
      <c r="E17" s="6">
        <v>8523.26</v>
      </c>
      <c r="F17" s="6">
        <v>10399</v>
      </c>
      <c r="G17" s="6">
        <v>9148.3799999999992</v>
      </c>
      <c r="H17" s="6">
        <v>14501.060000000001</v>
      </c>
      <c r="I17" s="6">
        <v>9484</v>
      </c>
      <c r="J17" s="6">
        <v>6133.9</v>
      </c>
      <c r="K17" s="6">
        <v>9570.8000000000011</v>
      </c>
      <c r="L17" s="6">
        <v>9368</v>
      </c>
      <c r="M17" s="6">
        <v>97831.25</v>
      </c>
      <c r="N17" s="6"/>
      <c r="O17" s="5" t="str">
        <f t="shared" si="8"/>
        <v>CAÑA DE AZUCAR</v>
      </c>
      <c r="P17" s="65">
        <f t="shared" si="0"/>
        <v>8795.17</v>
      </c>
      <c r="Q17" s="65">
        <f t="shared" si="1"/>
        <v>9132</v>
      </c>
      <c r="R17" s="65">
        <f t="shared" si="2"/>
        <v>2775.6800000000003</v>
      </c>
      <c r="S17" s="65">
        <f t="shared" si="3"/>
        <v>8523.26</v>
      </c>
      <c r="T17" s="65">
        <f t="shared" si="4"/>
        <v>10399</v>
      </c>
      <c r="U17" s="65">
        <f t="shared" si="5"/>
        <v>9148.3799999999992</v>
      </c>
      <c r="V17" s="65">
        <f t="shared" si="6"/>
        <v>14501.060000000001</v>
      </c>
      <c r="W17" s="65">
        <f>+I17</f>
        <v>9484</v>
      </c>
      <c r="X17" s="65">
        <f>+J17</f>
        <v>6133.9</v>
      </c>
      <c r="Y17" s="65">
        <f>+K17</f>
        <v>9570.8000000000011</v>
      </c>
      <c r="Z17" s="65">
        <f t="shared" si="7"/>
        <v>9368</v>
      </c>
      <c r="AA17" s="8">
        <f t="shared" si="9"/>
        <v>97831.25</v>
      </c>
      <c r="AB17" s="32">
        <f t="shared" si="10"/>
        <v>3.2453752989398475E-2</v>
      </c>
    </row>
    <row r="18" spans="1:28">
      <c r="A18" s="5" t="s">
        <v>123</v>
      </c>
      <c r="B18" s="6">
        <v>77.5</v>
      </c>
      <c r="C18" s="6">
        <v>1465</v>
      </c>
      <c r="D18" s="6">
        <v>558</v>
      </c>
      <c r="E18" s="6">
        <v>414</v>
      </c>
      <c r="F18" s="6">
        <v>3694</v>
      </c>
      <c r="G18" s="6">
        <v>1488</v>
      </c>
      <c r="H18" s="6">
        <v>105</v>
      </c>
      <c r="I18" s="6">
        <v>1190</v>
      </c>
      <c r="J18" s="6">
        <v>6770</v>
      </c>
      <c r="K18" s="6">
        <v>9433</v>
      </c>
      <c r="L18" s="6">
        <v>7523.5</v>
      </c>
      <c r="M18" s="6">
        <v>32718</v>
      </c>
      <c r="N18" s="6"/>
      <c r="O18" s="5" t="str">
        <f t="shared" si="8"/>
        <v>MAÍZ</v>
      </c>
      <c r="P18" s="65">
        <f t="shared" si="0"/>
        <v>77.5</v>
      </c>
      <c r="Q18" s="65">
        <f t="shared" si="1"/>
        <v>1465</v>
      </c>
      <c r="R18" s="65">
        <f t="shared" si="2"/>
        <v>558</v>
      </c>
      <c r="S18" s="65">
        <f t="shared" si="3"/>
        <v>414</v>
      </c>
      <c r="T18" s="65">
        <f t="shared" si="4"/>
        <v>3694</v>
      </c>
      <c r="U18" s="65">
        <f t="shared" si="5"/>
        <v>1488</v>
      </c>
      <c r="V18" s="65">
        <f t="shared" si="6"/>
        <v>105</v>
      </c>
      <c r="W18" s="65">
        <f>+I18</f>
        <v>1190</v>
      </c>
      <c r="X18" s="65">
        <f>+J18</f>
        <v>6770</v>
      </c>
      <c r="Y18" s="65">
        <f>+K18</f>
        <v>9433</v>
      </c>
      <c r="Z18" s="65">
        <f t="shared" si="7"/>
        <v>7523.5</v>
      </c>
      <c r="AA18" s="8">
        <f t="shared" si="9"/>
        <v>32718</v>
      </c>
      <c r="AB18" s="32">
        <f t="shared" si="10"/>
        <v>1.0853606493908022E-2</v>
      </c>
    </row>
    <row r="19" spans="1:28">
      <c r="A19" s="5" t="s">
        <v>412</v>
      </c>
      <c r="B19" s="6">
        <v>1818</v>
      </c>
      <c r="C19" s="6">
        <v>1897</v>
      </c>
      <c r="D19" s="6">
        <v>1687</v>
      </c>
      <c r="E19" s="6">
        <v>882</v>
      </c>
      <c r="F19" s="6">
        <v>2154</v>
      </c>
      <c r="G19" s="6">
        <v>1935</v>
      </c>
      <c r="H19" s="6">
        <v>2214</v>
      </c>
      <c r="I19" s="6">
        <v>2248</v>
      </c>
      <c r="J19" s="6">
        <v>1455</v>
      </c>
      <c r="K19" s="6">
        <v>2159</v>
      </c>
      <c r="L19" s="6">
        <v>1705</v>
      </c>
      <c r="M19" s="6">
        <v>20154</v>
      </c>
      <c r="N19" s="6"/>
      <c r="O19" s="5" t="str">
        <f t="shared" si="8"/>
        <v>PLÁTANO</v>
      </c>
      <c r="P19" s="65">
        <f t="shared" si="0"/>
        <v>1818</v>
      </c>
      <c r="Q19" s="65">
        <f t="shared" si="1"/>
        <v>1897</v>
      </c>
      <c r="R19" s="65">
        <f t="shared" si="2"/>
        <v>1687</v>
      </c>
      <c r="S19" s="65">
        <f t="shared" si="3"/>
        <v>882</v>
      </c>
      <c r="T19" s="65">
        <f t="shared" si="4"/>
        <v>2154</v>
      </c>
      <c r="U19" s="65">
        <f t="shared" si="5"/>
        <v>1935</v>
      </c>
      <c r="V19" s="65">
        <f t="shared" si="6"/>
        <v>2214</v>
      </c>
      <c r="W19" s="65">
        <f>+I19</f>
        <v>2248</v>
      </c>
      <c r="X19" s="65">
        <f>+J19</f>
        <v>1455</v>
      </c>
      <c r="Y19" s="65">
        <f>+K19</f>
        <v>2159</v>
      </c>
      <c r="Z19" s="65">
        <f t="shared" si="7"/>
        <v>1705</v>
      </c>
      <c r="AA19" s="8">
        <f t="shared" si="9"/>
        <v>20154</v>
      </c>
      <c r="AB19" s="32">
        <f t="shared" si="10"/>
        <v>6.6857260614408666E-3</v>
      </c>
    </row>
    <row r="20" spans="1:28">
      <c r="A20" s="5" t="s">
        <v>65</v>
      </c>
      <c r="B20" s="6">
        <v>1477</v>
      </c>
      <c r="C20" s="6">
        <v>1160</v>
      </c>
      <c r="D20" s="6">
        <v>696</v>
      </c>
      <c r="E20" s="6">
        <v>253</v>
      </c>
      <c r="F20" s="6">
        <v>351</v>
      </c>
      <c r="G20" s="6">
        <v>2463.6400000000003</v>
      </c>
      <c r="H20" s="6">
        <v>3954.04</v>
      </c>
      <c r="I20" s="6">
        <v>2100</v>
      </c>
      <c r="J20" s="6">
        <v>2623</v>
      </c>
      <c r="K20" s="6">
        <v>908</v>
      </c>
      <c r="L20" s="6">
        <v>3369</v>
      </c>
      <c r="M20" s="6">
        <v>19354.68</v>
      </c>
      <c r="N20" s="6"/>
      <c r="O20" s="5" t="str">
        <f t="shared" si="8"/>
        <v>PALMA</v>
      </c>
      <c r="P20" s="65">
        <f t="shared" si="0"/>
        <v>1477</v>
      </c>
      <c r="Q20" s="65">
        <f t="shared" si="1"/>
        <v>1160</v>
      </c>
      <c r="R20" s="65">
        <f t="shared" si="2"/>
        <v>696</v>
      </c>
      <c r="S20" s="65">
        <f t="shared" si="3"/>
        <v>253</v>
      </c>
      <c r="T20" s="65">
        <f t="shared" si="4"/>
        <v>351</v>
      </c>
      <c r="U20" s="65">
        <f t="shared" si="5"/>
        <v>2463.6400000000003</v>
      </c>
      <c r="V20" s="65">
        <f t="shared" si="6"/>
        <v>3954.04</v>
      </c>
      <c r="W20" s="65">
        <f>+I20</f>
        <v>2100</v>
      </c>
      <c r="X20" s="65">
        <f>+J20</f>
        <v>2623</v>
      </c>
      <c r="Y20" s="65">
        <f>+K20</f>
        <v>908</v>
      </c>
      <c r="Z20" s="65">
        <f t="shared" si="7"/>
        <v>3369</v>
      </c>
      <c r="AA20" s="8">
        <f t="shared" si="9"/>
        <v>19354.68</v>
      </c>
      <c r="AB20" s="32">
        <f t="shared" si="10"/>
        <v>6.4205660656370114E-3</v>
      </c>
    </row>
    <row r="21" spans="1:28">
      <c r="A21" s="5" t="s">
        <v>81</v>
      </c>
      <c r="B21" s="6">
        <v>274</v>
      </c>
      <c r="C21" s="6">
        <v>312</v>
      </c>
      <c r="D21" s="6">
        <v>328</v>
      </c>
      <c r="E21" s="6">
        <v>440</v>
      </c>
      <c r="F21" s="6">
        <v>286</v>
      </c>
      <c r="G21" s="6">
        <v>338</v>
      </c>
      <c r="H21" s="6">
        <v>407</v>
      </c>
      <c r="I21" s="6">
        <v>305</v>
      </c>
      <c r="J21" s="6">
        <v>352</v>
      </c>
      <c r="K21" s="6">
        <v>553</v>
      </c>
      <c r="L21" s="6">
        <v>252</v>
      </c>
      <c r="M21" s="6">
        <v>3847</v>
      </c>
      <c r="N21" s="6"/>
      <c r="O21" s="5" t="str">
        <f t="shared" si="8"/>
        <v>YUCA</v>
      </c>
      <c r="P21" s="65">
        <f t="shared" si="0"/>
        <v>274</v>
      </c>
      <c r="Q21" s="65">
        <f t="shared" si="1"/>
        <v>312</v>
      </c>
      <c r="R21" s="65">
        <f t="shared" si="2"/>
        <v>328</v>
      </c>
      <c r="S21" s="65">
        <f t="shared" si="3"/>
        <v>440</v>
      </c>
      <c r="T21" s="65">
        <f t="shared" si="4"/>
        <v>286</v>
      </c>
      <c r="U21" s="65">
        <f t="shared" si="5"/>
        <v>338</v>
      </c>
      <c r="V21" s="65">
        <f t="shared" si="6"/>
        <v>407</v>
      </c>
      <c r="W21" s="65">
        <f>+I21</f>
        <v>305</v>
      </c>
      <c r="X21" s="65">
        <f>+J21</f>
        <v>352</v>
      </c>
      <c r="Y21" s="65">
        <f>+K21</f>
        <v>553</v>
      </c>
      <c r="Z21" s="65">
        <f t="shared" si="7"/>
        <v>252</v>
      </c>
      <c r="AA21" s="8">
        <f t="shared" si="9"/>
        <v>3847</v>
      </c>
      <c r="AB21" s="32">
        <f t="shared" si="10"/>
        <v>1.2761728767670445E-3</v>
      </c>
    </row>
    <row r="22" spans="1:28">
      <c r="A22" s="5" t="s">
        <v>98</v>
      </c>
      <c r="B22" s="6">
        <v>419.81</v>
      </c>
      <c r="C22" s="6">
        <v>37</v>
      </c>
      <c r="D22" s="6"/>
      <c r="E22" s="6">
        <v>145</v>
      </c>
      <c r="F22" s="6">
        <v>202</v>
      </c>
      <c r="G22" s="6">
        <v>1312.8600000000001</v>
      </c>
      <c r="H22" s="6">
        <v>723</v>
      </c>
      <c r="I22" s="6"/>
      <c r="J22" s="6"/>
      <c r="K22" s="6">
        <v>317</v>
      </c>
      <c r="L22" s="6">
        <v>360</v>
      </c>
      <c r="M22" s="6">
        <v>3516.67</v>
      </c>
      <c r="N22" s="6"/>
      <c r="O22" s="5" t="str">
        <f t="shared" si="8"/>
        <v>SOYA</v>
      </c>
      <c r="P22" s="65">
        <f t="shared" si="0"/>
        <v>419.81</v>
      </c>
      <c r="Q22" s="65">
        <f t="shared" si="1"/>
        <v>37</v>
      </c>
      <c r="R22" s="65">
        <f t="shared" si="2"/>
        <v>0</v>
      </c>
      <c r="S22" s="65">
        <f t="shared" si="3"/>
        <v>145</v>
      </c>
      <c r="T22" s="65">
        <f t="shared" si="4"/>
        <v>202</v>
      </c>
      <c r="U22" s="65">
        <f t="shared" si="5"/>
        <v>1312.8600000000001</v>
      </c>
      <c r="V22" s="65">
        <f t="shared" si="6"/>
        <v>723</v>
      </c>
      <c r="W22" s="65">
        <f>+I22</f>
        <v>0</v>
      </c>
      <c r="X22" s="65">
        <f>+J22</f>
        <v>0</v>
      </c>
      <c r="Y22" s="65">
        <f>+K22</f>
        <v>317</v>
      </c>
      <c r="Z22" s="65">
        <f t="shared" si="7"/>
        <v>360</v>
      </c>
      <c r="AA22" s="8">
        <f t="shared" si="9"/>
        <v>3516.67</v>
      </c>
      <c r="AB22" s="32">
        <f t="shared" si="10"/>
        <v>1.1665918561321452E-3</v>
      </c>
    </row>
    <row r="23" spans="1:28">
      <c r="A23" s="5" t="s">
        <v>233</v>
      </c>
      <c r="B23" s="6">
        <v>12</v>
      </c>
      <c r="C23" s="6"/>
      <c r="D23" s="6"/>
      <c r="E23" s="6"/>
      <c r="F23" s="6">
        <v>500</v>
      </c>
      <c r="G23" s="6">
        <v>838</v>
      </c>
      <c r="H23" s="6">
        <v>612.5</v>
      </c>
      <c r="I23" s="6">
        <v>987.5</v>
      </c>
      <c r="J23" s="6"/>
      <c r="K23" s="6"/>
      <c r="L23" s="6"/>
      <c r="M23" s="6">
        <v>2950</v>
      </c>
      <c r="N23" s="6"/>
      <c r="O23" s="5" t="str">
        <f t="shared" si="8"/>
        <v>ALGODÓN</v>
      </c>
      <c r="P23" s="65">
        <f t="shared" si="0"/>
        <v>12</v>
      </c>
      <c r="Q23" s="65">
        <f t="shared" si="1"/>
        <v>0</v>
      </c>
      <c r="R23" s="65">
        <f t="shared" si="2"/>
        <v>0</v>
      </c>
      <c r="S23" s="65">
        <f t="shared" si="3"/>
        <v>0</v>
      </c>
      <c r="T23" s="65">
        <f t="shared" si="4"/>
        <v>500</v>
      </c>
      <c r="U23" s="65">
        <f t="shared" si="5"/>
        <v>838</v>
      </c>
      <c r="V23" s="65">
        <f t="shared" si="6"/>
        <v>612.5</v>
      </c>
      <c r="W23" s="65">
        <f>+I23</f>
        <v>987.5</v>
      </c>
      <c r="X23" s="65">
        <f>+J23</f>
        <v>0</v>
      </c>
      <c r="Y23" s="65">
        <f>+K23</f>
        <v>0</v>
      </c>
      <c r="Z23" s="65">
        <f t="shared" si="7"/>
        <v>0</v>
      </c>
      <c r="AA23" s="8">
        <f t="shared" si="9"/>
        <v>2950</v>
      </c>
      <c r="AB23" s="32">
        <f t="shared" si="10"/>
        <v>9.7860930243378772E-4</v>
      </c>
    </row>
    <row r="24" spans="1:28">
      <c r="A24" s="5" t="s">
        <v>548</v>
      </c>
      <c r="B24" s="6"/>
      <c r="C24" s="6"/>
      <c r="D24" s="6"/>
      <c r="E24" s="6"/>
      <c r="F24" s="6"/>
      <c r="G24" s="6"/>
      <c r="H24" s="6"/>
      <c r="I24" s="6"/>
      <c r="J24" s="6"/>
      <c r="K24" s="6">
        <v>52</v>
      </c>
      <c r="L24" s="6">
        <v>622</v>
      </c>
      <c r="M24" s="6">
        <v>674</v>
      </c>
      <c r="N24" s="6"/>
      <c r="O24" s="5" t="str">
        <f t="shared" si="8"/>
        <v>OTRAS</v>
      </c>
      <c r="P24" s="65">
        <f t="shared" si="0"/>
        <v>0</v>
      </c>
      <c r="Q24" s="65">
        <f t="shared" si="1"/>
        <v>0</v>
      </c>
      <c r="R24" s="65">
        <f t="shared" si="2"/>
        <v>0</v>
      </c>
      <c r="S24" s="65">
        <f t="shared" si="3"/>
        <v>0</v>
      </c>
      <c r="T24" s="65">
        <f t="shared" si="4"/>
        <v>0</v>
      </c>
      <c r="U24" s="65">
        <f t="shared" si="5"/>
        <v>0</v>
      </c>
      <c r="V24" s="65">
        <f t="shared" si="6"/>
        <v>0</v>
      </c>
      <c r="W24" s="65">
        <f>+I24</f>
        <v>0</v>
      </c>
      <c r="X24" s="65">
        <f>+J24</f>
        <v>0</v>
      </c>
      <c r="Y24" s="65">
        <f>+K24</f>
        <v>52</v>
      </c>
      <c r="Z24" s="65">
        <f t="shared" si="7"/>
        <v>622</v>
      </c>
      <c r="AA24" s="8">
        <f t="shared" si="9"/>
        <v>674</v>
      </c>
      <c r="AB24" s="32">
        <f t="shared" si="10"/>
        <v>2.2358734570860099E-4</v>
      </c>
    </row>
    <row r="25" spans="1:28">
      <c r="A25" s="5" t="s">
        <v>373</v>
      </c>
      <c r="B25" s="6"/>
      <c r="C25" s="6"/>
      <c r="D25" s="6"/>
      <c r="E25" s="6"/>
      <c r="F25" s="6">
        <v>100</v>
      </c>
      <c r="G25" s="6">
        <v>50</v>
      </c>
      <c r="H25" s="6">
        <v>12.5</v>
      </c>
      <c r="I25" s="6">
        <v>200</v>
      </c>
      <c r="J25" s="6"/>
      <c r="K25" s="6"/>
      <c r="L25" s="6"/>
      <c r="M25" s="6">
        <v>362.5</v>
      </c>
      <c r="N25" s="6"/>
      <c r="O25" s="5" t="str">
        <f t="shared" si="8"/>
        <v>FRIJOL</v>
      </c>
      <c r="P25" s="65">
        <f t="shared" si="0"/>
        <v>0</v>
      </c>
      <c r="Q25" s="65">
        <f t="shared" si="1"/>
        <v>0</v>
      </c>
      <c r="R25" s="65">
        <f t="shared" si="2"/>
        <v>0</v>
      </c>
      <c r="S25" s="65">
        <f t="shared" si="3"/>
        <v>0</v>
      </c>
      <c r="T25" s="65">
        <f t="shared" si="4"/>
        <v>100</v>
      </c>
      <c r="U25" s="65">
        <f t="shared" si="5"/>
        <v>50</v>
      </c>
      <c r="V25" s="65">
        <f t="shared" si="6"/>
        <v>12.5</v>
      </c>
      <c r="W25" s="65">
        <f>+I25</f>
        <v>200</v>
      </c>
      <c r="X25" s="65">
        <f>+J25</f>
        <v>0</v>
      </c>
      <c r="Y25" s="65">
        <f>+K25</f>
        <v>0</v>
      </c>
      <c r="Z25" s="65">
        <f t="shared" si="7"/>
        <v>0</v>
      </c>
      <c r="AA25" s="8">
        <f t="shared" si="9"/>
        <v>362.5</v>
      </c>
      <c r="AB25" s="32">
        <f t="shared" si="10"/>
        <v>1.2025283801093154E-4</v>
      </c>
    </row>
    <row r="26" spans="1:28">
      <c r="A26" s="5" t="s">
        <v>404</v>
      </c>
      <c r="B26" s="6"/>
      <c r="C26" s="6"/>
      <c r="D26" s="6"/>
      <c r="E26" s="6"/>
      <c r="F26" s="6"/>
      <c r="G26" s="6">
        <v>25</v>
      </c>
      <c r="H26" s="6">
        <v>75</v>
      </c>
      <c r="I26" s="6"/>
      <c r="J26" s="6"/>
      <c r="K26" s="6"/>
      <c r="L26" s="6">
        <v>12.5</v>
      </c>
      <c r="M26" s="6">
        <v>112.5</v>
      </c>
      <c r="N26" s="6"/>
      <c r="O26" s="5" t="str">
        <f t="shared" si="8"/>
        <v>MANGO</v>
      </c>
      <c r="P26" s="65">
        <f t="shared" si="0"/>
        <v>0</v>
      </c>
      <c r="Q26" s="65">
        <f t="shared" si="1"/>
        <v>0</v>
      </c>
      <c r="R26" s="65">
        <f t="shared" si="2"/>
        <v>0</v>
      </c>
      <c r="S26" s="65">
        <f t="shared" si="3"/>
        <v>0</v>
      </c>
      <c r="T26" s="65">
        <f t="shared" si="4"/>
        <v>0</v>
      </c>
      <c r="U26" s="65">
        <f t="shared" si="5"/>
        <v>25</v>
      </c>
      <c r="V26" s="65">
        <f t="shared" si="6"/>
        <v>75</v>
      </c>
      <c r="W26" s="65">
        <f>+I26</f>
        <v>0</v>
      </c>
      <c r="X26" s="65">
        <f>+J26</f>
        <v>0</v>
      </c>
      <c r="Y26" s="65">
        <f>+K26</f>
        <v>0</v>
      </c>
      <c r="Z26" s="65">
        <f t="shared" si="7"/>
        <v>12.5</v>
      </c>
      <c r="AA26" s="8">
        <f t="shared" si="9"/>
        <v>112.5</v>
      </c>
      <c r="AB26" s="32">
        <f t="shared" si="10"/>
        <v>3.7319846279254613E-5</v>
      </c>
    </row>
    <row r="27" spans="1:28">
      <c r="A27" s="5" t="s">
        <v>309</v>
      </c>
      <c r="B27" s="6"/>
      <c r="C27" s="6">
        <v>25</v>
      </c>
      <c r="D27" s="6"/>
      <c r="E27" s="6"/>
      <c r="F27" s="6">
        <v>15</v>
      </c>
      <c r="G27" s="6"/>
      <c r="H27" s="6"/>
      <c r="I27" s="6"/>
      <c r="J27" s="6"/>
      <c r="K27" s="6"/>
      <c r="L27" s="6"/>
      <c r="M27" s="6">
        <v>40</v>
      </c>
      <c r="N27" s="6"/>
      <c r="O27" s="5" t="str">
        <f t="shared" si="8"/>
        <v>GUAYABA</v>
      </c>
      <c r="P27" s="65">
        <f t="shared" si="0"/>
        <v>0</v>
      </c>
      <c r="Q27" s="65">
        <f t="shared" si="1"/>
        <v>25</v>
      </c>
      <c r="R27" s="65">
        <f t="shared" si="2"/>
        <v>0</v>
      </c>
      <c r="S27" s="65">
        <f t="shared" si="3"/>
        <v>0</v>
      </c>
      <c r="T27" s="65">
        <f t="shared" si="4"/>
        <v>15</v>
      </c>
      <c r="U27" s="65">
        <f t="shared" si="5"/>
        <v>0</v>
      </c>
      <c r="V27" s="65">
        <f t="shared" si="6"/>
        <v>0</v>
      </c>
      <c r="W27" s="65">
        <f>+I27</f>
        <v>0</v>
      </c>
      <c r="X27" s="65">
        <f>+J27</f>
        <v>0</v>
      </c>
      <c r="Y27" s="65">
        <f>+K27</f>
        <v>0</v>
      </c>
      <c r="Z27" s="65">
        <f t="shared" si="7"/>
        <v>0</v>
      </c>
      <c r="AA27" s="8">
        <f t="shared" si="9"/>
        <v>40</v>
      </c>
      <c r="AB27" s="32">
        <f t="shared" si="10"/>
        <v>1.3269278677068307E-5</v>
      </c>
    </row>
    <row r="28" spans="1:28">
      <c r="A28" s="5" t="s">
        <v>342</v>
      </c>
      <c r="B28" s="6"/>
      <c r="C28" s="6"/>
      <c r="D28" s="6"/>
      <c r="E28" s="6">
        <v>9</v>
      </c>
      <c r="F28" s="6">
        <v>9</v>
      </c>
      <c r="G28" s="6"/>
      <c r="H28" s="6"/>
      <c r="I28" s="6">
        <v>9</v>
      </c>
      <c r="J28" s="6"/>
      <c r="K28" s="6"/>
      <c r="L28" s="6"/>
      <c r="M28" s="6">
        <v>27</v>
      </c>
      <c r="N28" s="6"/>
      <c r="O28" s="5" t="str">
        <f t="shared" si="8"/>
        <v>AGUACATE</v>
      </c>
      <c r="P28" s="65">
        <f t="shared" si="0"/>
        <v>0</v>
      </c>
      <c r="Q28" s="65">
        <f t="shared" si="1"/>
        <v>0</v>
      </c>
      <c r="R28" s="65">
        <f t="shared" si="2"/>
        <v>0</v>
      </c>
      <c r="S28" s="65">
        <f t="shared" si="3"/>
        <v>9</v>
      </c>
      <c r="T28" s="65">
        <f t="shared" si="4"/>
        <v>9</v>
      </c>
      <c r="U28" s="65">
        <f t="shared" si="5"/>
        <v>0</v>
      </c>
      <c r="V28" s="65">
        <f t="shared" si="6"/>
        <v>0</v>
      </c>
      <c r="W28" s="65">
        <f>+I28</f>
        <v>9</v>
      </c>
      <c r="X28" s="65">
        <f>+J28</f>
        <v>0</v>
      </c>
      <c r="Y28" s="65">
        <f>+K28</f>
        <v>0</v>
      </c>
      <c r="Z28" s="65">
        <f t="shared" si="7"/>
        <v>0</v>
      </c>
      <c r="AA28" s="8">
        <f t="shared" si="9"/>
        <v>27</v>
      </c>
      <c r="AB28" s="32">
        <f t="shared" si="10"/>
        <v>8.9567631070211077E-6</v>
      </c>
    </row>
    <row r="29" spans="1:28">
      <c r="A29" s="5" t="s">
        <v>328</v>
      </c>
      <c r="B29" s="6"/>
      <c r="C29" s="6"/>
      <c r="D29" s="6">
        <v>15</v>
      </c>
      <c r="E29" s="6"/>
      <c r="F29" s="6"/>
      <c r="G29" s="6"/>
      <c r="H29" s="6"/>
      <c r="I29" s="6"/>
      <c r="J29" s="6"/>
      <c r="K29" s="6"/>
      <c r="L29" s="6"/>
      <c r="M29" s="6">
        <v>15</v>
      </c>
      <c r="N29" s="6"/>
      <c r="O29" s="5" t="str">
        <f t="shared" si="8"/>
        <v>CAUCHO</v>
      </c>
      <c r="P29" s="65">
        <f t="shared" si="0"/>
        <v>0</v>
      </c>
      <c r="Q29" s="65">
        <f t="shared" si="1"/>
        <v>0</v>
      </c>
      <c r="R29" s="65">
        <f t="shared" si="2"/>
        <v>15</v>
      </c>
      <c r="S29" s="65">
        <f t="shared" si="3"/>
        <v>0</v>
      </c>
      <c r="T29" s="65">
        <f t="shared" si="4"/>
        <v>0</v>
      </c>
      <c r="U29" s="65">
        <f t="shared" si="5"/>
        <v>0</v>
      </c>
      <c r="V29" s="65">
        <f t="shared" si="6"/>
        <v>0</v>
      </c>
      <c r="W29" s="65">
        <f>+I29</f>
        <v>0</v>
      </c>
      <c r="X29" s="65">
        <f>+J29</f>
        <v>0</v>
      </c>
      <c r="Y29" s="65">
        <f>+K29</f>
        <v>0</v>
      </c>
      <c r="Z29" s="65">
        <f t="shared" si="7"/>
        <v>0</v>
      </c>
      <c r="AA29" s="8">
        <f t="shared" si="9"/>
        <v>15</v>
      </c>
      <c r="AB29" s="32">
        <f t="shared" si="10"/>
        <v>4.9759795039006156E-6</v>
      </c>
    </row>
    <row r="30" spans="1:28">
      <c r="A30" s="5" t="s">
        <v>130</v>
      </c>
      <c r="B30" s="6">
        <v>12.5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>
        <v>12.5</v>
      </c>
      <c r="N30" s="6"/>
      <c r="O30" s="5" t="str">
        <f t="shared" si="8"/>
        <v>SORGO</v>
      </c>
      <c r="P30" s="65">
        <f t="shared" si="0"/>
        <v>12.5</v>
      </c>
      <c r="Q30" s="65">
        <f t="shared" si="1"/>
        <v>0</v>
      </c>
      <c r="R30" s="65">
        <f t="shared" si="2"/>
        <v>0</v>
      </c>
      <c r="S30" s="65">
        <f t="shared" si="3"/>
        <v>0</v>
      </c>
      <c r="T30" s="65">
        <f t="shared" si="4"/>
        <v>0</v>
      </c>
      <c r="U30" s="65">
        <f t="shared" si="5"/>
        <v>0</v>
      </c>
      <c r="V30" s="65">
        <f t="shared" si="6"/>
        <v>0</v>
      </c>
      <c r="W30" s="65">
        <f>+I30</f>
        <v>0</v>
      </c>
      <c r="X30" s="65">
        <f>+J30</f>
        <v>0</v>
      </c>
      <c r="Y30" s="65">
        <f>+K30</f>
        <v>0</v>
      </c>
      <c r="Z30" s="65">
        <f t="shared" si="7"/>
        <v>0</v>
      </c>
      <c r="AA30" s="8">
        <f t="shared" si="9"/>
        <v>12.5</v>
      </c>
      <c r="AB30" s="32">
        <f t="shared" si="10"/>
        <v>4.1466495865838466E-6</v>
      </c>
    </row>
    <row r="31" spans="1:28" ht="15">
      <c r="A31" s="5" t="s">
        <v>421</v>
      </c>
      <c r="B31" s="6">
        <v>195870.15</v>
      </c>
      <c r="C31" s="6">
        <v>220914</v>
      </c>
      <c r="D31" s="6">
        <v>168966.93999999997</v>
      </c>
      <c r="E31" s="6">
        <v>247872.08000000005</v>
      </c>
      <c r="F31" s="6">
        <v>325152.5</v>
      </c>
      <c r="G31" s="6">
        <v>360896.03</v>
      </c>
      <c r="H31" s="6">
        <v>377294.97</v>
      </c>
      <c r="I31" s="6">
        <v>303928</v>
      </c>
      <c r="J31" s="6">
        <v>262681.90000000002</v>
      </c>
      <c r="K31" s="6">
        <v>281919.8</v>
      </c>
      <c r="L31" s="6">
        <v>268985.5</v>
      </c>
      <c r="M31" s="6">
        <v>3014481.87</v>
      </c>
      <c r="N31" s="6"/>
      <c r="O31" s="37" t="s">
        <v>421</v>
      </c>
      <c r="P31" s="38">
        <f>SUM(P15:P30)</f>
        <v>195870.15</v>
      </c>
      <c r="Q31" s="38">
        <f t="shared" ref="Q31:AA31" si="11">SUM(Q15:Q30)</f>
        <v>220914</v>
      </c>
      <c r="R31" s="38">
        <f t="shared" si="11"/>
        <v>168966.93999999997</v>
      </c>
      <c r="S31" s="38">
        <f t="shared" si="11"/>
        <v>247872.08000000005</v>
      </c>
      <c r="T31" s="38">
        <f t="shared" si="11"/>
        <v>325152.5</v>
      </c>
      <c r="U31" s="38">
        <f t="shared" si="11"/>
        <v>360896.03</v>
      </c>
      <c r="V31" s="38">
        <f t="shared" si="11"/>
        <v>377294.97</v>
      </c>
      <c r="W31" s="38">
        <f t="shared" si="11"/>
        <v>303928</v>
      </c>
      <c r="X31" s="38">
        <f t="shared" si="11"/>
        <v>262681.90000000002</v>
      </c>
      <c r="Y31" s="38">
        <f t="shared" si="11"/>
        <v>281919.8</v>
      </c>
      <c r="Z31" s="38">
        <f t="shared" si="11"/>
        <v>268985.5</v>
      </c>
      <c r="AA31" s="38">
        <f t="shared" si="11"/>
        <v>3014481.87</v>
      </c>
      <c r="AB31" s="39">
        <f>SUM(AB15:AB30)</f>
        <v>0.99999999999999989</v>
      </c>
    </row>
    <row r="32" spans="1:28" hidden="1"/>
    <row r="33" spans="1:28" hidden="1"/>
    <row r="34" spans="1:28" hidden="1"/>
    <row r="35" spans="1:28" hidden="1"/>
    <row r="36" spans="1:28" hidden="1"/>
    <row r="38" spans="1:28" ht="18">
      <c r="O38" s="34" t="s">
        <v>9</v>
      </c>
    </row>
    <row r="39" spans="1:28">
      <c r="A39" s="4" t="s">
        <v>445</v>
      </c>
      <c r="B39" s="4" t="s">
        <v>432</v>
      </c>
    </row>
    <row r="40" spans="1:28" ht="45">
      <c r="A40" s="4" t="s">
        <v>414</v>
      </c>
      <c r="B40" t="s">
        <v>415</v>
      </c>
      <c r="C40" t="s">
        <v>416</v>
      </c>
      <c r="D40" t="s">
        <v>417</v>
      </c>
      <c r="E40" t="s">
        <v>418</v>
      </c>
      <c r="F40" t="s">
        <v>419</v>
      </c>
      <c r="G40" t="s">
        <v>420</v>
      </c>
      <c r="H40" t="s">
        <v>509</v>
      </c>
      <c r="I40" t="s">
        <v>519</v>
      </c>
      <c r="J40" t="s">
        <v>527</v>
      </c>
      <c r="K40" t="s">
        <v>577</v>
      </c>
      <c r="L40" t="s">
        <v>586</v>
      </c>
      <c r="M40" t="s">
        <v>421</v>
      </c>
      <c r="O40" s="35" t="s">
        <v>437</v>
      </c>
      <c r="P40" s="35" t="s">
        <v>415</v>
      </c>
      <c r="Q40" s="35" t="s">
        <v>416</v>
      </c>
      <c r="R40" s="35" t="s">
        <v>417</v>
      </c>
      <c r="S40" s="35" t="s">
        <v>418</v>
      </c>
      <c r="T40" s="35" t="s">
        <v>419</v>
      </c>
      <c r="U40" s="35" t="s">
        <v>420</v>
      </c>
      <c r="V40" s="35" t="s">
        <v>509</v>
      </c>
      <c r="W40" s="35" t="s">
        <v>519</v>
      </c>
      <c r="X40" s="35" t="s">
        <v>527</v>
      </c>
      <c r="Y40" s="35" t="s">
        <v>577</v>
      </c>
      <c r="Z40" s="35" t="s">
        <v>586</v>
      </c>
      <c r="AA40" s="35" t="str">
        <f>+Entradas!$B$2</f>
        <v>Total Enero - Noviembre</v>
      </c>
      <c r="AB40" s="36" t="s">
        <v>496</v>
      </c>
    </row>
    <row r="41" spans="1:28">
      <c r="A41" s="5" t="s">
        <v>16</v>
      </c>
      <c r="B41" s="6">
        <v>1926.7</v>
      </c>
      <c r="C41" s="6">
        <v>1964.8916666666669</v>
      </c>
      <c r="D41" s="6">
        <v>1353.0833333333335</v>
      </c>
      <c r="E41" s="6">
        <v>1812.4833333333331</v>
      </c>
      <c r="F41" s="6">
        <v>2608.7225000000003</v>
      </c>
      <c r="G41" s="6">
        <v>4193.96</v>
      </c>
      <c r="H41" s="6">
        <v>4053.0476666666673</v>
      </c>
      <c r="I41" s="6">
        <v>1719.3158333333338</v>
      </c>
      <c r="J41" s="6">
        <v>987.83716666666669</v>
      </c>
      <c r="K41" s="6">
        <v>992.81616666666685</v>
      </c>
      <c r="L41" s="6">
        <v>1157.3990000000001</v>
      </c>
      <c r="M41" s="6">
        <v>22770.256666666672</v>
      </c>
      <c r="O41" s="5" t="str">
        <f>+A41</f>
        <v>ARROZ</v>
      </c>
      <c r="P41" s="65">
        <f t="shared" ref="P41" si="12">+B41</f>
        <v>1926.7</v>
      </c>
      <c r="Q41" s="65">
        <f t="shared" ref="Q41" si="13">+C41</f>
        <v>1964.8916666666669</v>
      </c>
      <c r="R41" s="65">
        <f t="shared" ref="R41" si="14">+D41</f>
        <v>1353.0833333333335</v>
      </c>
      <c r="S41" s="65">
        <f t="shared" ref="S41" si="15">+E41</f>
        <v>1812.4833333333331</v>
      </c>
      <c r="T41" s="65">
        <f t="shared" ref="T41" si="16">+F41</f>
        <v>2608.7225000000003</v>
      </c>
      <c r="U41" s="65">
        <f t="shared" ref="U41" si="17">+G41</f>
        <v>4193.96</v>
      </c>
      <c r="V41" s="65">
        <f t="shared" ref="V41" si="18">+H41</f>
        <v>4053.0476666666673</v>
      </c>
      <c r="W41" s="65">
        <f t="shared" ref="W41" si="19">+I41</f>
        <v>1719.3158333333338</v>
      </c>
      <c r="X41" s="65">
        <f t="shared" ref="X41:X56" si="20">+J41</f>
        <v>987.83716666666669</v>
      </c>
      <c r="Y41" s="65">
        <f t="shared" ref="Y41:Z56" si="21">+K41</f>
        <v>992.81616666666685</v>
      </c>
      <c r="Z41" s="65">
        <f t="shared" si="21"/>
        <v>1157.3990000000001</v>
      </c>
      <c r="AA41" s="8">
        <f>SUM(P41:Z41)</f>
        <v>22770.256666666672</v>
      </c>
      <c r="AB41" s="32">
        <f t="shared" ref="AB41:AB55" si="22">+AA41/$AA$57</f>
        <v>0.44969923550938401</v>
      </c>
    </row>
    <row r="42" spans="1:28">
      <c r="A42" s="5" t="s">
        <v>27</v>
      </c>
      <c r="B42" s="6">
        <v>1309.0366666666669</v>
      </c>
      <c r="C42" s="6">
        <v>1592.65</v>
      </c>
      <c r="D42" s="6">
        <v>1560.4649999999999</v>
      </c>
      <c r="E42" s="6">
        <v>1827.0216666666665</v>
      </c>
      <c r="F42" s="6">
        <v>1789.5100000000007</v>
      </c>
      <c r="G42" s="6">
        <v>1699.5383333333336</v>
      </c>
      <c r="H42" s="6">
        <v>2105.4650000000001</v>
      </c>
      <c r="I42" s="6">
        <v>1902.4740000000006</v>
      </c>
      <c r="J42" s="6">
        <v>1889.7870000000003</v>
      </c>
      <c r="K42" s="6">
        <v>2009.7239999999995</v>
      </c>
      <c r="L42" s="6">
        <v>1913.5116666666663</v>
      </c>
      <c r="M42" s="6">
        <v>19599.183333333334</v>
      </c>
      <c r="O42" s="5" t="str">
        <f t="shared" ref="O42:O56" si="23">+A42</f>
        <v>BANANO</v>
      </c>
      <c r="P42" s="65">
        <f t="shared" ref="P42:P56" si="24">+B42</f>
        <v>1309.0366666666669</v>
      </c>
      <c r="Q42" s="65">
        <f t="shared" ref="Q42:Q56" si="25">+C42</f>
        <v>1592.65</v>
      </c>
      <c r="R42" s="65">
        <f t="shared" ref="R42:R56" si="26">+D42</f>
        <v>1560.4649999999999</v>
      </c>
      <c r="S42" s="65">
        <f t="shared" ref="S42:S56" si="27">+E42</f>
        <v>1827.0216666666665</v>
      </c>
      <c r="T42" s="65">
        <f t="shared" ref="T42:T56" si="28">+F42</f>
        <v>1789.5100000000007</v>
      </c>
      <c r="U42" s="65">
        <f t="shared" ref="U42:U56" si="29">+G42</f>
        <v>1699.5383333333336</v>
      </c>
      <c r="V42" s="65">
        <f t="shared" ref="V42:V56" si="30">+H42</f>
        <v>2105.4650000000001</v>
      </c>
      <c r="W42" s="65">
        <f t="shared" ref="W42:W56" si="31">+I42</f>
        <v>1902.4740000000006</v>
      </c>
      <c r="X42" s="65">
        <f t="shared" si="20"/>
        <v>1889.7870000000003</v>
      </c>
      <c r="Y42" s="65">
        <f t="shared" si="21"/>
        <v>2009.7239999999995</v>
      </c>
      <c r="Z42" s="65">
        <f t="shared" si="21"/>
        <v>1913.5116666666663</v>
      </c>
      <c r="AA42" s="8">
        <f t="shared" ref="AA42:AA56" si="32">SUM(P42:Z42)</f>
        <v>19599.183333333334</v>
      </c>
      <c r="AB42" s="32">
        <f t="shared" si="22"/>
        <v>0.38707239407233701</v>
      </c>
    </row>
    <row r="43" spans="1:28">
      <c r="A43" s="5" t="s">
        <v>411</v>
      </c>
      <c r="B43" s="6">
        <v>339.1583333333333</v>
      </c>
      <c r="C43" s="6">
        <v>320.23333333333329</v>
      </c>
      <c r="D43" s="6">
        <v>104.78333333333333</v>
      </c>
      <c r="E43" s="6">
        <v>341.25</v>
      </c>
      <c r="F43" s="6">
        <v>449.52449999999999</v>
      </c>
      <c r="G43" s="6">
        <v>359.43799999999999</v>
      </c>
      <c r="H43" s="6">
        <v>548.01133333333325</v>
      </c>
      <c r="I43" s="6">
        <v>346.01099999999997</v>
      </c>
      <c r="J43" s="6">
        <v>218.98999999999998</v>
      </c>
      <c r="K43" s="6">
        <v>316.46350000000001</v>
      </c>
      <c r="L43" s="6">
        <v>314.61416666666662</v>
      </c>
      <c r="M43" s="6">
        <v>3658.4774999999995</v>
      </c>
      <c r="O43" s="5" t="str">
        <f t="shared" si="23"/>
        <v>CAÑA DE AZUCAR</v>
      </c>
      <c r="P43" s="65">
        <f t="shared" si="24"/>
        <v>339.1583333333333</v>
      </c>
      <c r="Q43" s="65">
        <f t="shared" si="25"/>
        <v>320.23333333333329</v>
      </c>
      <c r="R43" s="65">
        <f t="shared" si="26"/>
        <v>104.78333333333333</v>
      </c>
      <c r="S43" s="65">
        <f t="shared" si="27"/>
        <v>341.25</v>
      </c>
      <c r="T43" s="65">
        <f t="shared" si="28"/>
        <v>449.52449999999999</v>
      </c>
      <c r="U43" s="65">
        <f t="shared" si="29"/>
        <v>359.43799999999999</v>
      </c>
      <c r="V43" s="65">
        <f t="shared" si="30"/>
        <v>548.01133333333325</v>
      </c>
      <c r="W43" s="65">
        <f t="shared" si="31"/>
        <v>346.01099999999997</v>
      </c>
      <c r="X43" s="65">
        <f t="shared" si="20"/>
        <v>218.98999999999998</v>
      </c>
      <c r="Y43" s="65">
        <f t="shared" si="21"/>
        <v>316.46350000000001</v>
      </c>
      <c r="Z43" s="65">
        <f t="shared" si="21"/>
        <v>314.61416666666662</v>
      </c>
      <c r="AA43" s="8">
        <f t="shared" si="32"/>
        <v>3658.4774999999995</v>
      </c>
      <c r="AB43" s="32">
        <f t="shared" si="22"/>
        <v>7.2252788317784228E-2</v>
      </c>
    </row>
    <row r="44" spans="1:28">
      <c r="A44" s="5" t="s">
        <v>123</v>
      </c>
      <c r="B44" s="6">
        <v>111</v>
      </c>
      <c r="C44" s="6">
        <v>26.5</v>
      </c>
      <c r="D44" s="6">
        <v>128</v>
      </c>
      <c r="E44" s="6">
        <v>73.283333333333331</v>
      </c>
      <c r="F44" s="6">
        <v>182.68333333333334</v>
      </c>
      <c r="G44" s="6">
        <v>230.79999999999998</v>
      </c>
      <c r="H44" s="6">
        <v>28.133333333333333</v>
      </c>
      <c r="I44" s="6">
        <v>35.009</v>
      </c>
      <c r="J44" s="6">
        <v>157.65183333333334</v>
      </c>
      <c r="K44" s="6">
        <v>233.80500000000001</v>
      </c>
      <c r="L44" s="6">
        <v>267.95516666666668</v>
      </c>
      <c r="M44" s="6">
        <v>1474.8209999999999</v>
      </c>
      <c r="O44" s="5" t="str">
        <f t="shared" si="23"/>
        <v>MAÍZ</v>
      </c>
      <c r="P44" s="65">
        <f t="shared" si="24"/>
        <v>111</v>
      </c>
      <c r="Q44" s="65">
        <f t="shared" si="25"/>
        <v>26.5</v>
      </c>
      <c r="R44" s="65">
        <f t="shared" si="26"/>
        <v>128</v>
      </c>
      <c r="S44" s="65">
        <f t="shared" si="27"/>
        <v>73.283333333333331</v>
      </c>
      <c r="T44" s="65">
        <f t="shared" si="28"/>
        <v>182.68333333333334</v>
      </c>
      <c r="U44" s="65">
        <f t="shared" si="29"/>
        <v>230.79999999999998</v>
      </c>
      <c r="V44" s="65">
        <f t="shared" si="30"/>
        <v>28.133333333333333</v>
      </c>
      <c r="W44" s="65">
        <f t="shared" si="31"/>
        <v>35.009</v>
      </c>
      <c r="X44" s="65">
        <f t="shared" si="20"/>
        <v>157.65183333333334</v>
      </c>
      <c r="Y44" s="65">
        <f t="shared" si="21"/>
        <v>233.80500000000001</v>
      </c>
      <c r="Z44" s="65">
        <f t="shared" si="21"/>
        <v>267.95516666666668</v>
      </c>
      <c r="AA44" s="8">
        <f t="shared" si="32"/>
        <v>1474.8209999999999</v>
      </c>
      <c r="AB44" s="32">
        <f t="shared" si="22"/>
        <v>2.9126851134009396E-2</v>
      </c>
    </row>
    <row r="45" spans="1:28">
      <c r="A45" s="5" t="s">
        <v>412</v>
      </c>
      <c r="B45" s="6">
        <v>41.285000000000004</v>
      </c>
      <c r="C45" s="6">
        <v>40.616666666666667</v>
      </c>
      <c r="D45" s="6">
        <v>148.31666666666666</v>
      </c>
      <c r="E45" s="6">
        <v>103.06666666666666</v>
      </c>
      <c r="F45" s="6">
        <v>36.183333333333337</v>
      </c>
      <c r="G45" s="6">
        <v>35.088333333333331</v>
      </c>
      <c r="H45" s="6">
        <v>174.83333333333334</v>
      </c>
      <c r="I45" s="6">
        <v>87.918666666666667</v>
      </c>
      <c r="J45" s="6">
        <v>27.804999999999996</v>
      </c>
      <c r="K45" s="6">
        <v>143.01533333333333</v>
      </c>
      <c r="L45" s="6">
        <v>130.85633333333334</v>
      </c>
      <c r="M45" s="6">
        <v>968.9853333333333</v>
      </c>
      <c r="O45" s="5" t="str">
        <f t="shared" si="23"/>
        <v>PLÁTANO</v>
      </c>
      <c r="P45" s="65">
        <f t="shared" si="24"/>
        <v>41.285000000000004</v>
      </c>
      <c r="Q45" s="65">
        <f t="shared" si="25"/>
        <v>40.616666666666667</v>
      </c>
      <c r="R45" s="65">
        <f t="shared" si="26"/>
        <v>148.31666666666666</v>
      </c>
      <c r="S45" s="65">
        <f t="shared" si="27"/>
        <v>103.06666666666666</v>
      </c>
      <c r="T45" s="65">
        <f t="shared" si="28"/>
        <v>36.183333333333337</v>
      </c>
      <c r="U45" s="65">
        <f t="shared" si="29"/>
        <v>35.088333333333331</v>
      </c>
      <c r="V45" s="65">
        <f t="shared" si="30"/>
        <v>174.83333333333334</v>
      </c>
      <c r="W45" s="65">
        <f t="shared" si="31"/>
        <v>87.918666666666667</v>
      </c>
      <c r="X45" s="65">
        <f t="shared" si="20"/>
        <v>27.804999999999996</v>
      </c>
      <c r="Y45" s="65">
        <f t="shared" si="21"/>
        <v>143.01533333333333</v>
      </c>
      <c r="Z45" s="65">
        <f t="shared" si="21"/>
        <v>130.85633333333334</v>
      </c>
      <c r="AA45" s="8">
        <f t="shared" si="32"/>
        <v>968.9853333333333</v>
      </c>
      <c r="AB45" s="32">
        <f t="shared" si="22"/>
        <v>1.9136892921268734E-2</v>
      </c>
    </row>
    <row r="46" spans="1:28">
      <c r="A46" s="5" t="s">
        <v>233</v>
      </c>
      <c r="B46" s="6">
        <v>32</v>
      </c>
      <c r="C46" s="6"/>
      <c r="D46" s="6"/>
      <c r="E46" s="6"/>
      <c r="F46" s="6">
        <v>20</v>
      </c>
      <c r="G46" s="6">
        <v>333</v>
      </c>
      <c r="H46" s="6">
        <v>172</v>
      </c>
      <c r="I46" s="6">
        <v>39.049999999999997</v>
      </c>
      <c r="J46" s="6"/>
      <c r="K46" s="6"/>
      <c r="L46" s="6"/>
      <c r="M46" s="6">
        <v>596.04999999999995</v>
      </c>
      <c r="O46" s="5" t="str">
        <f t="shared" si="23"/>
        <v>ALGODÓN</v>
      </c>
      <c r="P46" s="65">
        <f t="shared" si="24"/>
        <v>32</v>
      </c>
      <c r="Q46" s="65">
        <f t="shared" si="25"/>
        <v>0</v>
      </c>
      <c r="R46" s="65">
        <f t="shared" si="26"/>
        <v>0</v>
      </c>
      <c r="S46" s="65">
        <f t="shared" si="27"/>
        <v>0</v>
      </c>
      <c r="T46" s="65">
        <f t="shared" si="28"/>
        <v>20</v>
      </c>
      <c r="U46" s="65">
        <f t="shared" si="29"/>
        <v>333</v>
      </c>
      <c r="V46" s="65">
        <f t="shared" si="30"/>
        <v>172</v>
      </c>
      <c r="W46" s="65">
        <f t="shared" si="31"/>
        <v>39.049999999999997</v>
      </c>
      <c r="X46" s="65">
        <f t="shared" si="20"/>
        <v>0</v>
      </c>
      <c r="Y46" s="65">
        <f t="shared" si="21"/>
        <v>0</v>
      </c>
      <c r="Z46" s="65">
        <f t="shared" si="21"/>
        <v>0</v>
      </c>
      <c r="AA46" s="8">
        <f t="shared" si="32"/>
        <v>596.04999999999995</v>
      </c>
      <c r="AB46" s="32">
        <f t="shared" si="22"/>
        <v>1.1771638468957454E-2</v>
      </c>
    </row>
    <row r="47" spans="1:28">
      <c r="A47" s="5" t="s">
        <v>65</v>
      </c>
      <c r="B47" s="6">
        <v>31.8</v>
      </c>
      <c r="C47" s="6">
        <v>30.8</v>
      </c>
      <c r="D47" s="6">
        <v>16</v>
      </c>
      <c r="E47" s="6">
        <v>16.899999999999999</v>
      </c>
      <c r="F47" s="6">
        <v>83</v>
      </c>
      <c r="G47" s="6">
        <v>52.51</v>
      </c>
      <c r="H47" s="6">
        <v>88.01166666666667</v>
      </c>
      <c r="I47" s="6">
        <v>42</v>
      </c>
      <c r="J47" s="6">
        <v>38.006500000000003</v>
      </c>
      <c r="K47" s="6">
        <v>29.000666666666667</v>
      </c>
      <c r="L47" s="6">
        <v>102.00800000000001</v>
      </c>
      <c r="M47" s="6">
        <v>530.03683333333333</v>
      </c>
      <c r="O47" s="5" t="str">
        <f t="shared" si="23"/>
        <v>PALMA</v>
      </c>
      <c r="P47" s="65">
        <f t="shared" si="24"/>
        <v>31.8</v>
      </c>
      <c r="Q47" s="65">
        <f t="shared" si="25"/>
        <v>30.8</v>
      </c>
      <c r="R47" s="65">
        <f t="shared" si="26"/>
        <v>16</v>
      </c>
      <c r="S47" s="65">
        <f t="shared" si="27"/>
        <v>16.899999999999999</v>
      </c>
      <c r="T47" s="65">
        <f t="shared" si="28"/>
        <v>83</v>
      </c>
      <c r="U47" s="65">
        <f t="shared" si="29"/>
        <v>52.51</v>
      </c>
      <c r="V47" s="65">
        <f t="shared" si="30"/>
        <v>88.01166666666667</v>
      </c>
      <c r="W47" s="65">
        <f t="shared" si="31"/>
        <v>42</v>
      </c>
      <c r="X47" s="65">
        <f t="shared" si="20"/>
        <v>38.006500000000003</v>
      </c>
      <c r="Y47" s="65">
        <f t="shared" si="21"/>
        <v>29.000666666666667</v>
      </c>
      <c r="Z47" s="65">
        <f t="shared" si="21"/>
        <v>102.00800000000001</v>
      </c>
      <c r="AA47" s="8">
        <f t="shared" si="32"/>
        <v>530.03683333333333</v>
      </c>
      <c r="AB47" s="32">
        <f t="shared" si="22"/>
        <v>1.0467917082847174E-2</v>
      </c>
    </row>
    <row r="48" spans="1:28">
      <c r="A48" s="5" t="s">
        <v>81</v>
      </c>
      <c r="B48" s="6">
        <v>95.05</v>
      </c>
      <c r="C48" s="6">
        <v>65.866666666666674</v>
      </c>
      <c r="D48" s="6">
        <v>96</v>
      </c>
      <c r="E48" s="6">
        <v>38.066666666666663</v>
      </c>
      <c r="F48" s="6">
        <v>20.366666666666667</v>
      </c>
      <c r="G48" s="6">
        <v>16</v>
      </c>
      <c r="H48" s="6">
        <v>87</v>
      </c>
      <c r="I48" s="6">
        <v>23.754833333333334</v>
      </c>
      <c r="J48" s="6">
        <v>14.333333333333332</v>
      </c>
      <c r="K48" s="6">
        <v>20.116666666666667</v>
      </c>
      <c r="L48" s="6">
        <v>7.583333333333333</v>
      </c>
      <c r="M48" s="6">
        <v>484.13816666666668</v>
      </c>
      <c r="O48" s="5" t="str">
        <f t="shared" si="23"/>
        <v>YUCA</v>
      </c>
      <c r="P48" s="65">
        <f t="shared" si="24"/>
        <v>95.05</v>
      </c>
      <c r="Q48" s="65">
        <f t="shared" si="25"/>
        <v>65.866666666666674</v>
      </c>
      <c r="R48" s="65">
        <f t="shared" si="26"/>
        <v>96</v>
      </c>
      <c r="S48" s="65">
        <f t="shared" si="27"/>
        <v>38.066666666666663</v>
      </c>
      <c r="T48" s="65">
        <f t="shared" si="28"/>
        <v>20.366666666666667</v>
      </c>
      <c r="U48" s="65">
        <f t="shared" si="29"/>
        <v>16</v>
      </c>
      <c r="V48" s="65">
        <f t="shared" si="30"/>
        <v>87</v>
      </c>
      <c r="W48" s="65">
        <f t="shared" si="31"/>
        <v>23.754833333333334</v>
      </c>
      <c r="X48" s="65">
        <f t="shared" si="20"/>
        <v>14.333333333333332</v>
      </c>
      <c r="Y48" s="65">
        <f t="shared" si="21"/>
        <v>20.116666666666667</v>
      </c>
      <c r="Z48" s="65">
        <f t="shared" si="21"/>
        <v>7.583333333333333</v>
      </c>
      <c r="AA48" s="8">
        <f t="shared" si="32"/>
        <v>484.13816666666668</v>
      </c>
      <c r="AB48" s="32">
        <f t="shared" si="22"/>
        <v>9.5614452932201478E-3</v>
      </c>
    </row>
    <row r="49" spans="1:28">
      <c r="A49" s="5" t="s">
        <v>98</v>
      </c>
      <c r="B49" s="6">
        <v>134.1</v>
      </c>
      <c r="C49" s="6">
        <v>2.0333333333333332</v>
      </c>
      <c r="D49" s="6"/>
      <c r="E49" s="6">
        <v>52.133333333333333</v>
      </c>
      <c r="F49" s="6">
        <v>9.15</v>
      </c>
      <c r="G49" s="6">
        <v>16.75</v>
      </c>
      <c r="H49" s="6">
        <v>21.466666666666669</v>
      </c>
      <c r="I49" s="6"/>
      <c r="J49" s="6"/>
      <c r="K49" s="6">
        <v>16.006666666666668</v>
      </c>
      <c r="L49" s="6">
        <v>9.25</v>
      </c>
      <c r="M49" s="6">
        <v>260.89</v>
      </c>
      <c r="O49" s="5" t="str">
        <f t="shared" si="23"/>
        <v>SOYA</v>
      </c>
      <c r="P49" s="65">
        <f t="shared" si="24"/>
        <v>134.1</v>
      </c>
      <c r="Q49" s="65">
        <f t="shared" si="25"/>
        <v>2.0333333333333332</v>
      </c>
      <c r="R49" s="65">
        <f t="shared" si="26"/>
        <v>0</v>
      </c>
      <c r="S49" s="65">
        <f t="shared" si="27"/>
        <v>52.133333333333333</v>
      </c>
      <c r="T49" s="65">
        <f t="shared" si="28"/>
        <v>9.15</v>
      </c>
      <c r="U49" s="65">
        <f t="shared" si="29"/>
        <v>16.75</v>
      </c>
      <c r="V49" s="65">
        <f t="shared" si="30"/>
        <v>21.466666666666669</v>
      </c>
      <c r="W49" s="65">
        <f t="shared" si="31"/>
        <v>0</v>
      </c>
      <c r="X49" s="65">
        <f t="shared" si="20"/>
        <v>0</v>
      </c>
      <c r="Y49" s="65">
        <f t="shared" si="21"/>
        <v>16.006666666666668</v>
      </c>
      <c r="Z49" s="65">
        <f t="shared" si="21"/>
        <v>9.25</v>
      </c>
      <c r="AA49" s="8">
        <f t="shared" si="32"/>
        <v>260.89</v>
      </c>
      <c r="AB49" s="32">
        <f t="shared" si="22"/>
        <v>5.1524247297480251E-3</v>
      </c>
    </row>
    <row r="50" spans="1:28">
      <c r="A50" s="5" t="s">
        <v>404</v>
      </c>
      <c r="B50" s="6"/>
      <c r="C50" s="6"/>
      <c r="D50" s="6"/>
      <c r="E50" s="6"/>
      <c r="F50" s="6"/>
      <c r="G50" s="6">
        <v>10</v>
      </c>
      <c r="H50" s="6">
        <v>30</v>
      </c>
      <c r="I50" s="6"/>
      <c r="J50" s="6"/>
      <c r="K50" s="6"/>
      <c r="L50" s="6">
        <v>30</v>
      </c>
      <c r="M50" s="6">
        <v>70</v>
      </c>
      <c r="O50" s="5" t="str">
        <f t="shared" si="23"/>
        <v>MANGO</v>
      </c>
      <c r="P50" s="65">
        <f t="shared" si="24"/>
        <v>0</v>
      </c>
      <c r="Q50" s="65">
        <f t="shared" si="25"/>
        <v>0</v>
      </c>
      <c r="R50" s="65">
        <f t="shared" si="26"/>
        <v>0</v>
      </c>
      <c r="S50" s="65">
        <f t="shared" si="27"/>
        <v>0</v>
      </c>
      <c r="T50" s="65">
        <f t="shared" si="28"/>
        <v>0</v>
      </c>
      <c r="U50" s="65">
        <f t="shared" si="29"/>
        <v>10</v>
      </c>
      <c r="V50" s="65">
        <f t="shared" si="30"/>
        <v>30</v>
      </c>
      <c r="W50" s="65">
        <f t="shared" si="31"/>
        <v>0</v>
      </c>
      <c r="X50" s="65">
        <f t="shared" si="20"/>
        <v>0</v>
      </c>
      <c r="Y50" s="65">
        <f t="shared" si="21"/>
        <v>0</v>
      </c>
      <c r="Z50" s="65">
        <f t="shared" si="21"/>
        <v>30</v>
      </c>
      <c r="AA50" s="8">
        <f t="shared" si="32"/>
        <v>70</v>
      </c>
      <c r="AB50" s="32">
        <f t="shared" si="22"/>
        <v>1.3824590098599477E-3</v>
      </c>
    </row>
    <row r="51" spans="1:28">
      <c r="A51" s="5" t="s">
        <v>373</v>
      </c>
      <c r="B51" s="6"/>
      <c r="C51" s="6"/>
      <c r="D51" s="6"/>
      <c r="E51" s="6"/>
      <c r="F51" s="6">
        <v>4</v>
      </c>
      <c r="G51" s="6">
        <v>20</v>
      </c>
      <c r="H51" s="6">
        <v>30</v>
      </c>
      <c r="I51" s="6">
        <v>8</v>
      </c>
      <c r="J51" s="6"/>
      <c r="K51" s="6"/>
      <c r="L51" s="6"/>
      <c r="M51" s="6">
        <v>62</v>
      </c>
      <c r="O51" s="5" t="str">
        <f t="shared" si="23"/>
        <v>FRIJOL</v>
      </c>
      <c r="P51" s="65">
        <f t="shared" si="24"/>
        <v>0</v>
      </c>
      <c r="Q51" s="65">
        <f t="shared" si="25"/>
        <v>0</v>
      </c>
      <c r="R51" s="65">
        <f t="shared" si="26"/>
        <v>0</v>
      </c>
      <c r="S51" s="65">
        <f t="shared" si="27"/>
        <v>0</v>
      </c>
      <c r="T51" s="65">
        <f t="shared" si="28"/>
        <v>4</v>
      </c>
      <c r="U51" s="65">
        <f t="shared" si="29"/>
        <v>20</v>
      </c>
      <c r="V51" s="65">
        <f t="shared" si="30"/>
        <v>30</v>
      </c>
      <c r="W51" s="65">
        <f t="shared" si="31"/>
        <v>8</v>
      </c>
      <c r="X51" s="65">
        <f t="shared" si="20"/>
        <v>0</v>
      </c>
      <c r="Y51" s="65">
        <f t="shared" si="21"/>
        <v>0</v>
      </c>
      <c r="Z51" s="65">
        <f t="shared" si="21"/>
        <v>0</v>
      </c>
      <c r="AA51" s="8">
        <f t="shared" si="32"/>
        <v>62</v>
      </c>
      <c r="AB51" s="32">
        <f t="shared" si="22"/>
        <v>1.2244636944473823E-3</v>
      </c>
    </row>
    <row r="52" spans="1:28">
      <c r="A52" s="5" t="s">
        <v>548</v>
      </c>
      <c r="B52" s="6"/>
      <c r="C52" s="6"/>
      <c r="D52" s="6"/>
      <c r="E52" s="6"/>
      <c r="F52" s="6"/>
      <c r="G52" s="6"/>
      <c r="H52" s="6"/>
      <c r="I52" s="6"/>
      <c r="J52" s="6"/>
      <c r="K52" s="6">
        <v>0.2</v>
      </c>
      <c r="L52" s="6">
        <v>43.007166666666663</v>
      </c>
      <c r="M52" s="6">
        <v>43.207166666666666</v>
      </c>
      <c r="O52" s="5" t="str">
        <f t="shared" si="23"/>
        <v>OTRAS</v>
      </c>
      <c r="P52" s="65">
        <f t="shared" si="24"/>
        <v>0</v>
      </c>
      <c r="Q52" s="65">
        <f t="shared" si="25"/>
        <v>0</v>
      </c>
      <c r="R52" s="65">
        <f t="shared" si="26"/>
        <v>0</v>
      </c>
      <c r="S52" s="65">
        <f t="shared" si="27"/>
        <v>0</v>
      </c>
      <c r="T52" s="65">
        <f t="shared" si="28"/>
        <v>0</v>
      </c>
      <c r="U52" s="65">
        <f t="shared" si="29"/>
        <v>0</v>
      </c>
      <c r="V52" s="65">
        <f t="shared" si="30"/>
        <v>0</v>
      </c>
      <c r="W52" s="65">
        <f t="shared" si="31"/>
        <v>0</v>
      </c>
      <c r="X52" s="65">
        <f t="shared" si="20"/>
        <v>0</v>
      </c>
      <c r="Y52" s="65">
        <f t="shared" si="21"/>
        <v>0.2</v>
      </c>
      <c r="Z52" s="65">
        <f t="shared" si="21"/>
        <v>43.007166666666663</v>
      </c>
      <c r="AA52" s="8">
        <f t="shared" si="32"/>
        <v>43.207166666666666</v>
      </c>
      <c r="AB52" s="32">
        <f t="shared" si="22"/>
        <v>8.5331624069791051E-4</v>
      </c>
    </row>
    <row r="53" spans="1:28">
      <c r="A53" s="5" t="s">
        <v>328</v>
      </c>
      <c r="B53" s="6"/>
      <c r="C53" s="6"/>
      <c r="D53" s="6">
        <v>35</v>
      </c>
      <c r="E53" s="6"/>
      <c r="F53" s="6"/>
      <c r="G53" s="6"/>
      <c r="H53" s="6"/>
      <c r="I53" s="6"/>
      <c r="J53" s="6"/>
      <c r="K53" s="6"/>
      <c r="L53" s="6"/>
      <c r="M53" s="6">
        <v>35</v>
      </c>
      <c r="O53" s="5" t="str">
        <f t="shared" si="23"/>
        <v>CAUCHO</v>
      </c>
      <c r="P53" s="65">
        <f t="shared" si="24"/>
        <v>0</v>
      </c>
      <c r="Q53" s="65">
        <f t="shared" si="25"/>
        <v>0</v>
      </c>
      <c r="R53" s="65">
        <f t="shared" si="26"/>
        <v>35</v>
      </c>
      <c r="S53" s="65">
        <f t="shared" si="27"/>
        <v>0</v>
      </c>
      <c r="T53" s="65">
        <f t="shared" si="28"/>
        <v>0</v>
      </c>
      <c r="U53" s="65">
        <f t="shared" si="29"/>
        <v>0</v>
      </c>
      <c r="V53" s="65">
        <f t="shared" si="30"/>
        <v>0</v>
      </c>
      <c r="W53" s="65">
        <f t="shared" si="31"/>
        <v>0</v>
      </c>
      <c r="X53" s="65">
        <f t="shared" si="20"/>
        <v>0</v>
      </c>
      <c r="Y53" s="65">
        <f t="shared" si="21"/>
        <v>0</v>
      </c>
      <c r="Z53" s="65">
        <f t="shared" si="21"/>
        <v>0</v>
      </c>
      <c r="AA53" s="8">
        <f t="shared" si="32"/>
        <v>35</v>
      </c>
      <c r="AB53" s="32">
        <f t="shared" si="22"/>
        <v>6.9122950492997383E-4</v>
      </c>
    </row>
    <row r="54" spans="1:28">
      <c r="A54" s="5" t="s">
        <v>342</v>
      </c>
      <c r="B54" s="6"/>
      <c r="C54" s="6"/>
      <c r="D54" s="6"/>
      <c r="E54" s="6">
        <v>13</v>
      </c>
      <c r="F54" s="6">
        <v>12.333333333333334</v>
      </c>
      <c r="G54" s="6"/>
      <c r="H54" s="6"/>
      <c r="I54" s="6">
        <v>8.9666666666666668</v>
      </c>
      <c r="J54" s="6"/>
      <c r="K54" s="6"/>
      <c r="L54" s="6"/>
      <c r="M54" s="6">
        <v>34.300000000000004</v>
      </c>
      <c r="O54" s="5" t="str">
        <f t="shared" si="23"/>
        <v>AGUACATE</v>
      </c>
      <c r="P54" s="65">
        <f t="shared" si="24"/>
        <v>0</v>
      </c>
      <c r="Q54" s="65">
        <f t="shared" si="25"/>
        <v>0</v>
      </c>
      <c r="R54" s="65">
        <f t="shared" si="26"/>
        <v>0</v>
      </c>
      <c r="S54" s="65">
        <f t="shared" si="27"/>
        <v>13</v>
      </c>
      <c r="T54" s="65">
        <f t="shared" si="28"/>
        <v>12.333333333333334</v>
      </c>
      <c r="U54" s="65">
        <f t="shared" si="29"/>
        <v>0</v>
      </c>
      <c r="V54" s="65">
        <f t="shared" si="30"/>
        <v>0</v>
      </c>
      <c r="W54" s="65">
        <f t="shared" si="31"/>
        <v>8.9666666666666668</v>
      </c>
      <c r="X54" s="65">
        <f t="shared" si="20"/>
        <v>0</v>
      </c>
      <c r="Y54" s="65">
        <f t="shared" si="21"/>
        <v>0</v>
      </c>
      <c r="Z54" s="65">
        <f t="shared" si="21"/>
        <v>0</v>
      </c>
      <c r="AA54" s="8">
        <f t="shared" si="32"/>
        <v>34.300000000000004</v>
      </c>
      <c r="AB54" s="32">
        <f t="shared" si="22"/>
        <v>6.7740491483137444E-4</v>
      </c>
    </row>
    <row r="55" spans="1:28">
      <c r="A55" s="5" t="s">
        <v>130</v>
      </c>
      <c r="B55" s="6">
        <v>30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>
        <v>30</v>
      </c>
      <c r="O55" s="5" t="str">
        <f t="shared" si="23"/>
        <v>SORGO</v>
      </c>
      <c r="P55" s="65">
        <f t="shared" si="24"/>
        <v>30</v>
      </c>
      <c r="Q55" s="65">
        <f t="shared" si="25"/>
        <v>0</v>
      </c>
      <c r="R55" s="65">
        <f t="shared" si="26"/>
        <v>0</v>
      </c>
      <c r="S55" s="65">
        <f t="shared" si="27"/>
        <v>0</v>
      </c>
      <c r="T55" s="65">
        <f t="shared" si="28"/>
        <v>0</v>
      </c>
      <c r="U55" s="65">
        <f t="shared" si="29"/>
        <v>0</v>
      </c>
      <c r="V55" s="65">
        <f t="shared" si="30"/>
        <v>0</v>
      </c>
      <c r="W55" s="65">
        <f t="shared" si="31"/>
        <v>0</v>
      </c>
      <c r="X55" s="65">
        <f t="shared" si="20"/>
        <v>0</v>
      </c>
      <c r="Y55" s="65">
        <f t="shared" si="21"/>
        <v>0</v>
      </c>
      <c r="Z55" s="65">
        <f t="shared" si="21"/>
        <v>0</v>
      </c>
      <c r="AA55" s="8">
        <f t="shared" si="32"/>
        <v>30</v>
      </c>
      <c r="AB55" s="32">
        <f t="shared" si="22"/>
        <v>5.9248243279712049E-4</v>
      </c>
    </row>
    <row r="56" spans="1:28">
      <c r="A56" s="5" t="s">
        <v>309</v>
      </c>
      <c r="B56" s="6"/>
      <c r="C56" s="6">
        <v>6.6666666666666666E-2</v>
      </c>
      <c r="D56" s="6"/>
      <c r="E56" s="6"/>
      <c r="F56" s="6">
        <v>17</v>
      </c>
      <c r="G56" s="6"/>
      <c r="H56" s="6"/>
      <c r="I56" s="6"/>
      <c r="J56" s="6"/>
      <c r="K56" s="6"/>
      <c r="L56" s="6"/>
      <c r="M56" s="6">
        <v>17.066666666666666</v>
      </c>
      <c r="O56" s="5" t="str">
        <f t="shared" si="23"/>
        <v>GUAYABA</v>
      </c>
      <c r="P56" s="65">
        <f t="shared" si="24"/>
        <v>0</v>
      </c>
      <c r="Q56" s="65">
        <f t="shared" si="25"/>
        <v>6.6666666666666666E-2</v>
      </c>
      <c r="R56" s="65">
        <f t="shared" si="26"/>
        <v>0</v>
      </c>
      <c r="S56" s="65">
        <f t="shared" si="27"/>
        <v>0</v>
      </c>
      <c r="T56" s="65">
        <f t="shared" si="28"/>
        <v>17</v>
      </c>
      <c r="U56" s="65">
        <f t="shared" si="29"/>
        <v>0</v>
      </c>
      <c r="V56" s="65">
        <f t="shared" si="30"/>
        <v>0</v>
      </c>
      <c r="W56" s="65">
        <f t="shared" si="31"/>
        <v>0</v>
      </c>
      <c r="X56" s="65">
        <f t="shared" si="20"/>
        <v>0</v>
      </c>
      <c r="Y56" s="65">
        <f t="shared" si="21"/>
        <v>0</v>
      </c>
      <c r="Z56" s="65">
        <f t="shared" si="21"/>
        <v>0</v>
      </c>
      <c r="AA56" s="8">
        <f t="shared" si="32"/>
        <v>17.066666666666666</v>
      </c>
    </row>
    <row r="57" spans="1:28" ht="15">
      <c r="A57" s="5" t="s">
        <v>421</v>
      </c>
      <c r="B57" s="6">
        <v>4050.13</v>
      </c>
      <c r="C57" s="6">
        <v>4043.6583333333338</v>
      </c>
      <c r="D57" s="6">
        <v>3441.6483333333331</v>
      </c>
      <c r="E57" s="6">
        <v>4277.2049999999999</v>
      </c>
      <c r="F57" s="6">
        <v>5232.4736666666668</v>
      </c>
      <c r="G57" s="6">
        <v>6967.0846666666675</v>
      </c>
      <c r="H57" s="6">
        <v>7337.9689999999991</v>
      </c>
      <c r="I57" s="6">
        <v>4212.5000000000009</v>
      </c>
      <c r="J57" s="6">
        <v>3334.4108333333334</v>
      </c>
      <c r="K57" s="6">
        <v>3761.1479999999992</v>
      </c>
      <c r="L57" s="6">
        <v>3976.1848333333332</v>
      </c>
      <c r="M57" s="6">
        <v>50634.412666666671</v>
      </c>
      <c r="O57" s="37" t="s">
        <v>421</v>
      </c>
      <c r="P57" s="38">
        <f>SUM(P41:P56)</f>
        <v>4050.13</v>
      </c>
      <c r="Q57" s="38">
        <f t="shared" ref="Q57:AA57" si="33">SUM(Q41:Q56)</f>
        <v>4043.6583333333338</v>
      </c>
      <c r="R57" s="38">
        <f t="shared" si="33"/>
        <v>3441.6483333333331</v>
      </c>
      <c r="S57" s="38">
        <f t="shared" si="33"/>
        <v>4277.204999999999</v>
      </c>
      <c r="T57" s="38">
        <f t="shared" si="33"/>
        <v>5232.4736666666677</v>
      </c>
      <c r="U57" s="38">
        <f t="shared" si="33"/>
        <v>6967.0846666666675</v>
      </c>
      <c r="V57" s="38">
        <f t="shared" si="33"/>
        <v>7337.9689999999991</v>
      </c>
      <c r="W57" s="38">
        <f t="shared" si="33"/>
        <v>4212.5</v>
      </c>
      <c r="X57" s="38">
        <f t="shared" ref="X57" si="34">SUM(X41:X56)</f>
        <v>3334.4108333333334</v>
      </c>
      <c r="Y57" s="38">
        <f t="shared" ref="Y57:Z57" si="35">SUM(Y41:Y56)</f>
        <v>3761.1479999999992</v>
      </c>
      <c r="Z57" s="38">
        <f t="shared" si="35"/>
        <v>3976.1848333333332</v>
      </c>
      <c r="AA57" s="38">
        <f t="shared" si="33"/>
        <v>50634.412666666671</v>
      </c>
      <c r="AB57" s="39">
        <f>SUM(AB41:AB56)</f>
        <v>0.9996629433271198</v>
      </c>
    </row>
    <row r="59" spans="1:28" ht="18">
      <c r="O59" s="34" t="s">
        <v>426</v>
      </c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1:28">
      <c r="A60" s="4" t="s">
        <v>423</v>
      </c>
      <c r="B60" s="4" t="s">
        <v>432</v>
      </c>
    </row>
    <row r="61" spans="1:28" ht="45">
      <c r="A61" s="4" t="s">
        <v>414</v>
      </c>
      <c r="B61" t="s">
        <v>415</v>
      </c>
      <c r="C61" t="s">
        <v>416</v>
      </c>
      <c r="D61" t="s">
        <v>417</v>
      </c>
      <c r="E61" t="s">
        <v>418</v>
      </c>
      <c r="F61" t="s">
        <v>419</v>
      </c>
      <c r="G61" t="s">
        <v>420</v>
      </c>
      <c r="H61" t="s">
        <v>509</v>
      </c>
      <c r="I61" t="s">
        <v>519</v>
      </c>
      <c r="J61" t="s">
        <v>527</v>
      </c>
      <c r="K61" t="s">
        <v>577</v>
      </c>
      <c r="L61" t="s">
        <v>586</v>
      </c>
      <c r="M61" t="s">
        <v>421</v>
      </c>
      <c r="O61" s="35" t="s">
        <v>437</v>
      </c>
      <c r="P61" s="35" t="s">
        <v>415</v>
      </c>
      <c r="Q61" s="35" t="s">
        <v>416</v>
      </c>
      <c r="R61" s="35" t="s">
        <v>417</v>
      </c>
      <c r="S61" s="35" t="s">
        <v>418</v>
      </c>
      <c r="T61" s="35" t="s">
        <v>419</v>
      </c>
      <c r="U61" s="35" t="s">
        <v>420</v>
      </c>
      <c r="V61" s="35" t="s">
        <v>509</v>
      </c>
      <c r="W61" s="35" t="s">
        <v>519</v>
      </c>
      <c r="X61" s="35" t="s">
        <v>527</v>
      </c>
      <c r="Y61" s="35" t="s">
        <v>577</v>
      </c>
      <c r="Z61" s="35" t="s">
        <v>586</v>
      </c>
      <c r="AA61" s="35" t="str">
        <f>+Entradas!$B$2</f>
        <v>Total Enero - Noviembre</v>
      </c>
      <c r="AB61" s="36" t="s">
        <v>496</v>
      </c>
    </row>
    <row r="62" spans="1:28">
      <c r="A62" s="5" t="s">
        <v>16</v>
      </c>
      <c r="B62" s="6">
        <v>1330</v>
      </c>
      <c r="C62" s="6">
        <v>1131</v>
      </c>
      <c r="D62" s="6">
        <v>797</v>
      </c>
      <c r="E62" s="6">
        <v>2785</v>
      </c>
      <c r="F62" s="6">
        <v>8003</v>
      </c>
      <c r="G62" s="6">
        <v>9773</v>
      </c>
      <c r="H62" s="6">
        <v>7212</v>
      </c>
      <c r="I62" s="6">
        <v>3891</v>
      </c>
      <c r="J62" s="6">
        <v>1362</v>
      </c>
      <c r="K62" s="6">
        <v>1490</v>
      </c>
      <c r="L62" s="6">
        <v>1892</v>
      </c>
      <c r="M62" s="6">
        <v>39666</v>
      </c>
      <c r="O62" s="5" t="str">
        <f>+A62</f>
        <v>ARROZ</v>
      </c>
      <c r="P62" s="65">
        <f t="shared" ref="P62:P77" si="36">+B62</f>
        <v>1330</v>
      </c>
      <c r="Q62" s="65">
        <f t="shared" ref="Q62:Q77" si="37">+C62</f>
        <v>1131</v>
      </c>
      <c r="R62" s="65">
        <f t="shared" ref="R62:R77" si="38">+D62</f>
        <v>797</v>
      </c>
      <c r="S62" s="65">
        <f t="shared" ref="S62:S77" si="39">+E62</f>
        <v>2785</v>
      </c>
      <c r="T62" s="65">
        <f t="shared" ref="T62:T77" si="40">+F62</f>
        <v>8003</v>
      </c>
      <c r="U62" s="65">
        <f t="shared" ref="U62:U77" si="41">+G62</f>
        <v>9773</v>
      </c>
      <c r="V62" s="65">
        <f t="shared" ref="V62:V77" si="42">+H62</f>
        <v>7212</v>
      </c>
      <c r="W62" s="65">
        <f t="shared" ref="W62:W77" si="43">+I62</f>
        <v>3891</v>
      </c>
      <c r="X62" s="65">
        <f t="shared" ref="X62:X77" si="44">+J62</f>
        <v>1362</v>
      </c>
      <c r="Y62" s="65">
        <f t="shared" ref="Y62:Z77" si="45">+K62</f>
        <v>1490</v>
      </c>
      <c r="Z62" s="65">
        <f t="shared" si="45"/>
        <v>1892</v>
      </c>
      <c r="AA62" s="8">
        <f>SUM(P62:Z62)</f>
        <v>39666</v>
      </c>
      <c r="AB62" s="32">
        <f t="shared" ref="AB62:AB78" si="46">+AA62/$AA$78</f>
        <v>0.44596600107933082</v>
      </c>
    </row>
    <row r="63" spans="1:28">
      <c r="A63" s="5" t="s">
        <v>27</v>
      </c>
      <c r="B63" s="6">
        <v>2692</v>
      </c>
      <c r="C63" s="6">
        <v>3179</v>
      </c>
      <c r="D63" s="6">
        <v>2545</v>
      </c>
      <c r="E63" s="6">
        <v>2966</v>
      </c>
      <c r="F63" s="6">
        <v>3124</v>
      </c>
      <c r="G63" s="6">
        <v>3102</v>
      </c>
      <c r="H63" s="6">
        <v>3584</v>
      </c>
      <c r="I63" s="6">
        <v>4031</v>
      </c>
      <c r="J63" s="6">
        <v>4253</v>
      </c>
      <c r="K63" s="6">
        <v>4349</v>
      </c>
      <c r="L63" s="6">
        <v>4014</v>
      </c>
      <c r="M63" s="6">
        <v>37839</v>
      </c>
      <c r="O63" s="5" t="str">
        <f t="shared" ref="O63:O77" si="47">+A63</f>
        <v>BANANO</v>
      </c>
      <c r="P63" s="65">
        <f t="shared" si="36"/>
        <v>2692</v>
      </c>
      <c r="Q63" s="65">
        <f t="shared" si="37"/>
        <v>3179</v>
      </c>
      <c r="R63" s="65">
        <f t="shared" si="38"/>
        <v>2545</v>
      </c>
      <c r="S63" s="65">
        <f t="shared" si="39"/>
        <v>2966</v>
      </c>
      <c r="T63" s="65">
        <f t="shared" si="40"/>
        <v>3124</v>
      </c>
      <c r="U63" s="65">
        <f t="shared" si="41"/>
        <v>3102</v>
      </c>
      <c r="V63" s="65">
        <f t="shared" si="42"/>
        <v>3584</v>
      </c>
      <c r="W63" s="65">
        <f t="shared" si="43"/>
        <v>4031</v>
      </c>
      <c r="X63" s="65">
        <f t="shared" si="44"/>
        <v>4253</v>
      </c>
      <c r="Y63" s="65">
        <f t="shared" si="45"/>
        <v>4349</v>
      </c>
      <c r="Z63" s="65">
        <f t="shared" si="45"/>
        <v>4014</v>
      </c>
      <c r="AA63" s="8">
        <f t="shared" ref="AA63:AA77" si="48">SUM(P63:Z63)</f>
        <v>37839</v>
      </c>
      <c r="AB63" s="32">
        <f t="shared" si="46"/>
        <v>0.4254249865083648</v>
      </c>
    </row>
    <row r="64" spans="1:28">
      <c r="A64" s="5" t="s">
        <v>411</v>
      </c>
      <c r="B64" s="6">
        <v>463</v>
      </c>
      <c r="C64" s="6">
        <v>498</v>
      </c>
      <c r="D64" s="6">
        <v>166</v>
      </c>
      <c r="E64" s="6">
        <v>485</v>
      </c>
      <c r="F64" s="6">
        <v>575</v>
      </c>
      <c r="G64" s="6">
        <v>530</v>
      </c>
      <c r="H64" s="6">
        <v>739</v>
      </c>
      <c r="I64" s="6">
        <v>559</v>
      </c>
      <c r="J64" s="6">
        <v>346</v>
      </c>
      <c r="K64" s="6">
        <v>480</v>
      </c>
      <c r="L64" s="6">
        <v>535</v>
      </c>
      <c r="M64" s="6">
        <v>5376</v>
      </c>
      <c r="O64" s="5" t="str">
        <f t="shared" si="47"/>
        <v>CAÑA DE AZUCAR</v>
      </c>
      <c r="P64" s="65">
        <f t="shared" si="36"/>
        <v>463</v>
      </c>
      <c r="Q64" s="65">
        <f t="shared" si="37"/>
        <v>498</v>
      </c>
      <c r="R64" s="65">
        <f t="shared" si="38"/>
        <v>166</v>
      </c>
      <c r="S64" s="65">
        <f t="shared" si="39"/>
        <v>485</v>
      </c>
      <c r="T64" s="65">
        <f t="shared" si="40"/>
        <v>575</v>
      </c>
      <c r="U64" s="65">
        <f t="shared" si="41"/>
        <v>530</v>
      </c>
      <c r="V64" s="65">
        <f t="shared" si="42"/>
        <v>739</v>
      </c>
      <c r="W64" s="65">
        <f t="shared" si="43"/>
        <v>559</v>
      </c>
      <c r="X64" s="65">
        <f t="shared" si="44"/>
        <v>346</v>
      </c>
      <c r="Y64" s="65">
        <f t="shared" si="45"/>
        <v>480</v>
      </c>
      <c r="Z64" s="65">
        <f t="shared" si="45"/>
        <v>535</v>
      </c>
      <c r="AA64" s="8">
        <f t="shared" si="48"/>
        <v>5376</v>
      </c>
      <c r="AB64" s="32">
        <f t="shared" si="46"/>
        <v>6.0442525634106854E-2</v>
      </c>
    </row>
    <row r="65" spans="1:28">
      <c r="A65" s="5" t="s">
        <v>123</v>
      </c>
      <c r="B65" s="6">
        <v>9</v>
      </c>
      <c r="C65" s="6">
        <v>69</v>
      </c>
      <c r="D65" s="6">
        <v>35</v>
      </c>
      <c r="E65" s="6">
        <v>30</v>
      </c>
      <c r="F65" s="6">
        <v>412</v>
      </c>
      <c r="G65" s="6">
        <v>126</v>
      </c>
      <c r="H65" s="6">
        <v>7</v>
      </c>
      <c r="I65" s="6">
        <v>75</v>
      </c>
      <c r="J65" s="6">
        <v>420</v>
      </c>
      <c r="K65" s="6">
        <v>691</v>
      </c>
      <c r="L65" s="6">
        <v>616</v>
      </c>
      <c r="M65" s="6">
        <v>2490</v>
      </c>
      <c r="O65" s="5" t="str">
        <f t="shared" si="47"/>
        <v>MAÍZ</v>
      </c>
      <c r="P65" s="65">
        <f t="shared" si="36"/>
        <v>9</v>
      </c>
      <c r="Q65" s="65">
        <f t="shared" si="37"/>
        <v>69</v>
      </c>
      <c r="R65" s="65">
        <f t="shared" si="38"/>
        <v>35</v>
      </c>
      <c r="S65" s="65">
        <f t="shared" si="39"/>
        <v>30</v>
      </c>
      <c r="T65" s="65">
        <f t="shared" si="40"/>
        <v>412</v>
      </c>
      <c r="U65" s="65">
        <f t="shared" si="41"/>
        <v>126</v>
      </c>
      <c r="V65" s="65">
        <f t="shared" si="42"/>
        <v>7</v>
      </c>
      <c r="W65" s="65">
        <f t="shared" si="43"/>
        <v>75</v>
      </c>
      <c r="X65" s="65">
        <f t="shared" si="44"/>
        <v>420</v>
      </c>
      <c r="Y65" s="65">
        <f t="shared" si="45"/>
        <v>691</v>
      </c>
      <c r="Z65" s="65">
        <f t="shared" si="45"/>
        <v>616</v>
      </c>
      <c r="AA65" s="8">
        <f t="shared" si="48"/>
        <v>2490</v>
      </c>
      <c r="AB65" s="32">
        <f t="shared" si="46"/>
        <v>2.7995143011332973E-2</v>
      </c>
    </row>
    <row r="66" spans="1:28">
      <c r="A66" s="5" t="s">
        <v>65</v>
      </c>
      <c r="B66" s="6">
        <v>85</v>
      </c>
      <c r="C66" s="6">
        <v>72</v>
      </c>
      <c r="D66" s="6">
        <v>37</v>
      </c>
      <c r="E66" s="6">
        <v>51</v>
      </c>
      <c r="F66" s="6">
        <v>23</v>
      </c>
      <c r="G66" s="6">
        <v>189</v>
      </c>
      <c r="H66" s="6">
        <v>202</v>
      </c>
      <c r="I66" s="6">
        <v>130</v>
      </c>
      <c r="J66" s="6">
        <v>180</v>
      </c>
      <c r="K66" s="6">
        <v>60</v>
      </c>
      <c r="L66" s="6">
        <v>224</v>
      </c>
      <c r="M66" s="6">
        <v>1253</v>
      </c>
      <c r="O66" s="5" t="str">
        <f t="shared" si="47"/>
        <v>PALMA</v>
      </c>
      <c r="P66" s="65">
        <f t="shared" si="36"/>
        <v>85</v>
      </c>
      <c r="Q66" s="65">
        <f t="shared" si="37"/>
        <v>72</v>
      </c>
      <c r="R66" s="65">
        <f t="shared" si="38"/>
        <v>37</v>
      </c>
      <c r="S66" s="65">
        <f t="shared" si="39"/>
        <v>51</v>
      </c>
      <c r="T66" s="65">
        <f t="shared" si="40"/>
        <v>23</v>
      </c>
      <c r="U66" s="65">
        <f t="shared" si="41"/>
        <v>189</v>
      </c>
      <c r="V66" s="65">
        <f t="shared" si="42"/>
        <v>202</v>
      </c>
      <c r="W66" s="65">
        <f t="shared" si="43"/>
        <v>130</v>
      </c>
      <c r="X66" s="65">
        <f t="shared" si="44"/>
        <v>180</v>
      </c>
      <c r="Y66" s="65">
        <f t="shared" si="45"/>
        <v>60</v>
      </c>
      <c r="Z66" s="65">
        <f t="shared" si="45"/>
        <v>224</v>
      </c>
      <c r="AA66" s="8">
        <f t="shared" si="48"/>
        <v>1253</v>
      </c>
      <c r="AB66" s="32">
        <f t="shared" si="46"/>
        <v>1.4087515740241051E-2</v>
      </c>
    </row>
    <row r="67" spans="1:28">
      <c r="A67" s="5" t="s">
        <v>412</v>
      </c>
      <c r="B67" s="6">
        <v>84</v>
      </c>
      <c r="C67" s="6">
        <v>87</v>
      </c>
      <c r="D67" s="6">
        <v>67</v>
      </c>
      <c r="E67" s="6">
        <v>79</v>
      </c>
      <c r="F67" s="6">
        <v>115</v>
      </c>
      <c r="G67" s="6">
        <v>89</v>
      </c>
      <c r="H67" s="6">
        <v>117</v>
      </c>
      <c r="I67" s="6">
        <v>143</v>
      </c>
      <c r="J67" s="6">
        <v>111</v>
      </c>
      <c r="K67" s="6">
        <v>152</v>
      </c>
      <c r="L67" s="6">
        <v>100</v>
      </c>
      <c r="M67" s="6">
        <v>1144</v>
      </c>
      <c r="O67" s="5" t="str">
        <f t="shared" si="47"/>
        <v>PLÁTANO</v>
      </c>
      <c r="P67" s="65">
        <f t="shared" si="36"/>
        <v>84</v>
      </c>
      <c r="Q67" s="65">
        <f t="shared" si="37"/>
        <v>87</v>
      </c>
      <c r="R67" s="65">
        <f t="shared" si="38"/>
        <v>67</v>
      </c>
      <c r="S67" s="65">
        <f t="shared" si="39"/>
        <v>79</v>
      </c>
      <c r="T67" s="65">
        <f t="shared" si="40"/>
        <v>115</v>
      </c>
      <c r="U67" s="65">
        <f t="shared" si="41"/>
        <v>89</v>
      </c>
      <c r="V67" s="65">
        <f t="shared" si="42"/>
        <v>117</v>
      </c>
      <c r="W67" s="65">
        <f t="shared" si="43"/>
        <v>143</v>
      </c>
      <c r="X67" s="65">
        <f t="shared" si="44"/>
        <v>111</v>
      </c>
      <c r="Y67" s="65">
        <f t="shared" si="45"/>
        <v>152</v>
      </c>
      <c r="Z67" s="65">
        <f t="shared" si="45"/>
        <v>100</v>
      </c>
      <c r="AA67" s="8">
        <f t="shared" si="48"/>
        <v>1144</v>
      </c>
      <c r="AB67" s="32">
        <f t="shared" si="46"/>
        <v>1.2862025544162619E-2</v>
      </c>
    </row>
    <row r="68" spans="1:28">
      <c r="A68" s="5" t="s">
        <v>233</v>
      </c>
      <c r="B68" s="6">
        <v>1</v>
      </c>
      <c r="C68" s="6"/>
      <c r="D68" s="6"/>
      <c r="E68" s="6"/>
      <c r="F68" s="6">
        <v>80</v>
      </c>
      <c r="G68" s="6">
        <v>134</v>
      </c>
      <c r="H68" s="6">
        <v>98</v>
      </c>
      <c r="I68" s="6">
        <v>158</v>
      </c>
      <c r="J68" s="6"/>
      <c r="K68" s="6"/>
      <c r="L68" s="6"/>
      <c r="M68" s="6">
        <v>471</v>
      </c>
      <c r="O68" s="5" t="str">
        <f t="shared" si="47"/>
        <v>ALGODÓN</v>
      </c>
      <c r="P68" s="65">
        <f t="shared" si="36"/>
        <v>1</v>
      </c>
      <c r="Q68" s="65">
        <f t="shared" si="37"/>
        <v>0</v>
      </c>
      <c r="R68" s="65">
        <f t="shared" si="38"/>
        <v>0</v>
      </c>
      <c r="S68" s="65">
        <f t="shared" si="39"/>
        <v>0</v>
      </c>
      <c r="T68" s="65">
        <f t="shared" si="40"/>
        <v>80</v>
      </c>
      <c r="U68" s="65">
        <f t="shared" si="41"/>
        <v>134</v>
      </c>
      <c r="V68" s="65">
        <f t="shared" si="42"/>
        <v>98</v>
      </c>
      <c r="W68" s="65">
        <f t="shared" si="43"/>
        <v>158</v>
      </c>
      <c r="X68" s="65">
        <f t="shared" si="44"/>
        <v>0</v>
      </c>
      <c r="Y68" s="65">
        <f t="shared" si="45"/>
        <v>0</v>
      </c>
      <c r="Z68" s="65">
        <f t="shared" si="45"/>
        <v>0</v>
      </c>
      <c r="AA68" s="8">
        <f t="shared" si="48"/>
        <v>471</v>
      </c>
      <c r="AB68" s="32">
        <f t="shared" si="46"/>
        <v>5.2954668105774424E-3</v>
      </c>
    </row>
    <row r="69" spans="1:28">
      <c r="A69" s="5" t="s">
        <v>81</v>
      </c>
      <c r="B69" s="6">
        <v>23</v>
      </c>
      <c r="C69" s="6">
        <v>24</v>
      </c>
      <c r="D69" s="6">
        <v>21</v>
      </c>
      <c r="E69" s="6">
        <v>34</v>
      </c>
      <c r="F69" s="6">
        <v>23</v>
      </c>
      <c r="G69" s="6">
        <v>29</v>
      </c>
      <c r="H69" s="6">
        <v>35</v>
      </c>
      <c r="I69" s="6">
        <v>30</v>
      </c>
      <c r="J69" s="6">
        <v>32</v>
      </c>
      <c r="K69" s="6">
        <v>53</v>
      </c>
      <c r="L69" s="6">
        <v>22</v>
      </c>
      <c r="M69" s="6">
        <v>326</v>
      </c>
      <c r="O69" s="5" t="str">
        <f t="shared" si="47"/>
        <v>YUCA</v>
      </c>
      <c r="P69" s="65">
        <f t="shared" si="36"/>
        <v>23</v>
      </c>
      <c r="Q69" s="65">
        <f t="shared" si="37"/>
        <v>24</v>
      </c>
      <c r="R69" s="65">
        <f t="shared" si="38"/>
        <v>21</v>
      </c>
      <c r="S69" s="65">
        <f t="shared" si="39"/>
        <v>34</v>
      </c>
      <c r="T69" s="65">
        <f t="shared" si="40"/>
        <v>23</v>
      </c>
      <c r="U69" s="65">
        <f t="shared" si="41"/>
        <v>29</v>
      </c>
      <c r="V69" s="65">
        <f t="shared" si="42"/>
        <v>35</v>
      </c>
      <c r="W69" s="65">
        <f t="shared" si="43"/>
        <v>30</v>
      </c>
      <c r="X69" s="65">
        <f t="shared" si="44"/>
        <v>32</v>
      </c>
      <c r="Y69" s="65">
        <f t="shared" si="45"/>
        <v>53</v>
      </c>
      <c r="Z69" s="65">
        <f t="shared" si="45"/>
        <v>22</v>
      </c>
      <c r="AA69" s="8">
        <f t="shared" si="48"/>
        <v>326</v>
      </c>
      <c r="AB69" s="32">
        <f t="shared" si="46"/>
        <v>3.6652275589134737E-3</v>
      </c>
    </row>
    <row r="70" spans="1:28">
      <c r="A70" s="5" t="s">
        <v>98</v>
      </c>
      <c r="B70" s="6">
        <v>36</v>
      </c>
      <c r="C70" s="6">
        <v>3</v>
      </c>
      <c r="D70" s="6"/>
      <c r="E70" s="6">
        <v>18</v>
      </c>
      <c r="F70" s="6">
        <v>73</v>
      </c>
      <c r="G70" s="6">
        <v>29</v>
      </c>
      <c r="H70" s="6">
        <v>45</v>
      </c>
      <c r="I70" s="6"/>
      <c r="J70" s="6"/>
      <c r="K70" s="6">
        <v>22</v>
      </c>
      <c r="L70" s="6">
        <v>31</v>
      </c>
      <c r="M70" s="6">
        <v>257</v>
      </c>
      <c r="O70" s="5" t="str">
        <f t="shared" si="47"/>
        <v>SOYA</v>
      </c>
      <c r="P70" s="65">
        <f t="shared" si="36"/>
        <v>36</v>
      </c>
      <c r="Q70" s="65">
        <f t="shared" si="37"/>
        <v>3</v>
      </c>
      <c r="R70" s="65">
        <f t="shared" si="38"/>
        <v>0</v>
      </c>
      <c r="S70" s="65">
        <f t="shared" si="39"/>
        <v>18</v>
      </c>
      <c r="T70" s="65">
        <f t="shared" si="40"/>
        <v>73</v>
      </c>
      <c r="U70" s="65">
        <f t="shared" si="41"/>
        <v>29</v>
      </c>
      <c r="V70" s="65">
        <f t="shared" si="42"/>
        <v>45</v>
      </c>
      <c r="W70" s="65">
        <f t="shared" si="43"/>
        <v>0</v>
      </c>
      <c r="X70" s="65">
        <f t="shared" si="44"/>
        <v>0</v>
      </c>
      <c r="Y70" s="65">
        <f t="shared" si="45"/>
        <v>22</v>
      </c>
      <c r="Z70" s="65">
        <f t="shared" si="45"/>
        <v>31</v>
      </c>
      <c r="AA70" s="8">
        <f t="shared" si="48"/>
        <v>257</v>
      </c>
      <c r="AB70" s="32">
        <f t="shared" si="46"/>
        <v>2.889458535707861E-3</v>
      </c>
    </row>
    <row r="71" spans="1:28">
      <c r="A71" s="5" t="s">
        <v>373</v>
      </c>
      <c r="B71" s="6"/>
      <c r="C71" s="6"/>
      <c r="D71" s="6"/>
      <c r="E71" s="6"/>
      <c r="F71" s="6">
        <v>16</v>
      </c>
      <c r="G71" s="6">
        <v>8</v>
      </c>
      <c r="H71" s="6">
        <v>2</v>
      </c>
      <c r="I71" s="6">
        <v>32</v>
      </c>
      <c r="J71" s="6"/>
      <c r="K71" s="6"/>
      <c r="L71" s="6"/>
      <c r="M71" s="6">
        <v>58</v>
      </c>
      <c r="O71" s="5" t="str">
        <f t="shared" si="47"/>
        <v>FRIJOL</v>
      </c>
      <c r="P71" s="65">
        <f t="shared" si="36"/>
        <v>0</v>
      </c>
      <c r="Q71" s="65">
        <f t="shared" si="37"/>
        <v>0</v>
      </c>
      <c r="R71" s="65">
        <f t="shared" si="38"/>
        <v>0</v>
      </c>
      <c r="S71" s="65">
        <f t="shared" si="39"/>
        <v>0</v>
      </c>
      <c r="T71" s="65">
        <f t="shared" si="40"/>
        <v>16</v>
      </c>
      <c r="U71" s="65">
        <f t="shared" si="41"/>
        <v>8</v>
      </c>
      <c r="V71" s="65">
        <f t="shared" si="42"/>
        <v>2</v>
      </c>
      <c r="W71" s="65">
        <f t="shared" si="43"/>
        <v>32</v>
      </c>
      <c r="X71" s="65">
        <f t="shared" si="44"/>
        <v>0</v>
      </c>
      <c r="Y71" s="65">
        <f t="shared" si="45"/>
        <v>0</v>
      </c>
      <c r="Z71" s="65">
        <f t="shared" si="45"/>
        <v>0</v>
      </c>
      <c r="AA71" s="8">
        <f t="shared" si="48"/>
        <v>58</v>
      </c>
      <c r="AB71" s="32">
        <f t="shared" si="46"/>
        <v>6.5209570066558729E-4</v>
      </c>
    </row>
    <row r="72" spans="1:28">
      <c r="A72" s="5" t="s">
        <v>548</v>
      </c>
      <c r="B72" s="6"/>
      <c r="C72" s="6"/>
      <c r="D72" s="6"/>
      <c r="E72" s="6"/>
      <c r="F72" s="6"/>
      <c r="G72" s="6"/>
      <c r="H72" s="6"/>
      <c r="I72" s="6"/>
      <c r="J72" s="6"/>
      <c r="K72" s="6">
        <v>8</v>
      </c>
      <c r="L72" s="6">
        <v>29</v>
      </c>
      <c r="M72" s="6">
        <v>37</v>
      </c>
      <c r="O72" s="5" t="str">
        <f t="shared" si="47"/>
        <v>OTRAS</v>
      </c>
      <c r="P72" s="65">
        <f t="shared" si="36"/>
        <v>0</v>
      </c>
      <c r="Q72" s="65">
        <f t="shared" si="37"/>
        <v>0</v>
      </c>
      <c r="R72" s="65">
        <f t="shared" si="38"/>
        <v>0</v>
      </c>
      <c r="S72" s="65">
        <f t="shared" si="39"/>
        <v>0</v>
      </c>
      <c r="T72" s="65">
        <f t="shared" si="40"/>
        <v>0</v>
      </c>
      <c r="U72" s="65">
        <f t="shared" si="41"/>
        <v>0</v>
      </c>
      <c r="V72" s="65">
        <f t="shared" si="42"/>
        <v>0</v>
      </c>
      <c r="W72" s="65">
        <f t="shared" si="43"/>
        <v>0</v>
      </c>
      <c r="X72" s="65">
        <f t="shared" si="44"/>
        <v>0</v>
      </c>
      <c r="Y72" s="65">
        <f t="shared" si="45"/>
        <v>8</v>
      </c>
      <c r="Z72" s="65">
        <f t="shared" si="45"/>
        <v>29</v>
      </c>
      <c r="AA72" s="8">
        <f t="shared" si="48"/>
        <v>37</v>
      </c>
      <c r="AB72" s="32">
        <f t="shared" si="46"/>
        <v>4.1599208490735741E-4</v>
      </c>
    </row>
    <row r="73" spans="1:28">
      <c r="A73" s="5" t="s">
        <v>404</v>
      </c>
      <c r="B73" s="6"/>
      <c r="C73" s="6"/>
      <c r="D73" s="6"/>
      <c r="E73" s="6"/>
      <c r="F73" s="6"/>
      <c r="G73" s="6">
        <v>4</v>
      </c>
      <c r="H73" s="6">
        <v>12</v>
      </c>
      <c r="I73" s="6"/>
      <c r="J73" s="6"/>
      <c r="K73" s="6"/>
      <c r="L73" s="6">
        <v>2</v>
      </c>
      <c r="M73" s="6">
        <v>18</v>
      </c>
      <c r="O73" s="5" t="str">
        <f t="shared" si="47"/>
        <v>MANGO</v>
      </c>
      <c r="P73" s="65">
        <f t="shared" si="36"/>
        <v>0</v>
      </c>
      <c r="Q73" s="65">
        <f t="shared" si="37"/>
        <v>0</v>
      </c>
      <c r="R73" s="65">
        <f t="shared" si="38"/>
        <v>0</v>
      </c>
      <c r="S73" s="65">
        <f t="shared" si="39"/>
        <v>0</v>
      </c>
      <c r="T73" s="65">
        <f t="shared" si="40"/>
        <v>0</v>
      </c>
      <c r="U73" s="65">
        <f t="shared" si="41"/>
        <v>4</v>
      </c>
      <c r="V73" s="65">
        <f t="shared" si="42"/>
        <v>12</v>
      </c>
      <c r="W73" s="65">
        <f t="shared" si="43"/>
        <v>0</v>
      </c>
      <c r="X73" s="65">
        <f t="shared" si="44"/>
        <v>0</v>
      </c>
      <c r="Y73" s="65">
        <f t="shared" si="45"/>
        <v>0</v>
      </c>
      <c r="Z73" s="65">
        <f t="shared" si="45"/>
        <v>2</v>
      </c>
      <c r="AA73" s="8">
        <f t="shared" si="48"/>
        <v>18</v>
      </c>
      <c r="AB73" s="32">
        <f t="shared" si="46"/>
        <v>2.0237452779276849E-4</v>
      </c>
    </row>
    <row r="74" spans="1:28">
      <c r="A74" s="5" t="s">
        <v>342</v>
      </c>
      <c r="B74" s="6"/>
      <c r="C74" s="6"/>
      <c r="D74" s="6"/>
      <c r="E74" s="6">
        <v>1</v>
      </c>
      <c r="F74" s="6">
        <v>1</v>
      </c>
      <c r="G74" s="6"/>
      <c r="H74" s="6"/>
      <c r="I74" s="6">
        <v>1</v>
      </c>
      <c r="J74" s="6"/>
      <c r="K74" s="6"/>
      <c r="L74" s="6"/>
      <c r="M74" s="6">
        <v>3</v>
      </c>
      <c r="O74" s="5" t="str">
        <f t="shared" si="47"/>
        <v>AGUACATE</v>
      </c>
      <c r="P74" s="65">
        <f t="shared" si="36"/>
        <v>0</v>
      </c>
      <c r="Q74" s="65">
        <f t="shared" si="37"/>
        <v>0</v>
      </c>
      <c r="R74" s="65">
        <f t="shared" si="38"/>
        <v>0</v>
      </c>
      <c r="S74" s="65">
        <f t="shared" si="39"/>
        <v>1</v>
      </c>
      <c r="T74" s="65">
        <f t="shared" si="40"/>
        <v>1</v>
      </c>
      <c r="U74" s="65">
        <f t="shared" si="41"/>
        <v>0</v>
      </c>
      <c r="V74" s="65">
        <f t="shared" si="42"/>
        <v>0</v>
      </c>
      <c r="W74" s="65">
        <f t="shared" si="43"/>
        <v>1</v>
      </c>
      <c r="X74" s="65">
        <f t="shared" si="44"/>
        <v>0</v>
      </c>
      <c r="Y74" s="65">
        <f t="shared" si="45"/>
        <v>0</v>
      </c>
      <c r="Z74" s="65">
        <f t="shared" si="45"/>
        <v>0</v>
      </c>
      <c r="AA74" s="8">
        <f t="shared" si="48"/>
        <v>3</v>
      </c>
      <c r="AB74" s="32">
        <f t="shared" si="46"/>
        <v>3.3729087965461414E-5</v>
      </c>
    </row>
    <row r="75" spans="1:28">
      <c r="A75" s="5" t="s">
        <v>309</v>
      </c>
      <c r="B75" s="6"/>
      <c r="C75" s="6">
        <v>2</v>
      </c>
      <c r="D75" s="6"/>
      <c r="E75" s="6"/>
      <c r="F75" s="6">
        <v>1</v>
      </c>
      <c r="G75" s="6"/>
      <c r="H75" s="6"/>
      <c r="I75" s="6"/>
      <c r="J75" s="6"/>
      <c r="K75" s="6"/>
      <c r="L75" s="6"/>
      <c r="M75" s="6">
        <v>3</v>
      </c>
      <c r="O75" s="5" t="str">
        <f t="shared" si="47"/>
        <v>GUAYABA</v>
      </c>
      <c r="P75" s="65">
        <f t="shared" si="36"/>
        <v>0</v>
      </c>
      <c r="Q75" s="65">
        <f t="shared" si="37"/>
        <v>2</v>
      </c>
      <c r="R75" s="65">
        <f t="shared" si="38"/>
        <v>0</v>
      </c>
      <c r="S75" s="65">
        <f t="shared" si="39"/>
        <v>0</v>
      </c>
      <c r="T75" s="65">
        <f t="shared" si="40"/>
        <v>1</v>
      </c>
      <c r="U75" s="65">
        <f t="shared" si="41"/>
        <v>0</v>
      </c>
      <c r="V75" s="65">
        <f t="shared" si="42"/>
        <v>0</v>
      </c>
      <c r="W75" s="65">
        <f t="shared" si="43"/>
        <v>0</v>
      </c>
      <c r="X75" s="65">
        <f t="shared" si="44"/>
        <v>0</v>
      </c>
      <c r="Y75" s="65">
        <f t="shared" si="45"/>
        <v>0</v>
      </c>
      <c r="Z75" s="65">
        <f t="shared" si="45"/>
        <v>0</v>
      </c>
      <c r="AA75" s="8">
        <f t="shared" si="48"/>
        <v>3</v>
      </c>
      <c r="AB75" s="32">
        <f t="shared" si="46"/>
        <v>3.3729087965461414E-5</v>
      </c>
    </row>
    <row r="76" spans="1:28">
      <c r="A76" s="5" t="s">
        <v>130</v>
      </c>
      <c r="B76" s="6">
        <v>2</v>
      </c>
      <c r="C76" s="6"/>
      <c r="D76" s="6"/>
      <c r="E76" s="6"/>
      <c r="F76" s="6"/>
      <c r="G76" s="6"/>
      <c r="H76" s="6"/>
      <c r="I76" s="6"/>
      <c r="J76" s="6"/>
      <c r="K76" s="6"/>
      <c r="L76" s="6"/>
      <c r="M76" s="6">
        <v>2</v>
      </c>
      <c r="O76" s="5" t="str">
        <f t="shared" si="47"/>
        <v>SORGO</v>
      </c>
      <c r="P76" s="65">
        <f t="shared" si="36"/>
        <v>2</v>
      </c>
      <c r="Q76" s="65">
        <f t="shared" si="37"/>
        <v>0</v>
      </c>
      <c r="R76" s="65">
        <f t="shared" si="38"/>
        <v>0</v>
      </c>
      <c r="S76" s="65">
        <f t="shared" si="39"/>
        <v>0</v>
      </c>
      <c r="T76" s="65">
        <f t="shared" si="40"/>
        <v>0</v>
      </c>
      <c r="U76" s="65">
        <f t="shared" si="41"/>
        <v>0</v>
      </c>
      <c r="V76" s="65">
        <f t="shared" si="42"/>
        <v>0</v>
      </c>
      <c r="W76" s="65">
        <f t="shared" si="43"/>
        <v>0</v>
      </c>
      <c r="X76" s="65">
        <f t="shared" si="44"/>
        <v>0</v>
      </c>
      <c r="Y76" s="65">
        <f t="shared" si="45"/>
        <v>0</v>
      </c>
      <c r="Z76" s="65">
        <f t="shared" si="45"/>
        <v>0</v>
      </c>
      <c r="AA76" s="8">
        <f t="shared" si="48"/>
        <v>2</v>
      </c>
      <c r="AB76" s="32">
        <f t="shared" si="46"/>
        <v>2.2486058643640943E-5</v>
      </c>
    </row>
    <row r="77" spans="1:28">
      <c r="A77" s="5" t="s">
        <v>328</v>
      </c>
      <c r="B77" s="6"/>
      <c r="C77" s="6"/>
      <c r="D77" s="6">
        <v>1</v>
      </c>
      <c r="E77" s="6"/>
      <c r="F77" s="6"/>
      <c r="G77" s="6"/>
      <c r="H77" s="6"/>
      <c r="I77" s="6"/>
      <c r="J77" s="6"/>
      <c r="K77" s="6"/>
      <c r="L77" s="6"/>
      <c r="M77" s="6">
        <v>1</v>
      </c>
      <c r="O77" s="5" t="str">
        <f t="shared" si="47"/>
        <v>CAUCHO</v>
      </c>
      <c r="P77" s="65">
        <f t="shared" si="36"/>
        <v>0</v>
      </c>
      <c r="Q77" s="65">
        <f t="shared" si="37"/>
        <v>0</v>
      </c>
      <c r="R77" s="65">
        <f t="shared" si="38"/>
        <v>1</v>
      </c>
      <c r="S77" s="65">
        <f t="shared" si="39"/>
        <v>0</v>
      </c>
      <c r="T77" s="65">
        <f t="shared" si="40"/>
        <v>0</v>
      </c>
      <c r="U77" s="65">
        <f t="shared" si="41"/>
        <v>0</v>
      </c>
      <c r="V77" s="65">
        <f t="shared" si="42"/>
        <v>0</v>
      </c>
      <c r="W77" s="65">
        <f t="shared" si="43"/>
        <v>0</v>
      </c>
      <c r="X77" s="65">
        <f t="shared" si="44"/>
        <v>0</v>
      </c>
      <c r="Y77" s="65">
        <f t="shared" si="45"/>
        <v>0</v>
      </c>
      <c r="Z77" s="65">
        <f t="shared" si="45"/>
        <v>0</v>
      </c>
      <c r="AA77" s="8">
        <f t="shared" si="48"/>
        <v>1</v>
      </c>
      <c r="AB77" s="32">
        <f t="shared" si="46"/>
        <v>1.1243029321820471E-5</v>
      </c>
    </row>
    <row r="78" spans="1:28" ht="15">
      <c r="A78" s="5" t="s">
        <v>421</v>
      </c>
      <c r="B78" s="6">
        <v>4725</v>
      </c>
      <c r="C78" s="6">
        <v>5065</v>
      </c>
      <c r="D78" s="6">
        <v>3669</v>
      </c>
      <c r="E78" s="6">
        <v>6449</v>
      </c>
      <c r="F78" s="6">
        <v>12446</v>
      </c>
      <c r="G78" s="6">
        <v>14013</v>
      </c>
      <c r="H78" s="6">
        <v>12053</v>
      </c>
      <c r="I78" s="6">
        <v>9050</v>
      </c>
      <c r="J78" s="6">
        <v>6704</v>
      </c>
      <c r="K78" s="6">
        <v>7305</v>
      </c>
      <c r="L78" s="6">
        <v>7465</v>
      </c>
      <c r="M78" s="6">
        <v>88944</v>
      </c>
      <c r="O78" s="37" t="s">
        <v>421</v>
      </c>
      <c r="P78" s="38">
        <f>SUM(P62:P77)</f>
        <v>4725</v>
      </c>
      <c r="Q78" s="38">
        <f t="shared" ref="Q78:AA78" si="49">SUM(Q62:Q77)</f>
        <v>5065</v>
      </c>
      <c r="R78" s="38">
        <f t="shared" si="49"/>
        <v>3669</v>
      </c>
      <c r="S78" s="38">
        <f t="shared" si="49"/>
        <v>6449</v>
      </c>
      <c r="T78" s="38">
        <f t="shared" si="49"/>
        <v>12446</v>
      </c>
      <c r="U78" s="38">
        <f t="shared" si="49"/>
        <v>14013</v>
      </c>
      <c r="V78" s="38">
        <f t="shared" si="49"/>
        <v>12053</v>
      </c>
      <c r="W78" s="38">
        <f t="shared" si="49"/>
        <v>9050</v>
      </c>
      <c r="X78" s="38">
        <f t="shared" si="49"/>
        <v>6704</v>
      </c>
      <c r="Y78" s="38">
        <f t="shared" si="49"/>
        <v>7305</v>
      </c>
      <c r="Z78" s="38">
        <f t="shared" ref="Z78" si="50">SUM(Z62:Z77)</f>
        <v>7465</v>
      </c>
      <c r="AA78" s="38">
        <f t="shared" si="49"/>
        <v>88944</v>
      </c>
      <c r="AB78" s="39">
        <f t="shared" si="46"/>
        <v>1</v>
      </c>
    </row>
  </sheetData>
  <pageMargins left="0.7" right="0.7" top="0.75" bottom="0.75" header="0.3" footer="0.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/>
  <dimension ref="A2:AM479"/>
  <sheetViews>
    <sheetView showGridLines="0" topLeftCell="O1" zoomScale="85" zoomScaleNormal="85" workbookViewId="0">
      <pane ySplit="4" topLeftCell="A5" activePane="bottomLeft" state="frozen"/>
      <selection activeCell="M1" sqref="M1"/>
      <selection pane="bottomLeft" activeCell="O5" sqref="O5"/>
    </sheetView>
  </sheetViews>
  <sheetFormatPr baseColWidth="10" defaultColWidth="0" defaultRowHeight="12.75" outlineLevelCol="1"/>
  <cols>
    <col min="1" max="1" width="21" hidden="1" customWidth="1" outlineLevel="1"/>
    <col min="2" max="2" width="24.5703125" hidden="1" customWidth="1" outlineLevel="1"/>
    <col min="3" max="3" width="8.140625" hidden="1" customWidth="1" outlineLevel="1"/>
    <col min="4" max="9" width="8" hidden="1" customWidth="1" outlineLevel="1"/>
    <col min="10" max="10" width="12.140625" hidden="1" customWidth="1" outlineLevel="1"/>
    <col min="11" max="11" width="8.5703125" hidden="1" customWidth="1" outlineLevel="1"/>
    <col min="12" max="12" width="11.42578125" hidden="1" customWidth="1" outlineLevel="1"/>
    <col min="13" max="14" width="13.7109375" hidden="1" customWidth="1" outlineLevel="1"/>
    <col min="15" max="15" width="46.7109375" customWidth="1" collapsed="1"/>
    <col min="16" max="21" width="12.5703125" bestFit="1" customWidth="1"/>
    <col min="22" max="26" width="12.5703125" customWidth="1"/>
    <col min="27" max="27" width="15.7109375" customWidth="1"/>
    <col min="28" max="28" width="14.5703125" customWidth="1"/>
    <col min="29" max="38" width="11.42578125" customWidth="1"/>
    <col min="39" max="39" width="7.7109375" customWidth="1"/>
    <col min="40" max="16384" width="11.42578125" hidden="1"/>
  </cols>
  <sheetData>
    <row r="2" spans="1:28" ht="18">
      <c r="O2" s="33" t="s">
        <v>485</v>
      </c>
    </row>
    <row r="3" spans="1:28" ht="18">
      <c r="O3" s="33" t="s">
        <v>425</v>
      </c>
    </row>
    <row r="4" spans="1:28" ht="18">
      <c r="O4" s="34" t="str">
        <f>+Entradas!$B$1</f>
        <v>Periodo del reporte: Enero a Noviembre 2024</v>
      </c>
    </row>
    <row r="6" spans="1:28" hidden="1"/>
    <row r="7" spans="1:28" ht="18">
      <c r="O7" s="34" t="s">
        <v>491</v>
      </c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1:28">
      <c r="A8" s="4" t="s">
        <v>424</v>
      </c>
      <c r="B8" s="4" t="s">
        <v>432</v>
      </c>
    </row>
    <row r="9" spans="1:28" ht="45">
      <c r="A9" s="4" t="s">
        <v>414</v>
      </c>
      <c r="B9" t="s">
        <v>415</v>
      </c>
      <c r="C9" t="s">
        <v>416</v>
      </c>
      <c r="D9" t="s">
        <v>417</v>
      </c>
      <c r="E9" t="s">
        <v>418</v>
      </c>
      <c r="F9" t="s">
        <v>419</v>
      </c>
      <c r="G9" t="s">
        <v>420</v>
      </c>
      <c r="H9" t="s">
        <v>509</v>
      </c>
      <c r="I9" t="s">
        <v>519</v>
      </c>
      <c r="J9" t="s">
        <v>527</v>
      </c>
      <c r="K9" t="s">
        <v>577</v>
      </c>
      <c r="L9" t="s">
        <v>586</v>
      </c>
      <c r="M9" t="s">
        <v>421</v>
      </c>
      <c r="O9" s="35" t="s">
        <v>452</v>
      </c>
      <c r="P9" s="35" t="s">
        <v>415</v>
      </c>
      <c r="Q9" s="35" t="s">
        <v>416</v>
      </c>
      <c r="R9" s="35" t="s">
        <v>417</v>
      </c>
      <c r="S9" s="35" t="s">
        <v>418</v>
      </c>
      <c r="T9" s="35" t="s">
        <v>419</v>
      </c>
      <c r="U9" s="35" t="s">
        <v>420</v>
      </c>
      <c r="V9" s="35" t="s">
        <v>509</v>
      </c>
      <c r="W9" s="35" t="s">
        <v>519</v>
      </c>
      <c r="X9" s="35" t="s">
        <v>527</v>
      </c>
      <c r="Y9" s="35" t="s">
        <v>577</v>
      </c>
      <c r="Z9" s="35" t="s">
        <v>586</v>
      </c>
      <c r="AA9" s="35" t="str">
        <f>+Entradas!$B$2</f>
        <v>Total Enero - Noviembre</v>
      </c>
      <c r="AB9" s="36" t="s">
        <v>496</v>
      </c>
    </row>
    <row r="10" spans="1:28">
      <c r="A10" s="5" t="s">
        <v>468</v>
      </c>
      <c r="B10" s="6">
        <v>132807.76999999999</v>
      </c>
      <c r="C10" s="6">
        <v>153777</v>
      </c>
      <c r="D10" s="6">
        <v>106559.39000000001</v>
      </c>
      <c r="E10" s="6">
        <v>131939.98000000001</v>
      </c>
      <c r="F10" s="6">
        <v>144134</v>
      </c>
      <c r="G10" s="6">
        <v>127859.00000000001</v>
      </c>
      <c r="H10" s="6">
        <v>149065.5</v>
      </c>
      <c r="I10" s="6">
        <v>150120</v>
      </c>
      <c r="J10" s="6">
        <v>155376</v>
      </c>
      <c r="K10" s="6">
        <v>156661</v>
      </c>
      <c r="L10" s="6">
        <v>149927</v>
      </c>
      <c r="M10" s="6">
        <v>1558226.6400000001</v>
      </c>
      <c r="N10" s="6"/>
      <c r="O10" s="65" t="str">
        <f>+A10</f>
        <v>Antioquia</v>
      </c>
      <c r="P10" s="65">
        <f t="shared" ref="P10:P27" si="0">+B10</f>
        <v>132807.76999999999</v>
      </c>
      <c r="Q10" s="65">
        <f t="shared" ref="Q10:Q27" si="1">+C10</f>
        <v>153777</v>
      </c>
      <c r="R10" s="65">
        <f t="shared" ref="R10:R27" si="2">+D10</f>
        <v>106559.39000000001</v>
      </c>
      <c r="S10" s="65">
        <f t="shared" ref="S10:S27" si="3">+E10</f>
        <v>131939.98000000001</v>
      </c>
      <c r="T10" s="65">
        <f t="shared" ref="T10:T27" si="4">+F10</f>
        <v>144134</v>
      </c>
      <c r="U10" s="65">
        <f t="shared" ref="U10:U27" si="5">+G10</f>
        <v>127859.00000000001</v>
      </c>
      <c r="V10" s="65">
        <f t="shared" ref="V10:V27" si="6">+H10</f>
        <v>149065.5</v>
      </c>
      <c r="W10" s="65">
        <f t="shared" ref="W10:W27" si="7">+I10</f>
        <v>150120</v>
      </c>
      <c r="X10" s="65">
        <f t="shared" ref="X10:X27" si="8">+J10</f>
        <v>155376</v>
      </c>
      <c r="Y10" s="65">
        <f t="shared" ref="Y10:Z27" si="9">+K10</f>
        <v>156661</v>
      </c>
      <c r="Z10" s="65">
        <f t="shared" si="9"/>
        <v>149927</v>
      </c>
      <c r="AA10" s="6">
        <f>SUM(P10:Z10)</f>
        <v>1558226.6400000001</v>
      </c>
      <c r="AB10" s="32">
        <f t="shared" ref="AB10:AB27" si="10">+AA10/$AA$28</f>
        <v>0.51691358820479472</v>
      </c>
    </row>
    <row r="11" spans="1:28">
      <c r="A11" s="5" t="s">
        <v>473</v>
      </c>
      <c r="B11" s="6">
        <v>14642</v>
      </c>
      <c r="C11" s="6">
        <v>8110</v>
      </c>
      <c r="D11" s="6">
        <v>5187</v>
      </c>
      <c r="E11" s="6">
        <v>40489.5</v>
      </c>
      <c r="F11" s="6">
        <v>79260</v>
      </c>
      <c r="G11" s="6">
        <v>120327.66</v>
      </c>
      <c r="H11" s="6">
        <v>102457.37</v>
      </c>
      <c r="I11" s="6">
        <v>59976</v>
      </c>
      <c r="J11" s="6">
        <v>32049</v>
      </c>
      <c r="K11" s="6">
        <v>35394</v>
      </c>
      <c r="L11" s="6">
        <v>24187</v>
      </c>
      <c r="M11" s="6">
        <v>522079.53</v>
      </c>
      <c r="N11" s="6"/>
      <c r="O11" s="65" t="str">
        <f t="shared" ref="O11:O27" si="11">+A11</f>
        <v>Casanare</v>
      </c>
      <c r="P11" s="65">
        <f t="shared" si="0"/>
        <v>14642</v>
      </c>
      <c r="Q11" s="65">
        <f t="shared" si="1"/>
        <v>8110</v>
      </c>
      <c r="R11" s="65">
        <f t="shared" si="2"/>
        <v>5187</v>
      </c>
      <c r="S11" s="65">
        <f t="shared" si="3"/>
        <v>40489.5</v>
      </c>
      <c r="T11" s="65">
        <f t="shared" si="4"/>
        <v>79260</v>
      </c>
      <c r="U11" s="65">
        <f t="shared" si="5"/>
        <v>120327.66</v>
      </c>
      <c r="V11" s="65">
        <f t="shared" si="6"/>
        <v>102457.37</v>
      </c>
      <c r="W11" s="65">
        <f t="shared" si="7"/>
        <v>59976</v>
      </c>
      <c r="X11" s="65">
        <f t="shared" si="8"/>
        <v>32049</v>
      </c>
      <c r="Y11" s="65">
        <f t="shared" si="9"/>
        <v>35394</v>
      </c>
      <c r="Z11" s="65">
        <f t="shared" si="9"/>
        <v>24187</v>
      </c>
      <c r="AA11" s="6">
        <f t="shared" ref="AA11:AA27" si="12">SUM(P11:Z11)</f>
        <v>522079.53</v>
      </c>
      <c r="AB11" s="32">
        <f t="shared" si="10"/>
        <v>0.17319046937907107</v>
      </c>
    </row>
    <row r="12" spans="1:28">
      <c r="A12" s="5" t="s">
        <v>478</v>
      </c>
      <c r="B12" s="6">
        <v>18831.830000000002</v>
      </c>
      <c r="C12" s="6">
        <v>32511</v>
      </c>
      <c r="D12" s="6">
        <v>39654.69</v>
      </c>
      <c r="E12" s="6">
        <v>43592.749999999993</v>
      </c>
      <c r="F12" s="6">
        <v>42613</v>
      </c>
      <c r="G12" s="6">
        <v>42396.490000000005</v>
      </c>
      <c r="H12" s="6">
        <v>32953</v>
      </c>
      <c r="I12" s="6">
        <v>45015</v>
      </c>
      <c r="J12" s="6">
        <v>43331</v>
      </c>
      <c r="K12" s="6">
        <v>50322</v>
      </c>
      <c r="L12" s="6">
        <v>49117</v>
      </c>
      <c r="M12" s="6">
        <v>440337.76</v>
      </c>
      <c r="N12" s="6"/>
      <c r="O12" s="65" t="str">
        <f t="shared" si="11"/>
        <v>Magdalena</v>
      </c>
      <c r="P12" s="65">
        <f t="shared" si="0"/>
        <v>18831.830000000002</v>
      </c>
      <c r="Q12" s="65">
        <f t="shared" si="1"/>
        <v>32511</v>
      </c>
      <c r="R12" s="65">
        <f t="shared" si="2"/>
        <v>39654.69</v>
      </c>
      <c r="S12" s="65">
        <f t="shared" si="3"/>
        <v>43592.749999999993</v>
      </c>
      <c r="T12" s="65">
        <f t="shared" si="4"/>
        <v>42613</v>
      </c>
      <c r="U12" s="65">
        <f t="shared" si="5"/>
        <v>42396.490000000005</v>
      </c>
      <c r="V12" s="65">
        <f t="shared" si="6"/>
        <v>32953</v>
      </c>
      <c r="W12" s="65">
        <f t="shared" si="7"/>
        <v>45015</v>
      </c>
      <c r="X12" s="65">
        <f t="shared" si="8"/>
        <v>43331</v>
      </c>
      <c r="Y12" s="65">
        <f t="shared" si="9"/>
        <v>50322</v>
      </c>
      <c r="Z12" s="65">
        <f t="shared" si="9"/>
        <v>49117</v>
      </c>
      <c r="AA12" s="6">
        <f t="shared" si="12"/>
        <v>440337.76</v>
      </c>
      <c r="AB12" s="32">
        <f t="shared" si="10"/>
        <v>0.14607411123690051</v>
      </c>
    </row>
    <row r="13" spans="1:28">
      <c r="A13" s="5" t="s">
        <v>479</v>
      </c>
      <c r="B13" s="6">
        <v>11912</v>
      </c>
      <c r="C13" s="6">
        <v>9946</v>
      </c>
      <c r="D13" s="6">
        <v>8387</v>
      </c>
      <c r="E13" s="6">
        <v>16741</v>
      </c>
      <c r="F13" s="6">
        <v>32607</v>
      </c>
      <c r="G13" s="6">
        <v>43489</v>
      </c>
      <c r="H13" s="6">
        <v>39004</v>
      </c>
      <c r="I13" s="6">
        <v>23096</v>
      </c>
      <c r="J13" s="6">
        <v>13147</v>
      </c>
      <c r="K13" s="6">
        <v>21859</v>
      </c>
      <c r="L13" s="6">
        <v>19643</v>
      </c>
      <c r="M13" s="6">
        <v>239831</v>
      </c>
      <c r="N13" s="6"/>
      <c r="O13" s="65" t="str">
        <f t="shared" si="11"/>
        <v>Meta</v>
      </c>
      <c r="P13" s="65">
        <f t="shared" si="0"/>
        <v>11912</v>
      </c>
      <c r="Q13" s="65">
        <f t="shared" si="1"/>
        <v>9946</v>
      </c>
      <c r="R13" s="65">
        <f t="shared" si="2"/>
        <v>8387</v>
      </c>
      <c r="S13" s="65">
        <f t="shared" si="3"/>
        <v>16741</v>
      </c>
      <c r="T13" s="65">
        <f t="shared" si="4"/>
        <v>32607</v>
      </c>
      <c r="U13" s="65">
        <f t="shared" si="5"/>
        <v>43489</v>
      </c>
      <c r="V13" s="65">
        <f t="shared" si="6"/>
        <v>39004</v>
      </c>
      <c r="W13" s="65">
        <f t="shared" si="7"/>
        <v>23096</v>
      </c>
      <c r="X13" s="65">
        <f t="shared" si="8"/>
        <v>13147</v>
      </c>
      <c r="Y13" s="65">
        <f t="shared" si="9"/>
        <v>21859</v>
      </c>
      <c r="Z13" s="65">
        <f t="shared" si="9"/>
        <v>19643</v>
      </c>
      <c r="AA13" s="6">
        <f t="shared" si="12"/>
        <v>239831</v>
      </c>
      <c r="AB13" s="32">
        <f t="shared" si="10"/>
        <v>7.9559609359999214E-2</v>
      </c>
    </row>
    <row r="14" spans="1:28">
      <c r="A14" s="5" t="s">
        <v>483</v>
      </c>
      <c r="B14" s="6">
        <v>6344.65</v>
      </c>
      <c r="C14" s="6">
        <v>6425</v>
      </c>
      <c r="D14" s="6">
        <v>2609.31</v>
      </c>
      <c r="E14" s="6">
        <v>6443.23</v>
      </c>
      <c r="F14" s="6">
        <v>8350</v>
      </c>
      <c r="G14" s="6">
        <v>8556.5500000000011</v>
      </c>
      <c r="H14" s="6">
        <v>10451.060000000001</v>
      </c>
      <c r="I14" s="6">
        <v>5995</v>
      </c>
      <c r="J14" s="6">
        <v>4152.8999999999996</v>
      </c>
      <c r="K14" s="6">
        <v>9136.8000000000011</v>
      </c>
      <c r="L14" s="6">
        <v>11576</v>
      </c>
      <c r="M14" s="6">
        <v>80040.5</v>
      </c>
      <c r="N14" s="6"/>
      <c r="O14" s="65" t="str">
        <f t="shared" si="11"/>
        <v>Valle del Cauca</v>
      </c>
      <c r="P14" s="65">
        <f t="shared" si="0"/>
        <v>6344.65</v>
      </c>
      <c r="Q14" s="65">
        <f t="shared" si="1"/>
        <v>6425</v>
      </c>
      <c r="R14" s="65">
        <f t="shared" si="2"/>
        <v>2609.31</v>
      </c>
      <c r="S14" s="65">
        <f t="shared" si="3"/>
        <v>6443.23</v>
      </c>
      <c r="T14" s="65">
        <f t="shared" si="4"/>
        <v>8350</v>
      </c>
      <c r="U14" s="65">
        <f t="shared" si="5"/>
        <v>8556.5500000000011</v>
      </c>
      <c r="V14" s="65">
        <f t="shared" si="6"/>
        <v>10451.060000000001</v>
      </c>
      <c r="W14" s="65">
        <f t="shared" si="7"/>
        <v>5995</v>
      </c>
      <c r="X14" s="65">
        <f t="shared" si="8"/>
        <v>4152.8999999999996</v>
      </c>
      <c r="Y14" s="65">
        <f t="shared" si="9"/>
        <v>9136.8000000000011</v>
      </c>
      <c r="Z14" s="65">
        <f t="shared" si="9"/>
        <v>11576</v>
      </c>
      <c r="AA14" s="6">
        <f t="shared" si="12"/>
        <v>80040.5</v>
      </c>
      <c r="AB14" s="32">
        <f t="shared" si="10"/>
        <v>2.6551992498797139E-2</v>
      </c>
    </row>
    <row r="15" spans="1:28">
      <c r="A15" s="5" t="s">
        <v>482</v>
      </c>
      <c r="B15" s="6">
        <v>3501.5</v>
      </c>
      <c r="C15" s="6">
        <v>2955.5</v>
      </c>
      <c r="D15" s="6">
        <v>1873</v>
      </c>
      <c r="E15" s="6">
        <v>2853.04</v>
      </c>
      <c r="F15" s="6">
        <v>8051.5</v>
      </c>
      <c r="G15" s="6">
        <v>6132</v>
      </c>
      <c r="H15" s="6">
        <v>27814</v>
      </c>
      <c r="I15" s="6">
        <v>4880</v>
      </c>
      <c r="J15" s="6">
        <v>2683</v>
      </c>
      <c r="K15" s="6">
        <v>2704</v>
      </c>
      <c r="L15" s="6">
        <v>4950.5</v>
      </c>
      <c r="M15" s="6">
        <v>68398.040000000008</v>
      </c>
      <c r="N15" s="6"/>
      <c r="O15" s="65" t="str">
        <f t="shared" si="11"/>
        <v>Tolima</v>
      </c>
      <c r="P15" s="65">
        <f t="shared" si="0"/>
        <v>3501.5</v>
      </c>
      <c r="Q15" s="65">
        <f t="shared" si="1"/>
        <v>2955.5</v>
      </c>
      <c r="R15" s="65">
        <f t="shared" si="2"/>
        <v>1873</v>
      </c>
      <c r="S15" s="65">
        <f t="shared" si="3"/>
        <v>2853.04</v>
      </c>
      <c r="T15" s="65">
        <f t="shared" si="4"/>
        <v>8051.5</v>
      </c>
      <c r="U15" s="65">
        <f t="shared" si="5"/>
        <v>6132</v>
      </c>
      <c r="V15" s="65">
        <f t="shared" si="6"/>
        <v>27814</v>
      </c>
      <c r="W15" s="65">
        <f t="shared" si="7"/>
        <v>4880</v>
      </c>
      <c r="X15" s="65">
        <f t="shared" si="8"/>
        <v>2683</v>
      </c>
      <c r="Y15" s="65">
        <f t="shared" si="9"/>
        <v>2704</v>
      </c>
      <c r="Z15" s="65">
        <f t="shared" si="9"/>
        <v>4950.5</v>
      </c>
      <c r="AA15" s="6">
        <f t="shared" si="12"/>
        <v>68398.040000000008</v>
      </c>
      <c r="AB15" s="32">
        <f t="shared" si="10"/>
        <v>2.2689816343131625E-2</v>
      </c>
    </row>
    <row r="16" spans="1:28">
      <c r="A16" s="5" t="s">
        <v>477</v>
      </c>
      <c r="B16" s="6">
        <v>1386.57</v>
      </c>
      <c r="C16" s="6">
        <v>1752</v>
      </c>
      <c r="D16" s="6">
        <v>2279.6799999999998</v>
      </c>
      <c r="E16" s="6">
        <v>1999.45</v>
      </c>
      <c r="F16" s="6">
        <v>2867</v>
      </c>
      <c r="G16" s="6">
        <v>2417</v>
      </c>
      <c r="H16" s="6">
        <v>1687</v>
      </c>
      <c r="I16" s="6">
        <v>2670</v>
      </c>
      <c r="J16" s="6">
        <v>3134</v>
      </c>
      <c r="K16" s="6">
        <v>3285</v>
      </c>
      <c r="L16" s="6">
        <v>3707</v>
      </c>
      <c r="M16" s="6">
        <v>27184.7</v>
      </c>
      <c r="N16" s="6"/>
      <c r="O16" s="65" t="str">
        <f t="shared" si="11"/>
        <v>La Guajira</v>
      </c>
      <c r="P16" s="65">
        <f t="shared" si="0"/>
        <v>1386.57</v>
      </c>
      <c r="Q16" s="65">
        <f t="shared" si="1"/>
        <v>1752</v>
      </c>
      <c r="R16" s="65">
        <f t="shared" si="2"/>
        <v>2279.6799999999998</v>
      </c>
      <c r="S16" s="65">
        <f t="shared" si="3"/>
        <v>1999.45</v>
      </c>
      <c r="T16" s="65">
        <f t="shared" si="4"/>
        <v>2867</v>
      </c>
      <c r="U16" s="65">
        <f t="shared" si="5"/>
        <v>2417</v>
      </c>
      <c r="V16" s="65">
        <f t="shared" si="6"/>
        <v>1687</v>
      </c>
      <c r="W16" s="65">
        <f t="shared" si="7"/>
        <v>2670</v>
      </c>
      <c r="X16" s="65">
        <f t="shared" si="8"/>
        <v>3134</v>
      </c>
      <c r="Y16" s="65">
        <f t="shared" si="9"/>
        <v>3285</v>
      </c>
      <c r="Z16" s="65">
        <f t="shared" si="9"/>
        <v>3707</v>
      </c>
      <c r="AA16" s="6">
        <f t="shared" si="12"/>
        <v>27184.7</v>
      </c>
      <c r="AB16" s="32">
        <f t="shared" si="10"/>
        <v>9.0180340013124687E-3</v>
      </c>
    </row>
    <row r="17" spans="1:28">
      <c r="A17" s="5" t="s">
        <v>470</v>
      </c>
      <c r="B17" s="6">
        <v>2846.33</v>
      </c>
      <c r="C17" s="6">
        <v>2115</v>
      </c>
      <c r="D17" s="6"/>
      <c r="E17" s="6">
        <v>1946.83</v>
      </c>
      <c r="F17" s="6">
        <v>2590</v>
      </c>
      <c r="G17" s="6">
        <v>2366.69</v>
      </c>
      <c r="H17" s="6">
        <v>3045</v>
      </c>
      <c r="I17" s="6">
        <v>3113</v>
      </c>
      <c r="J17" s="6">
        <v>1671</v>
      </c>
      <c r="K17" s="6"/>
      <c r="L17" s="6"/>
      <c r="M17" s="6">
        <v>19693.849999999999</v>
      </c>
      <c r="N17" s="6"/>
      <c r="O17" s="65" t="str">
        <f t="shared" si="11"/>
        <v>Atlántico</v>
      </c>
      <c r="P17" s="65">
        <f t="shared" si="0"/>
        <v>2846.33</v>
      </c>
      <c r="Q17" s="65">
        <f t="shared" si="1"/>
        <v>2115</v>
      </c>
      <c r="R17" s="65">
        <f t="shared" si="2"/>
        <v>0</v>
      </c>
      <c r="S17" s="65">
        <f t="shared" si="3"/>
        <v>1946.83</v>
      </c>
      <c r="T17" s="65">
        <f t="shared" si="4"/>
        <v>2590</v>
      </c>
      <c r="U17" s="65">
        <f t="shared" si="5"/>
        <v>2366.69</v>
      </c>
      <c r="V17" s="65">
        <f t="shared" si="6"/>
        <v>3045</v>
      </c>
      <c r="W17" s="65">
        <f t="shared" si="7"/>
        <v>3113</v>
      </c>
      <c r="X17" s="65">
        <f t="shared" si="8"/>
        <v>1671</v>
      </c>
      <c r="Y17" s="65">
        <f t="shared" si="9"/>
        <v>0</v>
      </c>
      <c r="Z17" s="65">
        <f t="shared" si="9"/>
        <v>0</v>
      </c>
      <c r="AA17" s="6">
        <f t="shared" si="12"/>
        <v>19693.849999999999</v>
      </c>
      <c r="AB17" s="32">
        <f t="shared" si="10"/>
        <v>6.5330795968595399E-3</v>
      </c>
    </row>
    <row r="18" spans="1:28">
      <c r="A18" s="5" t="s">
        <v>484</v>
      </c>
      <c r="B18" s="6"/>
      <c r="C18" s="6"/>
      <c r="D18" s="6"/>
      <c r="E18" s="6"/>
      <c r="F18" s="6">
        <v>2183</v>
      </c>
      <c r="G18" s="6">
        <v>3263</v>
      </c>
      <c r="H18" s="6">
        <v>2520</v>
      </c>
      <c r="I18" s="6">
        <v>2700</v>
      </c>
      <c r="J18" s="6">
        <v>4430</v>
      </c>
      <c r="K18" s="6">
        <v>1197</v>
      </c>
      <c r="L18" s="6">
        <v>2994</v>
      </c>
      <c r="M18" s="6">
        <v>19287</v>
      </c>
      <c r="N18" s="6"/>
      <c r="O18" s="65" t="str">
        <f t="shared" si="11"/>
        <v>Vichada</v>
      </c>
      <c r="P18" s="65">
        <f t="shared" si="0"/>
        <v>0</v>
      </c>
      <c r="Q18" s="65">
        <f t="shared" si="1"/>
        <v>0</v>
      </c>
      <c r="R18" s="65">
        <f t="shared" si="2"/>
        <v>0</v>
      </c>
      <c r="S18" s="65">
        <f t="shared" si="3"/>
        <v>0</v>
      </c>
      <c r="T18" s="65">
        <f t="shared" si="4"/>
        <v>2183</v>
      </c>
      <c r="U18" s="65">
        <f t="shared" si="5"/>
        <v>3263</v>
      </c>
      <c r="V18" s="65">
        <f t="shared" si="6"/>
        <v>2520</v>
      </c>
      <c r="W18" s="65">
        <f t="shared" si="7"/>
        <v>2700</v>
      </c>
      <c r="X18" s="65">
        <f t="shared" si="8"/>
        <v>4430</v>
      </c>
      <c r="Y18" s="65">
        <f t="shared" si="9"/>
        <v>1197</v>
      </c>
      <c r="Z18" s="65">
        <f t="shared" si="9"/>
        <v>2994</v>
      </c>
      <c r="AA18" s="6">
        <f t="shared" si="12"/>
        <v>19287</v>
      </c>
      <c r="AB18" s="32">
        <f t="shared" si="10"/>
        <v>6.3981144461154093E-3</v>
      </c>
    </row>
    <row r="19" spans="1:28">
      <c r="A19" s="5" t="s">
        <v>475</v>
      </c>
      <c r="B19" s="6">
        <v>1905</v>
      </c>
      <c r="C19" s="6">
        <v>2131</v>
      </c>
      <c r="D19" s="6">
        <v>1638</v>
      </c>
      <c r="E19" s="6">
        <v>1076</v>
      </c>
      <c r="F19" s="6">
        <v>1185</v>
      </c>
      <c r="G19" s="6">
        <v>1742</v>
      </c>
      <c r="H19" s="6">
        <v>1258</v>
      </c>
      <c r="I19" s="6">
        <v>2796</v>
      </c>
      <c r="J19" s="6">
        <v>1132</v>
      </c>
      <c r="K19" s="6">
        <v>696</v>
      </c>
      <c r="L19" s="6">
        <v>2427</v>
      </c>
      <c r="M19" s="6">
        <v>17986</v>
      </c>
      <c r="N19" s="6"/>
      <c r="O19" s="65" t="str">
        <f t="shared" si="11"/>
        <v>Cesar</v>
      </c>
      <c r="P19" s="65">
        <f t="shared" si="0"/>
        <v>1905</v>
      </c>
      <c r="Q19" s="65">
        <f t="shared" si="1"/>
        <v>2131</v>
      </c>
      <c r="R19" s="65">
        <f t="shared" si="2"/>
        <v>1638</v>
      </c>
      <c r="S19" s="65">
        <f t="shared" si="3"/>
        <v>1076</v>
      </c>
      <c r="T19" s="65">
        <f t="shared" si="4"/>
        <v>1185</v>
      </c>
      <c r="U19" s="65">
        <f t="shared" si="5"/>
        <v>1742</v>
      </c>
      <c r="V19" s="65">
        <f t="shared" si="6"/>
        <v>1258</v>
      </c>
      <c r="W19" s="65">
        <f t="shared" si="7"/>
        <v>2796</v>
      </c>
      <c r="X19" s="65">
        <f t="shared" si="8"/>
        <v>1132</v>
      </c>
      <c r="Y19" s="65">
        <f t="shared" si="9"/>
        <v>696</v>
      </c>
      <c r="Z19" s="65">
        <f t="shared" si="9"/>
        <v>2427</v>
      </c>
      <c r="AA19" s="6">
        <f t="shared" si="12"/>
        <v>17986</v>
      </c>
      <c r="AB19" s="32">
        <f t="shared" si="10"/>
        <v>5.966531157143763E-3</v>
      </c>
    </row>
    <row r="20" spans="1:28">
      <c r="A20" s="5" t="s">
        <v>469</v>
      </c>
      <c r="B20" s="6">
        <v>1080</v>
      </c>
      <c r="C20" s="6">
        <v>0</v>
      </c>
      <c r="D20" s="6"/>
      <c r="E20" s="6"/>
      <c r="F20" s="6"/>
      <c r="G20" s="6">
        <v>105</v>
      </c>
      <c r="H20" s="6">
        <v>1410</v>
      </c>
      <c r="I20" s="6">
        <v>1590</v>
      </c>
      <c r="J20" s="6">
        <v>1210</v>
      </c>
      <c r="K20" s="6"/>
      <c r="L20" s="6"/>
      <c r="M20" s="6">
        <v>5395</v>
      </c>
      <c r="N20" s="6"/>
      <c r="O20" s="65" t="str">
        <f t="shared" si="11"/>
        <v>Arauca</v>
      </c>
      <c r="P20" s="65">
        <f t="shared" si="0"/>
        <v>1080</v>
      </c>
      <c r="Q20" s="65">
        <f t="shared" si="1"/>
        <v>0</v>
      </c>
      <c r="R20" s="65">
        <f t="shared" si="2"/>
        <v>0</v>
      </c>
      <c r="S20" s="65">
        <f t="shared" si="3"/>
        <v>0</v>
      </c>
      <c r="T20" s="65">
        <f t="shared" si="4"/>
        <v>0</v>
      </c>
      <c r="U20" s="65">
        <f t="shared" si="5"/>
        <v>105</v>
      </c>
      <c r="V20" s="65">
        <f t="shared" si="6"/>
        <v>1410</v>
      </c>
      <c r="W20" s="65">
        <f t="shared" si="7"/>
        <v>1590</v>
      </c>
      <c r="X20" s="65">
        <f t="shared" si="8"/>
        <v>1210</v>
      </c>
      <c r="Y20" s="65">
        <f t="shared" si="9"/>
        <v>0</v>
      </c>
      <c r="Z20" s="65">
        <f t="shared" si="9"/>
        <v>0</v>
      </c>
      <c r="AA20" s="6">
        <f t="shared" si="12"/>
        <v>5395</v>
      </c>
      <c r="AB20" s="32">
        <f t="shared" si="10"/>
        <v>1.7896939615695874E-3</v>
      </c>
    </row>
    <row r="21" spans="1:28">
      <c r="A21" s="5" t="s">
        <v>481</v>
      </c>
      <c r="B21" s="6"/>
      <c r="C21" s="6"/>
      <c r="D21" s="6"/>
      <c r="E21" s="6"/>
      <c r="F21" s="6"/>
      <c r="G21" s="6">
        <v>1321.64</v>
      </c>
      <c r="H21" s="6">
        <v>3160.04</v>
      </c>
      <c r="I21" s="6">
        <v>826</v>
      </c>
      <c r="J21" s="6"/>
      <c r="K21" s="6"/>
      <c r="L21" s="6"/>
      <c r="M21" s="6">
        <v>5307.68</v>
      </c>
      <c r="N21" s="6"/>
      <c r="O21" s="65" t="str">
        <f t="shared" si="11"/>
        <v>Santander</v>
      </c>
      <c r="P21" s="65">
        <f t="shared" si="0"/>
        <v>0</v>
      </c>
      <c r="Q21" s="65">
        <f t="shared" si="1"/>
        <v>0</v>
      </c>
      <c r="R21" s="65">
        <f t="shared" si="2"/>
        <v>0</v>
      </c>
      <c r="S21" s="65">
        <f t="shared" si="3"/>
        <v>0</v>
      </c>
      <c r="T21" s="65">
        <f t="shared" si="4"/>
        <v>0</v>
      </c>
      <c r="U21" s="65">
        <f t="shared" si="5"/>
        <v>1321.64</v>
      </c>
      <c r="V21" s="65">
        <f t="shared" si="6"/>
        <v>3160.04</v>
      </c>
      <c r="W21" s="65">
        <f t="shared" si="7"/>
        <v>826</v>
      </c>
      <c r="X21" s="65">
        <f t="shared" si="8"/>
        <v>0</v>
      </c>
      <c r="Y21" s="65">
        <f t="shared" si="9"/>
        <v>0</v>
      </c>
      <c r="Z21" s="65">
        <f t="shared" si="9"/>
        <v>0</v>
      </c>
      <c r="AA21" s="6">
        <f t="shared" si="12"/>
        <v>5307.68</v>
      </c>
      <c r="AB21" s="32">
        <f t="shared" si="10"/>
        <v>1.7607271262175474E-3</v>
      </c>
    </row>
    <row r="22" spans="1:28">
      <c r="A22" s="5" t="s">
        <v>476</v>
      </c>
      <c r="B22" s="6">
        <v>612.5</v>
      </c>
      <c r="C22" s="6">
        <v>562.5</v>
      </c>
      <c r="D22" s="6">
        <v>612.5</v>
      </c>
      <c r="E22" s="6">
        <v>400</v>
      </c>
      <c r="F22" s="6">
        <v>675</v>
      </c>
      <c r="G22" s="6">
        <v>364</v>
      </c>
      <c r="H22" s="6">
        <v>787.5</v>
      </c>
      <c r="I22" s="6">
        <v>775</v>
      </c>
      <c r="J22" s="6"/>
      <c r="K22" s="6"/>
      <c r="L22" s="6"/>
      <c r="M22" s="6">
        <v>4789</v>
      </c>
      <c r="N22" s="6"/>
      <c r="O22" s="65" t="str">
        <f t="shared" si="11"/>
        <v>Huila</v>
      </c>
      <c r="P22" s="65">
        <f t="shared" si="0"/>
        <v>612.5</v>
      </c>
      <c r="Q22" s="65">
        <f t="shared" si="1"/>
        <v>562.5</v>
      </c>
      <c r="R22" s="65">
        <f t="shared" si="2"/>
        <v>612.5</v>
      </c>
      <c r="S22" s="65">
        <f t="shared" si="3"/>
        <v>400</v>
      </c>
      <c r="T22" s="65">
        <f t="shared" si="4"/>
        <v>675</v>
      </c>
      <c r="U22" s="65">
        <f t="shared" si="5"/>
        <v>364</v>
      </c>
      <c r="V22" s="65">
        <f t="shared" si="6"/>
        <v>787.5</v>
      </c>
      <c r="W22" s="65">
        <f t="shared" si="7"/>
        <v>775</v>
      </c>
      <c r="X22" s="65">
        <f t="shared" si="8"/>
        <v>0</v>
      </c>
      <c r="Y22" s="65">
        <f t="shared" si="9"/>
        <v>0</v>
      </c>
      <c r="Z22" s="65">
        <f t="shared" si="9"/>
        <v>0</v>
      </c>
      <c r="AA22" s="6">
        <f t="shared" si="12"/>
        <v>4789</v>
      </c>
      <c r="AB22" s="32">
        <f t="shared" si="10"/>
        <v>1.5886643896120026E-3</v>
      </c>
    </row>
    <row r="23" spans="1:28">
      <c r="A23" s="5" t="s">
        <v>472</v>
      </c>
      <c r="B23" s="6"/>
      <c r="C23" s="6">
        <v>249</v>
      </c>
      <c r="D23" s="6">
        <v>118.47</v>
      </c>
      <c r="E23" s="6">
        <v>138.18</v>
      </c>
      <c r="F23" s="6">
        <v>114</v>
      </c>
      <c r="G23" s="6">
        <v>184</v>
      </c>
      <c r="H23" s="6">
        <v>346.53999999999996</v>
      </c>
      <c r="I23" s="6">
        <v>245</v>
      </c>
      <c r="J23" s="6">
        <v>158</v>
      </c>
      <c r="K23" s="6">
        <v>296</v>
      </c>
      <c r="L23" s="6">
        <v>61</v>
      </c>
      <c r="M23" s="6">
        <v>1910.19</v>
      </c>
      <c r="N23" s="6"/>
      <c r="O23" s="65" t="str">
        <f t="shared" si="11"/>
        <v>Caldas</v>
      </c>
      <c r="P23" s="65">
        <f t="shared" si="0"/>
        <v>0</v>
      </c>
      <c r="Q23" s="65">
        <f t="shared" si="1"/>
        <v>249</v>
      </c>
      <c r="R23" s="65">
        <f t="shared" si="2"/>
        <v>118.47</v>
      </c>
      <c r="S23" s="65">
        <f t="shared" si="3"/>
        <v>138.18</v>
      </c>
      <c r="T23" s="65">
        <f t="shared" si="4"/>
        <v>114</v>
      </c>
      <c r="U23" s="65">
        <f t="shared" si="5"/>
        <v>184</v>
      </c>
      <c r="V23" s="65">
        <f t="shared" si="6"/>
        <v>346.53999999999996</v>
      </c>
      <c r="W23" s="65">
        <f t="shared" si="7"/>
        <v>245</v>
      </c>
      <c r="X23" s="65">
        <f t="shared" si="8"/>
        <v>158</v>
      </c>
      <c r="Y23" s="65">
        <f t="shared" si="9"/>
        <v>296</v>
      </c>
      <c r="Z23" s="65">
        <f t="shared" si="9"/>
        <v>61</v>
      </c>
      <c r="AA23" s="6">
        <f t="shared" si="12"/>
        <v>1910.19</v>
      </c>
      <c r="AB23" s="32">
        <f t="shared" si="10"/>
        <v>6.3367108590372764E-4</v>
      </c>
    </row>
    <row r="24" spans="1:28">
      <c r="A24" s="5" t="s">
        <v>480</v>
      </c>
      <c r="B24" s="6"/>
      <c r="C24" s="6">
        <v>168</v>
      </c>
      <c r="D24" s="6"/>
      <c r="E24" s="6">
        <v>78.400000000000006</v>
      </c>
      <c r="F24" s="6">
        <v>190</v>
      </c>
      <c r="G24" s="6">
        <v>84</v>
      </c>
      <c r="H24" s="6">
        <v>192.34</v>
      </c>
      <c r="I24" s="6">
        <v>21</v>
      </c>
      <c r="J24" s="6">
        <v>62</v>
      </c>
      <c r="K24" s="6">
        <v>238</v>
      </c>
      <c r="L24" s="6">
        <v>249</v>
      </c>
      <c r="M24" s="6">
        <v>1282.74</v>
      </c>
      <c r="N24" s="6"/>
      <c r="O24" s="65" t="str">
        <f t="shared" si="11"/>
        <v>Risaralda</v>
      </c>
      <c r="P24" s="65">
        <f t="shared" si="0"/>
        <v>0</v>
      </c>
      <c r="Q24" s="65">
        <f t="shared" si="1"/>
        <v>168</v>
      </c>
      <c r="R24" s="65">
        <f t="shared" si="2"/>
        <v>0</v>
      </c>
      <c r="S24" s="65">
        <f t="shared" si="3"/>
        <v>78.400000000000006</v>
      </c>
      <c r="T24" s="65">
        <f t="shared" si="4"/>
        <v>190</v>
      </c>
      <c r="U24" s="65">
        <f t="shared" si="5"/>
        <v>84</v>
      </c>
      <c r="V24" s="65">
        <f t="shared" si="6"/>
        <v>192.34</v>
      </c>
      <c r="W24" s="65">
        <f t="shared" si="7"/>
        <v>21</v>
      </c>
      <c r="X24" s="65">
        <f t="shared" si="8"/>
        <v>62</v>
      </c>
      <c r="Y24" s="65">
        <f t="shared" si="9"/>
        <v>238</v>
      </c>
      <c r="Z24" s="65">
        <f t="shared" si="9"/>
        <v>249</v>
      </c>
      <c r="AA24" s="6">
        <f t="shared" si="12"/>
        <v>1282.74</v>
      </c>
      <c r="AB24" s="32">
        <f t="shared" si="10"/>
        <v>4.2552586325556491E-4</v>
      </c>
    </row>
    <row r="25" spans="1:28">
      <c r="A25" s="5" t="s">
        <v>474</v>
      </c>
      <c r="B25" s="6"/>
      <c r="C25" s="6">
        <v>212</v>
      </c>
      <c r="D25" s="6">
        <v>30</v>
      </c>
      <c r="E25" s="6"/>
      <c r="F25" s="6">
        <v>71</v>
      </c>
      <c r="G25" s="6">
        <v>129</v>
      </c>
      <c r="H25" s="6">
        <v>505.2</v>
      </c>
      <c r="I25" s="6">
        <v>110</v>
      </c>
      <c r="J25" s="6">
        <v>92</v>
      </c>
      <c r="K25" s="6"/>
      <c r="L25" s="6"/>
      <c r="M25" s="6">
        <v>1149.2</v>
      </c>
      <c r="N25" s="6"/>
      <c r="O25" s="65" t="str">
        <f t="shared" si="11"/>
        <v>Cauca</v>
      </c>
      <c r="P25" s="65">
        <f t="shared" si="0"/>
        <v>0</v>
      </c>
      <c r="Q25" s="65">
        <f t="shared" si="1"/>
        <v>212</v>
      </c>
      <c r="R25" s="65">
        <f t="shared" si="2"/>
        <v>30</v>
      </c>
      <c r="S25" s="65">
        <f t="shared" si="3"/>
        <v>0</v>
      </c>
      <c r="T25" s="65">
        <f t="shared" si="4"/>
        <v>71</v>
      </c>
      <c r="U25" s="65">
        <f t="shared" si="5"/>
        <v>129</v>
      </c>
      <c r="V25" s="65">
        <f t="shared" si="6"/>
        <v>505.2</v>
      </c>
      <c r="W25" s="65">
        <f t="shared" si="7"/>
        <v>110</v>
      </c>
      <c r="X25" s="65">
        <f t="shared" si="8"/>
        <v>92</v>
      </c>
      <c r="Y25" s="65">
        <f t="shared" si="9"/>
        <v>0</v>
      </c>
      <c r="Z25" s="65">
        <f t="shared" si="9"/>
        <v>0</v>
      </c>
      <c r="AA25" s="6">
        <f t="shared" si="12"/>
        <v>1149.2</v>
      </c>
      <c r="AB25" s="32">
        <f t="shared" si="10"/>
        <v>3.8122637639217239E-4</v>
      </c>
    </row>
    <row r="26" spans="1:28">
      <c r="A26" s="5" t="s">
        <v>471</v>
      </c>
      <c r="B26" s="6"/>
      <c r="C26" s="6"/>
      <c r="D26" s="6">
        <v>17.899999999999999</v>
      </c>
      <c r="E26" s="6">
        <v>118.72</v>
      </c>
      <c r="F26" s="6">
        <v>90</v>
      </c>
      <c r="G26" s="6">
        <v>39</v>
      </c>
      <c r="H26" s="6">
        <v>638.42000000000007</v>
      </c>
      <c r="I26" s="6"/>
      <c r="J26" s="6">
        <v>54</v>
      </c>
      <c r="K26" s="6"/>
      <c r="L26" s="6"/>
      <c r="M26" s="6">
        <v>958.04000000000008</v>
      </c>
      <c r="N26" s="6"/>
      <c r="O26" s="65" t="str">
        <f t="shared" si="11"/>
        <v>Boyacá</v>
      </c>
      <c r="P26" s="65">
        <f t="shared" si="0"/>
        <v>0</v>
      </c>
      <c r="Q26" s="65">
        <f t="shared" si="1"/>
        <v>0</v>
      </c>
      <c r="R26" s="65">
        <f t="shared" si="2"/>
        <v>17.899999999999999</v>
      </c>
      <c r="S26" s="65">
        <f t="shared" si="3"/>
        <v>118.72</v>
      </c>
      <c r="T26" s="65">
        <f t="shared" si="4"/>
        <v>90</v>
      </c>
      <c r="U26" s="65">
        <f t="shared" si="5"/>
        <v>39</v>
      </c>
      <c r="V26" s="65">
        <f t="shared" si="6"/>
        <v>638.42000000000007</v>
      </c>
      <c r="W26" s="65">
        <f t="shared" si="7"/>
        <v>0</v>
      </c>
      <c r="X26" s="65">
        <f t="shared" si="8"/>
        <v>54</v>
      </c>
      <c r="Y26" s="65">
        <f t="shared" si="9"/>
        <v>0</v>
      </c>
      <c r="Z26" s="65">
        <f t="shared" si="9"/>
        <v>0</v>
      </c>
      <c r="AA26" s="6">
        <f t="shared" si="12"/>
        <v>958.04000000000008</v>
      </c>
      <c r="AB26" s="32">
        <f t="shared" si="10"/>
        <v>3.1781249359446299E-4</v>
      </c>
    </row>
    <row r="27" spans="1:28">
      <c r="A27" s="5" t="s">
        <v>497</v>
      </c>
      <c r="B27" s="6"/>
      <c r="C27" s="6"/>
      <c r="D27" s="6"/>
      <c r="E27" s="6">
        <v>55</v>
      </c>
      <c r="F27" s="6">
        <v>172</v>
      </c>
      <c r="G27" s="6">
        <v>120</v>
      </c>
      <c r="H27" s="6"/>
      <c r="I27" s="6"/>
      <c r="J27" s="6"/>
      <c r="K27" s="6">
        <v>131</v>
      </c>
      <c r="L27" s="6">
        <v>147</v>
      </c>
      <c r="M27" s="6">
        <v>625</v>
      </c>
      <c r="N27" s="6"/>
      <c r="O27" s="65" t="str">
        <f t="shared" si="11"/>
        <v>Quindío</v>
      </c>
      <c r="P27" s="65">
        <f t="shared" si="0"/>
        <v>0</v>
      </c>
      <c r="Q27" s="65">
        <f t="shared" si="1"/>
        <v>0</v>
      </c>
      <c r="R27" s="65">
        <f t="shared" si="2"/>
        <v>0</v>
      </c>
      <c r="S27" s="65">
        <f t="shared" si="3"/>
        <v>55</v>
      </c>
      <c r="T27" s="65">
        <f t="shared" si="4"/>
        <v>172</v>
      </c>
      <c r="U27" s="65">
        <f t="shared" si="5"/>
        <v>120</v>
      </c>
      <c r="V27" s="65">
        <f t="shared" si="6"/>
        <v>0</v>
      </c>
      <c r="W27" s="65">
        <f t="shared" si="7"/>
        <v>0</v>
      </c>
      <c r="X27" s="65">
        <f t="shared" si="8"/>
        <v>0</v>
      </c>
      <c r="Y27" s="65">
        <f t="shared" si="9"/>
        <v>131</v>
      </c>
      <c r="Z27" s="65">
        <f t="shared" si="9"/>
        <v>147</v>
      </c>
      <c r="AA27" s="6">
        <f t="shared" si="12"/>
        <v>625</v>
      </c>
      <c r="AB27" s="32">
        <f t="shared" si="10"/>
        <v>2.0733247932919224E-4</v>
      </c>
    </row>
    <row r="28" spans="1:28" ht="15">
      <c r="A28" s="5" t="s">
        <v>421</v>
      </c>
      <c r="B28" s="6">
        <v>195870.15</v>
      </c>
      <c r="C28" s="6">
        <v>220914</v>
      </c>
      <c r="D28" s="6">
        <v>168966.94</v>
      </c>
      <c r="E28" s="6">
        <v>247872.08000000002</v>
      </c>
      <c r="F28" s="6">
        <v>325152.5</v>
      </c>
      <c r="G28" s="6">
        <v>360896.03</v>
      </c>
      <c r="H28" s="6">
        <v>377294.97000000003</v>
      </c>
      <c r="I28" s="6">
        <v>303928</v>
      </c>
      <c r="J28" s="6">
        <v>262681.90000000002</v>
      </c>
      <c r="K28" s="6">
        <v>281919.8</v>
      </c>
      <c r="L28" s="6">
        <v>268985.5</v>
      </c>
      <c r="M28" s="6">
        <v>3014481.8700000006</v>
      </c>
      <c r="N28" s="6"/>
      <c r="O28" s="45" t="s">
        <v>421</v>
      </c>
      <c r="P28" s="46">
        <f>SUM(P10:P27)</f>
        <v>195870.14999999997</v>
      </c>
      <c r="Q28" s="46">
        <f t="shared" ref="Q28:AB28" si="13">SUM(Q10:Q27)</f>
        <v>220914</v>
      </c>
      <c r="R28" s="46">
        <f t="shared" si="13"/>
        <v>168966.94</v>
      </c>
      <c r="S28" s="46">
        <f t="shared" si="13"/>
        <v>247872.08000000002</v>
      </c>
      <c r="T28" s="46">
        <f t="shared" si="13"/>
        <v>325152.5</v>
      </c>
      <c r="U28" s="46">
        <f t="shared" si="13"/>
        <v>360896.03</v>
      </c>
      <c r="V28" s="46">
        <f t="shared" si="13"/>
        <v>377294.97</v>
      </c>
      <c r="W28" s="46">
        <f t="shared" si="13"/>
        <v>303928</v>
      </c>
      <c r="X28" s="46">
        <f t="shared" si="13"/>
        <v>262681.90000000002</v>
      </c>
      <c r="Y28" s="46">
        <f t="shared" si="13"/>
        <v>281919.8</v>
      </c>
      <c r="Z28" s="46">
        <f t="shared" ref="Z28" si="14">SUM(Z10:Z27)</f>
        <v>268985.5</v>
      </c>
      <c r="AA28" s="46">
        <f t="shared" si="13"/>
        <v>3014481.870000001</v>
      </c>
      <c r="AB28" s="47">
        <f t="shared" si="13"/>
        <v>0.99999999999999967</v>
      </c>
    </row>
    <row r="30" spans="1:28" ht="12.6" customHeight="1"/>
    <row r="31" spans="1:28" ht="12.6" customHeight="1">
      <c r="A31" s="5"/>
      <c r="B31" s="6"/>
      <c r="C31" s="6"/>
      <c r="D31" s="6"/>
      <c r="E31" s="6"/>
      <c r="F31" s="6"/>
      <c r="G31" s="6"/>
      <c r="H31" s="6"/>
      <c r="I31" s="6"/>
    </row>
    <row r="32" spans="1:28" ht="16.5" customHeight="1">
      <c r="O32" s="34" t="s">
        <v>492</v>
      </c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</row>
    <row r="33" spans="1:28" ht="12.6" customHeight="1">
      <c r="A33" s="4" t="s">
        <v>424</v>
      </c>
      <c r="B33" s="4" t="s">
        <v>432</v>
      </c>
    </row>
    <row r="34" spans="1:28" ht="45">
      <c r="A34" s="4" t="s">
        <v>414</v>
      </c>
      <c r="B34" t="s">
        <v>415</v>
      </c>
      <c r="C34" t="s">
        <v>416</v>
      </c>
      <c r="D34" t="s">
        <v>417</v>
      </c>
      <c r="E34" t="s">
        <v>418</v>
      </c>
      <c r="F34" t="s">
        <v>419</v>
      </c>
      <c r="G34" t="s">
        <v>420</v>
      </c>
      <c r="H34" t="s">
        <v>509</v>
      </c>
      <c r="I34" t="s">
        <v>519</v>
      </c>
      <c r="J34" t="s">
        <v>527</v>
      </c>
      <c r="K34" t="s">
        <v>577</v>
      </c>
      <c r="L34" t="s">
        <v>586</v>
      </c>
      <c r="M34" t="s">
        <v>421</v>
      </c>
      <c r="O34" s="35" t="s">
        <v>3</v>
      </c>
      <c r="P34" s="35" t="s">
        <v>415</v>
      </c>
      <c r="Q34" s="35" t="s">
        <v>416</v>
      </c>
      <c r="R34" s="35" t="s">
        <v>417</v>
      </c>
      <c r="S34" s="35" t="s">
        <v>418</v>
      </c>
      <c r="T34" s="35" t="s">
        <v>419</v>
      </c>
      <c r="U34" s="35" t="s">
        <v>420</v>
      </c>
      <c r="V34" s="35" t="s">
        <v>509</v>
      </c>
      <c r="W34" s="35" t="s">
        <v>519</v>
      </c>
      <c r="X34" s="35" t="s">
        <v>527</v>
      </c>
      <c r="Y34" s="35" t="s">
        <v>577</v>
      </c>
      <c r="Z34" s="35" t="s">
        <v>586</v>
      </c>
      <c r="AA34" s="35" t="str">
        <f>+Entradas!$B$2</f>
        <v>Total Enero - Noviembre</v>
      </c>
      <c r="AB34" s="36" t="s">
        <v>496</v>
      </c>
    </row>
    <row r="35" spans="1:28" ht="12.6" customHeight="1">
      <c r="A35" s="5" t="s">
        <v>453</v>
      </c>
      <c r="B35" s="6">
        <v>86515.6</v>
      </c>
      <c r="C35" s="6">
        <v>110702</v>
      </c>
      <c r="D35" s="6">
        <v>61118.200000000004</v>
      </c>
      <c r="E35" s="6">
        <v>87552.4</v>
      </c>
      <c r="F35" s="6">
        <v>97635</v>
      </c>
      <c r="G35" s="6">
        <v>80860.399999999994</v>
      </c>
      <c r="H35" s="6">
        <v>102848</v>
      </c>
      <c r="I35" s="6">
        <v>94121</v>
      </c>
      <c r="J35" s="6">
        <v>98761</v>
      </c>
      <c r="K35" s="6">
        <v>100033</v>
      </c>
      <c r="L35" s="6">
        <v>97170</v>
      </c>
      <c r="M35" s="6">
        <v>1017316.6</v>
      </c>
      <c r="O35" s="65" t="str">
        <f t="shared" ref="O35" si="15">+A35</f>
        <v>APARTADÓ</v>
      </c>
      <c r="P35" s="65">
        <f t="shared" ref="P35:P98" si="16">+B35</f>
        <v>86515.6</v>
      </c>
      <c r="Q35" s="65">
        <f t="shared" ref="Q35:Q98" si="17">+C35</f>
        <v>110702</v>
      </c>
      <c r="R35" s="65">
        <f t="shared" ref="R35:R98" si="18">+D35</f>
        <v>61118.200000000004</v>
      </c>
      <c r="S35" s="65">
        <f t="shared" ref="S35:S98" si="19">+E35</f>
        <v>87552.4</v>
      </c>
      <c r="T35" s="65">
        <f t="shared" ref="T35:T98" si="20">+F35</f>
        <v>97635</v>
      </c>
      <c r="U35" s="65">
        <f t="shared" ref="U35:U98" si="21">+G35</f>
        <v>80860.399999999994</v>
      </c>
      <c r="V35" s="65">
        <f t="shared" ref="V35:V98" si="22">+H35</f>
        <v>102848</v>
      </c>
      <c r="W35" s="65">
        <f t="shared" ref="W35:W98" si="23">+I35</f>
        <v>94121</v>
      </c>
      <c r="X35" s="65">
        <f t="shared" ref="X35:X98" si="24">+J35</f>
        <v>98761</v>
      </c>
      <c r="Y35" s="65">
        <f t="shared" ref="Y35:Z98" si="25">+K35</f>
        <v>100033</v>
      </c>
      <c r="Z35" s="65">
        <f t="shared" si="25"/>
        <v>97170</v>
      </c>
      <c r="AA35" s="6">
        <f>SUM(P35:Z35)</f>
        <v>1017316.6</v>
      </c>
      <c r="AB35" s="32">
        <f t="shared" ref="AB35:AB66" si="26">+AA35/$AA$104</f>
        <v>0.33747643670519062</v>
      </c>
    </row>
    <row r="36" spans="1:28" ht="12.6" customHeight="1">
      <c r="A36" s="5" t="s">
        <v>68</v>
      </c>
      <c r="B36" s="6">
        <v>30157.47</v>
      </c>
      <c r="C36" s="6">
        <v>28045</v>
      </c>
      <c r="D36" s="6">
        <v>30348.29</v>
      </c>
      <c r="E36" s="6">
        <v>29009.78</v>
      </c>
      <c r="F36" s="6">
        <v>29864</v>
      </c>
      <c r="G36" s="6">
        <v>30325</v>
      </c>
      <c r="H36" s="6">
        <v>32570</v>
      </c>
      <c r="I36" s="6">
        <v>31144</v>
      </c>
      <c r="J36" s="6">
        <v>33362</v>
      </c>
      <c r="K36" s="6">
        <v>33307</v>
      </c>
      <c r="L36" s="6">
        <v>30429</v>
      </c>
      <c r="M36" s="6">
        <v>338561.54000000004</v>
      </c>
      <c r="O36" s="65" t="str">
        <f t="shared" ref="O36:O99" si="27">+A36</f>
        <v>CAREPA</v>
      </c>
      <c r="P36" s="65">
        <f t="shared" si="16"/>
        <v>30157.47</v>
      </c>
      <c r="Q36" s="65">
        <f t="shared" si="17"/>
        <v>28045</v>
      </c>
      <c r="R36" s="65">
        <f t="shared" si="18"/>
        <v>30348.29</v>
      </c>
      <c r="S36" s="65">
        <f t="shared" si="19"/>
        <v>29009.78</v>
      </c>
      <c r="T36" s="65">
        <f t="shared" si="20"/>
        <v>29864</v>
      </c>
      <c r="U36" s="65">
        <f t="shared" si="21"/>
        <v>30325</v>
      </c>
      <c r="V36" s="65">
        <f t="shared" si="22"/>
        <v>32570</v>
      </c>
      <c r="W36" s="65">
        <f t="shared" si="23"/>
        <v>31144</v>
      </c>
      <c r="X36" s="65">
        <f t="shared" si="24"/>
        <v>33362</v>
      </c>
      <c r="Y36" s="65">
        <f t="shared" si="25"/>
        <v>33307</v>
      </c>
      <c r="Z36" s="65">
        <f t="shared" si="25"/>
        <v>30429</v>
      </c>
      <c r="AA36" s="6">
        <f t="shared" ref="AA36:AA99" si="28">SUM(P36:Z36)</f>
        <v>338561.54000000004</v>
      </c>
      <c r="AB36" s="32">
        <f t="shared" si="26"/>
        <v>0.11231168558993521</v>
      </c>
    </row>
    <row r="37" spans="1:28" ht="12.6" customHeight="1">
      <c r="A37" s="5" t="s">
        <v>34</v>
      </c>
      <c r="B37" s="6">
        <v>13442.1</v>
      </c>
      <c r="C37" s="6">
        <v>13012</v>
      </c>
      <c r="D37" s="6">
        <v>22383.35</v>
      </c>
      <c r="E37" s="6">
        <v>23660.69</v>
      </c>
      <c r="F37" s="6">
        <v>20394</v>
      </c>
      <c r="G37" s="6">
        <v>20011.39</v>
      </c>
      <c r="H37" s="6">
        <v>19570.55</v>
      </c>
      <c r="I37" s="6">
        <v>21023</v>
      </c>
      <c r="J37" s="6">
        <v>20606</v>
      </c>
      <c r="K37" s="6">
        <v>26222</v>
      </c>
      <c r="L37" s="6">
        <v>28177</v>
      </c>
      <c r="M37" s="6">
        <v>228502.08</v>
      </c>
      <c r="O37" s="65" t="str">
        <f t="shared" si="27"/>
        <v>ZONA BANANERA</v>
      </c>
      <c r="P37" s="65">
        <f t="shared" si="16"/>
        <v>13442.1</v>
      </c>
      <c r="Q37" s="65">
        <f t="shared" si="17"/>
        <v>13012</v>
      </c>
      <c r="R37" s="65">
        <f t="shared" si="18"/>
        <v>22383.35</v>
      </c>
      <c r="S37" s="65">
        <f t="shared" si="19"/>
        <v>23660.69</v>
      </c>
      <c r="T37" s="65">
        <f t="shared" si="20"/>
        <v>20394</v>
      </c>
      <c r="U37" s="65">
        <f t="shared" si="21"/>
        <v>20011.39</v>
      </c>
      <c r="V37" s="65">
        <f t="shared" si="22"/>
        <v>19570.55</v>
      </c>
      <c r="W37" s="65">
        <f t="shared" si="23"/>
        <v>21023</v>
      </c>
      <c r="X37" s="65">
        <f t="shared" si="24"/>
        <v>20606</v>
      </c>
      <c r="Y37" s="65">
        <f t="shared" si="25"/>
        <v>26222</v>
      </c>
      <c r="Z37" s="65">
        <f t="shared" si="25"/>
        <v>28177</v>
      </c>
      <c r="AA37" s="6">
        <f t="shared" si="28"/>
        <v>228502.08</v>
      </c>
      <c r="AB37" s="32">
        <f t="shared" si="26"/>
        <v>7.5801444445243893E-2</v>
      </c>
    </row>
    <row r="38" spans="1:28" ht="12.6" customHeight="1">
      <c r="A38" s="5" t="s">
        <v>58</v>
      </c>
      <c r="B38" s="6">
        <v>16134.7</v>
      </c>
      <c r="C38" s="6">
        <v>15030</v>
      </c>
      <c r="D38" s="6">
        <v>15092.900000000001</v>
      </c>
      <c r="E38" s="6">
        <v>15350.9</v>
      </c>
      <c r="F38" s="6">
        <v>16481</v>
      </c>
      <c r="G38" s="6">
        <v>16673.600000000002</v>
      </c>
      <c r="H38" s="6">
        <v>20603</v>
      </c>
      <c r="I38" s="6">
        <v>24855</v>
      </c>
      <c r="J38" s="6">
        <v>23199</v>
      </c>
      <c r="K38" s="6">
        <v>23321</v>
      </c>
      <c r="L38" s="6">
        <v>22328</v>
      </c>
      <c r="M38" s="6">
        <v>209069.1</v>
      </c>
      <c r="O38" s="65" t="str">
        <f t="shared" si="27"/>
        <v>TURBO</v>
      </c>
      <c r="P38" s="65">
        <f t="shared" si="16"/>
        <v>16134.7</v>
      </c>
      <c r="Q38" s="65">
        <f t="shared" si="17"/>
        <v>15030</v>
      </c>
      <c r="R38" s="65">
        <f t="shared" si="18"/>
        <v>15092.900000000001</v>
      </c>
      <c r="S38" s="65">
        <f t="shared" si="19"/>
        <v>15350.9</v>
      </c>
      <c r="T38" s="65">
        <f t="shared" si="20"/>
        <v>16481</v>
      </c>
      <c r="U38" s="65">
        <f t="shared" si="21"/>
        <v>16673.600000000002</v>
      </c>
      <c r="V38" s="65">
        <f t="shared" si="22"/>
        <v>20603</v>
      </c>
      <c r="W38" s="65">
        <f t="shared" si="23"/>
        <v>24855</v>
      </c>
      <c r="X38" s="65">
        <f t="shared" si="24"/>
        <v>23199</v>
      </c>
      <c r="Y38" s="65">
        <f t="shared" si="25"/>
        <v>23321</v>
      </c>
      <c r="Z38" s="65">
        <f t="shared" si="25"/>
        <v>22328</v>
      </c>
      <c r="AA38" s="6">
        <f t="shared" si="28"/>
        <v>209069.1</v>
      </c>
      <c r="AB38" s="32">
        <f t="shared" si="26"/>
        <v>6.9354903766596518E-2</v>
      </c>
    </row>
    <row r="39" spans="1:28" ht="12.6" customHeight="1">
      <c r="A39" s="5" t="s">
        <v>466</v>
      </c>
      <c r="B39" s="6">
        <v>3900</v>
      </c>
      <c r="C39" s="6">
        <v>17938</v>
      </c>
      <c r="D39" s="6">
        <v>15693.400000000001</v>
      </c>
      <c r="E39" s="6">
        <v>18022.13</v>
      </c>
      <c r="F39" s="6">
        <v>20583</v>
      </c>
      <c r="G39" s="6">
        <v>20667.099999999999</v>
      </c>
      <c r="H39" s="6">
        <v>21633.45</v>
      </c>
      <c r="I39" s="6">
        <v>21896</v>
      </c>
      <c r="J39" s="6">
        <v>20935</v>
      </c>
      <c r="K39" s="6">
        <v>21947</v>
      </c>
      <c r="L39" s="6">
        <v>19032</v>
      </c>
      <c r="M39" s="6">
        <v>202247.08000000002</v>
      </c>
      <c r="O39" s="65" t="str">
        <f t="shared" si="27"/>
        <v>CIÉNAGA</v>
      </c>
      <c r="P39" s="65">
        <f t="shared" si="16"/>
        <v>3900</v>
      </c>
      <c r="Q39" s="65">
        <f t="shared" si="17"/>
        <v>17938</v>
      </c>
      <c r="R39" s="65">
        <f t="shared" si="18"/>
        <v>15693.400000000001</v>
      </c>
      <c r="S39" s="65">
        <f t="shared" si="19"/>
        <v>18022.13</v>
      </c>
      <c r="T39" s="65">
        <f t="shared" si="20"/>
        <v>20583</v>
      </c>
      <c r="U39" s="65">
        <f t="shared" si="21"/>
        <v>20667.099999999999</v>
      </c>
      <c r="V39" s="65">
        <f t="shared" si="22"/>
        <v>21633.45</v>
      </c>
      <c r="W39" s="65">
        <f t="shared" si="23"/>
        <v>21896</v>
      </c>
      <c r="X39" s="65">
        <f t="shared" si="24"/>
        <v>20935</v>
      </c>
      <c r="Y39" s="65">
        <f t="shared" si="25"/>
        <v>21947</v>
      </c>
      <c r="Z39" s="65">
        <f t="shared" si="25"/>
        <v>19032</v>
      </c>
      <c r="AA39" s="6">
        <f t="shared" si="28"/>
        <v>202247.08000000002</v>
      </c>
      <c r="AB39" s="32">
        <f t="shared" si="26"/>
        <v>6.7091821653583184E-2</v>
      </c>
    </row>
    <row r="40" spans="1:28" ht="12.6" customHeight="1">
      <c r="A40" s="5" t="s">
        <v>456</v>
      </c>
      <c r="B40" s="6">
        <v>4150</v>
      </c>
      <c r="C40" s="6">
        <v>2065</v>
      </c>
      <c r="D40" s="6">
        <v>3300</v>
      </c>
      <c r="E40" s="6">
        <v>11640</v>
      </c>
      <c r="F40" s="6">
        <v>18323</v>
      </c>
      <c r="G40" s="6">
        <v>24779</v>
      </c>
      <c r="H40" s="6">
        <v>23062</v>
      </c>
      <c r="I40" s="6">
        <v>14421</v>
      </c>
      <c r="J40" s="6">
        <v>6830</v>
      </c>
      <c r="K40" s="6">
        <v>5877</v>
      </c>
      <c r="L40" s="6">
        <v>8563</v>
      </c>
      <c r="M40" s="6">
        <v>123010</v>
      </c>
      <c r="O40" s="65" t="str">
        <f t="shared" si="27"/>
        <v>PUERTO LÓPEZ</v>
      </c>
      <c r="P40" s="65">
        <f t="shared" si="16"/>
        <v>4150</v>
      </c>
      <c r="Q40" s="65">
        <f t="shared" si="17"/>
        <v>2065</v>
      </c>
      <c r="R40" s="65">
        <f t="shared" si="18"/>
        <v>3300</v>
      </c>
      <c r="S40" s="65">
        <f t="shared" si="19"/>
        <v>11640</v>
      </c>
      <c r="T40" s="65">
        <f t="shared" si="20"/>
        <v>18323</v>
      </c>
      <c r="U40" s="65">
        <f t="shared" si="21"/>
        <v>24779</v>
      </c>
      <c r="V40" s="65">
        <f t="shared" si="22"/>
        <v>23062</v>
      </c>
      <c r="W40" s="65">
        <f t="shared" si="23"/>
        <v>14421</v>
      </c>
      <c r="X40" s="65">
        <f t="shared" si="24"/>
        <v>6830</v>
      </c>
      <c r="Y40" s="65">
        <f t="shared" si="25"/>
        <v>5877</v>
      </c>
      <c r="Z40" s="65">
        <f t="shared" si="25"/>
        <v>8563</v>
      </c>
      <c r="AA40" s="6">
        <f t="shared" si="28"/>
        <v>123010</v>
      </c>
      <c r="AB40" s="32">
        <f t="shared" si="26"/>
        <v>4.08063492516543E-2</v>
      </c>
    </row>
    <row r="41" spans="1:28" ht="12.6" customHeight="1">
      <c r="A41" s="5" t="s">
        <v>458</v>
      </c>
      <c r="B41" s="6">
        <v>4360</v>
      </c>
      <c r="C41" s="6">
        <v>1910</v>
      </c>
      <c r="D41" s="6">
        <v>2455</v>
      </c>
      <c r="E41" s="6">
        <v>7175</v>
      </c>
      <c r="F41" s="6">
        <v>16624</v>
      </c>
      <c r="G41" s="6">
        <v>23423</v>
      </c>
      <c r="H41" s="6">
        <v>18554</v>
      </c>
      <c r="I41" s="6">
        <v>8090</v>
      </c>
      <c r="J41" s="6">
        <v>8178</v>
      </c>
      <c r="K41" s="6">
        <v>8705</v>
      </c>
      <c r="L41" s="6">
        <v>4295</v>
      </c>
      <c r="M41" s="6">
        <v>103769</v>
      </c>
      <c r="O41" s="65" t="str">
        <f t="shared" si="27"/>
        <v>MANÍ</v>
      </c>
      <c r="P41" s="65">
        <f t="shared" si="16"/>
        <v>4360</v>
      </c>
      <c r="Q41" s="65">
        <f t="shared" si="17"/>
        <v>1910</v>
      </c>
      <c r="R41" s="65">
        <f t="shared" si="18"/>
        <v>2455</v>
      </c>
      <c r="S41" s="65">
        <f t="shared" si="19"/>
        <v>7175</v>
      </c>
      <c r="T41" s="65">
        <f t="shared" si="20"/>
        <v>16624</v>
      </c>
      <c r="U41" s="65">
        <f t="shared" si="21"/>
        <v>23423</v>
      </c>
      <c r="V41" s="65">
        <f t="shared" si="22"/>
        <v>18554</v>
      </c>
      <c r="W41" s="65">
        <f t="shared" si="23"/>
        <v>8090</v>
      </c>
      <c r="X41" s="65">
        <f t="shared" si="24"/>
        <v>8178</v>
      </c>
      <c r="Y41" s="65">
        <f t="shared" si="25"/>
        <v>8705</v>
      </c>
      <c r="Z41" s="65">
        <f t="shared" si="25"/>
        <v>4295</v>
      </c>
      <c r="AA41" s="6">
        <f t="shared" si="28"/>
        <v>103769</v>
      </c>
      <c r="AB41" s="32">
        <f t="shared" si="26"/>
        <v>3.4423494476017523E-2</v>
      </c>
    </row>
    <row r="42" spans="1:28" ht="12.6" customHeight="1">
      <c r="A42" s="5" t="s">
        <v>463</v>
      </c>
      <c r="B42" s="6">
        <v>3960</v>
      </c>
      <c r="C42" s="6">
        <v>2880</v>
      </c>
      <c r="D42" s="6">
        <v>660</v>
      </c>
      <c r="E42" s="6">
        <v>12223</v>
      </c>
      <c r="F42" s="6">
        <v>10365</v>
      </c>
      <c r="G42" s="6">
        <v>19552</v>
      </c>
      <c r="H42" s="6">
        <v>20050</v>
      </c>
      <c r="I42" s="6">
        <v>12542</v>
      </c>
      <c r="J42" s="6">
        <v>5980</v>
      </c>
      <c r="K42" s="6">
        <v>8879</v>
      </c>
      <c r="L42" s="6">
        <v>3060</v>
      </c>
      <c r="M42" s="6">
        <v>100151</v>
      </c>
      <c r="O42" s="65" t="str">
        <f t="shared" si="27"/>
        <v>NUNCHÍA</v>
      </c>
      <c r="P42" s="65">
        <f t="shared" si="16"/>
        <v>3960</v>
      </c>
      <c r="Q42" s="65">
        <f t="shared" si="17"/>
        <v>2880</v>
      </c>
      <c r="R42" s="65">
        <f t="shared" si="18"/>
        <v>660</v>
      </c>
      <c r="S42" s="65">
        <f t="shared" si="19"/>
        <v>12223</v>
      </c>
      <c r="T42" s="65">
        <f t="shared" si="20"/>
        <v>10365</v>
      </c>
      <c r="U42" s="65">
        <f t="shared" si="21"/>
        <v>19552</v>
      </c>
      <c r="V42" s="65">
        <f t="shared" si="22"/>
        <v>20050</v>
      </c>
      <c r="W42" s="65">
        <f t="shared" si="23"/>
        <v>12542</v>
      </c>
      <c r="X42" s="65">
        <f t="shared" si="24"/>
        <v>5980</v>
      </c>
      <c r="Y42" s="65">
        <f t="shared" si="25"/>
        <v>8879</v>
      </c>
      <c r="Z42" s="65">
        <f t="shared" si="25"/>
        <v>3060</v>
      </c>
      <c r="AA42" s="6">
        <f t="shared" si="28"/>
        <v>100151</v>
      </c>
      <c r="AB42" s="32">
        <f t="shared" si="26"/>
        <v>3.322328821967669E-2</v>
      </c>
    </row>
    <row r="43" spans="1:28" ht="12.6" customHeight="1">
      <c r="A43" s="5" t="s">
        <v>338</v>
      </c>
      <c r="B43" s="6"/>
      <c r="C43" s="6"/>
      <c r="D43" s="6"/>
      <c r="E43" s="6">
        <v>6726.5</v>
      </c>
      <c r="F43" s="6">
        <v>18844</v>
      </c>
      <c r="G43" s="6">
        <v>26510</v>
      </c>
      <c r="H43" s="6">
        <v>31402</v>
      </c>
      <c r="I43" s="6">
        <v>14782</v>
      </c>
      <c r="J43" s="6">
        <v>1529</v>
      </c>
      <c r="K43" s="6">
        <v>197</v>
      </c>
      <c r="L43" s="6"/>
      <c r="M43" s="6">
        <v>99990.5</v>
      </c>
      <c r="O43" s="65" t="str">
        <f t="shared" si="27"/>
        <v>TRINIDAD</v>
      </c>
      <c r="P43" s="65">
        <f t="shared" si="16"/>
        <v>0</v>
      </c>
      <c r="Q43" s="65">
        <f t="shared" si="17"/>
        <v>0</v>
      </c>
      <c r="R43" s="65">
        <f t="shared" si="18"/>
        <v>0</v>
      </c>
      <c r="S43" s="65">
        <f t="shared" si="19"/>
        <v>6726.5</v>
      </c>
      <c r="T43" s="65">
        <f t="shared" si="20"/>
        <v>18844</v>
      </c>
      <c r="U43" s="65">
        <f t="shared" si="21"/>
        <v>26510</v>
      </c>
      <c r="V43" s="65">
        <f t="shared" si="22"/>
        <v>31402</v>
      </c>
      <c r="W43" s="65">
        <f t="shared" si="23"/>
        <v>14782</v>
      </c>
      <c r="X43" s="65">
        <f t="shared" si="24"/>
        <v>1529</v>
      </c>
      <c r="Y43" s="65">
        <f t="shared" si="25"/>
        <v>197</v>
      </c>
      <c r="Z43" s="65">
        <f t="shared" si="25"/>
        <v>0</v>
      </c>
      <c r="AA43" s="6">
        <f t="shared" si="28"/>
        <v>99990.5</v>
      </c>
      <c r="AB43" s="32">
        <f t="shared" si="26"/>
        <v>3.3170045238984952E-2</v>
      </c>
    </row>
    <row r="44" spans="1:28" ht="12.6" customHeight="1">
      <c r="A44" s="5" t="s">
        <v>536</v>
      </c>
      <c r="B44" s="6">
        <v>1692</v>
      </c>
      <c r="C44" s="6">
        <v>2070</v>
      </c>
      <c r="D44" s="6">
        <v>452</v>
      </c>
      <c r="E44" s="6">
        <v>7904</v>
      </c>
      <c r="F44" s="6">
        <v>17562</v>
      </c>
      <c r="G44" s="6">
        <v>18780</v>
      </c>
      <c r="H44" s="6">
        <v>16432</v>
      </c>
      <c r="I44" s="6">
        <v>12852</v>
      </c>
      <c r="J44" s="6">
        <v>3092</v>
      </c>
      <c r="K44" s="6">
        <v>7772</v>
      </c>
      <c r="L44" s="6">
        <v>9299</v>
      </c>
      <c r="M44" s="6">
        <v>97907</v>
      </c>
      <c r="O44" s="65" t="str">
        <f t="shared" si="27"/>
        <v>VILLANUEVA</v>
      </c>
      <c r="P44" s="65">
        <f t="shared" si="16"/>
        <v>1692</v>
      </c>
      <c r="Q44" s="65">
        <f t="shared" si="17"/>
        <v>2070</v>
      </c>
      <c r="R44" s="65">
        <f t="shared" si="18"/>
        <v>452</v>
      </c>
      <c r="S44" s="65">
        <f t="shared" si="19"/>
        <v>7904</v>
      </c>
      <c r="T44" s="65">
        <f t="shared" si="20"/>
        <v>17562</v>
      </c>
      <c r="U44" s="65">
        <f t="shared" si="21"/>
        <v>18780</v>
      </c>
      <c r="V44" s="65">
        <f t="shared" si="22"/>
        <v>16432</v>
      </c>
      <c r="W44" s="65">
        <f t="shared" si="23"/>
        <v>12852</v>
      </c>
      <c r="X44" s="65">
        <f t="shared" si="24"/>
        <v>3092</v>
      </c>
      <c r="Y44" s="65">
        <f t="shared" si="25"/>
        <v>7772</v>
      </c>
      <c r="Z44" s="65">
        <f t="shared" si="25"/>
        <v>9299</v>
      </c>
      <c r="AA44" s="6">
        <f t="shared" si="28"/>
        <v>97907</v>
      </c>
      <c r="AB44" s="32">
        <f t="shared" si="26"/>
        <v>3.2478881685893163E-2</v>
      </c>
    </row>
    <row r="45" spans="1:28" ht="12.6" customHeight="1">
      <c r="A45" s="5" t="s">
        <v>201</v>
      </c>
      <c r="B45" s="6">
        <v>4000</v>
      </c>
      <c r="C45" s="6">
        <v>280</v>
      </c>
      <c r="D45" s="6">
        <v>600</v>
      </c>
      <c r="E45" s="6">
        <v>1600</v>
      </c>
      <c r="F45" s="6">
        <v>8950</v>
      </c>
      <c r="G45" s="6">
        <v>21123</v>
      </c>
      <c r="H45" s="6">
        <v>11511</v>
      </c>
      <c r="I45" s="6">
        <v>8163</v>
      </c>
      <c r="J45" s="6">
        <v>10404</v>
      </c>
      <c r="K45" s="6">
        <v>7070</v>
      </c>
      <c r="L45" s="6">
        <v>3790</v>
      </c>
      <c r="M45" s="6">
        <v>77491</v>
      </c>
      <c r="O45" s="65" t="str">
        <f t="shared" si="27"/>
        <v>YOPAL</v>
      </c>
      <c r="P45" s="65">
        <f t="shared" si="16"/>
        <v>4000</v>
      </c>
      <c r="Q45" s="65">
        <f t="shared" si="17"/>
        <v>280</v>
      </c>
      <c r="R45" s="65">
        <f t="shared" si="18"/>
        <v>600</v>
      </c>
      <c r="S45" s="65">
        <f t="shared" si="19"/>
        <v>1600</v>
      </c>
      <c r="T45" s="65">
        <f t="shared" si="20"/>
        <v>8950</v>
      </c>
      <c r="U45" s="65">
        <f t="shared" si="21"/>
        <v>21123</v>
      </c>
      <c r="V45" s="65">
        <f t="shared" si="22"/>
        <v>11511</v>
      </c>
      <c r="W45" s="65">
        <f t="shared" si="23"/>
        <v>8163</v>
      </c>
      <c r="X45" s="65">
        <f t="shared" si="24"/>
        <v>10404</v>
      </c>
      <c r="Y45" s="65">
        <f t="shared" si="25"/>
        <v>7070</v>
      </c>
      <c r="Z45" s="65">
        <f t="shared" si="25"/>
        <v>3790</v>
      </c>
      <c r="AA45" s="6">
        <f t="shared" si="28"/>
        <v>77491</v>
      </c>
      <c r="AB45" s="32">
        <f t="shared" si="26"/>
        <v>2.5706241849117496E-2</v>
      </c>
    </row>
    <row r="46" spans="1:28">
      <c r="A46" s="5" t="s">
        <v>169</v>
      </c>
      <c r="B46" s="6">
        <v>5392</v>
      </c>
      <c r="C46" s="6">
        <v>2642</v>
      </c>
      <c r="D46" s="6">
        <v>2822</v>
      </c>
      <c r="E46" s="6">
        <v>2925</v>
      </c>
      <c r="F46" s="6">
        <v>7325</v>
      </c>
      <c r="G46" s="6">
        <v>7744</v>
      </c>
      <c r="H46" s="6">
        <v>6907</v>
      </c>
      <c r="I46" s="6">
        <v>4496</v>
      </c>
      <c r="J46" s="6">
        <v>1992</v>
      </c>
      <c r="K46" s="6">
        <v>5267</v>
      </c>
      <c r="L46" s="6">
        <v>7535</v>
      </c>
      <c r="M46" s="6">
        <v>55047</v>
      </c>
      <c r="O46" s="65" t="str">
        <f t="shared" si="27"/>
        <v>VILLAVICENCIO</v>
      </c>
      <c r="P46" s="65">
        <f t="shared" si="16"/>
        <v>5392</v>
      </c>
      <c r="Q46" s="65">
        <f t="shared" si="17"/>
        <v>2642</v>
      </c>
      <c r="R46" s="65">
        <f t="shared" si="18"/>
        <v>2822</v>
      </c>
      <c r="S46" s="65">
        <f t="shared" si="19"/>
        <v>2925</v>
      </c>
      <c r="T46" s="65">
        <f t="shared" si="20"/>
        <v>7325</v>
      </c>
      <c r="U46" s="65">
        <f t="shared" si="21"/>
        <v>7744</v>
      </c>
      <c r="V46" s="65">
        <f t="shared" si="22"/>
        <v>6907</v>
      </c>
      <c r="W46" s="65">
        <f t="shared" si="23"/>
        <v>4496</v>
      </c>
      <c r="X46" s="65">
        <f t="shared" si="24"/>
        <v>1992</v>
      </c>
      <c r="Y46" s="65">
        <f t="shared" si="25"/>
        <v>5267</v>
      </c>
      <c r="Z46" s="65">
        <f t="shared" si="25"/>
        <v>7535</v>
      </c>
      <c r="AA46" s="6">
        <f t="shared" si="28"/>
        <v>55047</v>
      </c>
      <c r="AB46" s="32">
        <f t="shared" si="26"/>
        <v>1.8260849583414472E-2</v>
      </c>
    </row>
    <row r="47" spans="1:28">
      <c r="A47" s="5" t="s">
        <v>78</v>
      </c>
      <c r="B47" s="6">
        <v>1447</v>
      </c>
      <c r="C47" s="6">
        <v>1284</v>
      </c>
      <c r="D47" s="6">
        <v>1057</v>
      </c>
      <c r="E47" s="6">
        <v>1712</v>
      </c>
      <c r="F47" s="6">
        <v>4267</v>
      </c>
      <c r="G47" s="6">
        <v>7253</v>
      </c>
      <c r="H47" s="6">
        <v>4971</v>
      </c>
      <c r="I47" s="6">
        <v>2716</v>
      </c>
      <c r="J47" s="6">
        <v>2388</v>
      </c>
      <c r="K47" s="6">
        <v>7587</v>
      </c>
      <c r="L47" s="6">
        <v>3419</v>
      </c>
      <c r="M47" s="6">
        <v>38101</v>
      </c>
      <c r="O47" s="65" t="str">
        <f t="shared" si="27"/>
        <v>FUENTE DE ORO</v>
      </c>
      <c r="P47" s="65">
        <f t="shared" si="16"/>
        <v>1447</v>
      </c>
      <c r="Q47" s="65">
        <f t="shared" si="17"/>
        <v>1284</v>
      </c>
      <c r="R47" s="65">
        <f t="shared" si="18"/>
        <v>1057</v>
      </c>
      <c r="S47" s="65">
        <f t="shared" si="19"/>
        <v>1712</v>
      </c>
      <c r="T47" s="65">
        <f t="shared" si="20"/>
        <v>4267</v>
      </c>
      <c r="U47" s="65">
        <f t="shared" si="21"/>
        <v>7253</v>
      </c>
      <c r="V47" s="65">
        <f t="shared" si="22"/>
        <v>4971</v>
      </c>
      <c r="W47" s="65">
        <f t="shared" si="23"/>
        <v>2716</v>
      </c>
      <c r="X47" s="65">
        <f t="shared" si="24"/>
        <v>2388</v>
      </c>
      <c r="Y47" s="65">
        <f t="shared" si="25"/>
        <v>7587</v>
      </c>
      <c r="Z47" s="65">
        <f t="shared" si="25"/>
        <v>3419</v>
      </c>
      <c r="AA47" s="6">
        <f t="shared" si="28"/>
        <v>38101</v>
      </c>
      <c r="AB47" s="32">
        <f t="shared" si="26"/>
        <v>1.2639319671874486E-2</v>
      </c>
    </row>
    <row r="48" spans="1:28">
      <c r="A48" s="5" t="s">
        <v>28</v>
      </c>
      <c r="B48" s="6">
        <v>1386.57</v>
      </c>
      <c r="C48" s="6">
        <v>1752</v>
      </c>
      <c r="D48" s="6">
        <v>2279.6799999999998</v>
      </c>
      <c r="E48" s="6">
        <v>1999.45</v>
      </c>
      <c r="F48" s="6">
        <v>2867</v>
      </c>
      <c r="G48" s="6">
        <v>2417</v>
      </c>
      <c r="H48" s="6">
        <v>2389</v>
      </c>
      <c r="I48" s="6">
        <v>2670</v>
      </c>
      <c r="J48" s="6">
        <v>3134</v>
      </c>
      <c r="K48" s="6">
        <v>3285</v>
      </c>
      <c r="L48" s="6">
        <v>3707</v>
      </c>
      <c r="M48" s="6">
        <v>27886.7</v>
      </c>
      <c r="O48" s="65" t="str">
        <f t="shared" si="27"/>
        <v>RIOHACHA</v>
      </c>
      <c r="P48" s="65">
        <f t="shared" si="16"/>
        <v>1386.57</v>
      </c>
      <c r="Q48" s="65">
        <f t="shared" si="17"/>
        <v>1752</v>
      </c>
      <c r="R48" s="65">
        <f t="shared" si="18"/>
        <v>2279.6799999999998</v>
      </c>
      <c r="S48" s="65">
        <f t="shared" si="19"/>
        <v>1999.45</v>
      </c>
      <c r="T48" s="65">
        <f t="shared" si="20"/>
        <v>2867</v>
      </c>
      <c r="U48" s="65">
        <f t="shared" si="21"/>
        <v>2417</v>
      </c>
      <c r="V48" s="65">
        <f t="shared" si="22"/>
        <v>2389</v>
      </c>
      <c r="W48" s="65">
        <f t="shared" si="23"/>
        <v>2670</v>
      </c>
      <c r="X48" s="65">
        <f t="shared" si="24"/>
        <v>3134</v>
      </c>
      <c r="Y48" s="65">
        <f t="shared" si="25"/>
        <v>3285</v>
      </c>
      <c r="Z48" s="65">
        <f t="shared" si="25"/>
        <v>3707</v>
      </c>
      <c r="AA48" s="6">
        <f t="shared" si="28"/>
        <v>27886.7</v>
      </c>
      <c r="AB48" s="32">
        <f t="shared" si="26"/>
        <v>9.2509098420950168E-3</v>
      </c>
    </row>
    <row r="49" spans="1:28">
      <c r="A49" s="5" t="s">
        <v>208</v>
      </c>
      <c r="B49" s="6">
        <v>2846.33</v>
      </c>
      <c r="C49" s="6">
        <v>2115</v>
      </c>
      <c r="D49" s="6"/>
      <c r="E49" s="6">
        <v>1946.83</v>
      </c>
      <c r="F49" s="6">
        <v>2590</v>
      </c>
      <c r="G49" s="6">
        <v>2366.69</v>
      </c>
      <c r="H49" s="6">
        <v>3045</v>
      </c>
      <c r="I49" s="6">
        <v>3113</v>
      </c>
      <c r="J49" s="6">
        <v>1671</v>
      </c>
      <c r="K49" s="6">
        <v>2022</v>
      </c>
      <c r="L49" s="6">
        <v>3315</v>
      </c>
      <c r="M49" s="6">
        <v>25030.85</v>
      </c>
      <c r="O49" s="65" t="str">
        <f t="shared" si="27"/>
        <v>CANDELARIA</v>
      </c>
      <c r="P49" s="65">
        <f t="shared" si="16"/>
        <v>2846.33</v>
      </c>
      <c r="Q49" s="65">
        <f t="shared" si="17"/>
        <v>2115</v>
      </c>
      <c r="R49" s="65">
        <f t="shared" si="18"/>
        <v>0</v>
      </c>
      <c r="S49" s="65">
        <f t="shared" si="19"/>
        <v>1946.83</v>
      </c>
      <c r="T49" s="65">
        <f t="shared" si="20"/>
        <v>2590</v>
      </c>
      <c r="U49" s="65">
        <f t="shared" si="21"/>
        <v>2366.69</v>
      </c>
      <c r="V49" s="65">
        <f t="shared" si="22"/>
        <v>3045</v>
      </c>
      <c r="W49" s="65">
        <f t="shared" si="23"/>
        <v>3113</v>
      </c>
      <c r="X49" s="65">
        <f t="shared" si="24"/>
        <v>1671</v>
      </c>
      <c r="Y49" s="65">
        <f t="shared" si="25"/>
        <v>2022</v>
      </c>
      <c r="Z49" s="65">
        <f t="shared" si="25"/>
        <v>3315</v>
      </c>
      <c r="AA49" s="6">
        <f t="shared" si="28"/>
        <v>25030.85</v>
      </c>
      <c r="AB49" s="32">
        <f t="shared" si="26"/>
        <v>8.3035331043473781E-3</v>
      </c>
    </row>
    <row r="50" spans="1:28">
      <c r="A50" s="5" t="s">
        <v>383</v>
      </c>
      <c r="B50" s="6"/>
      <c r="C50" s="6"/>
      <c r="D50" s="6"/>
      <c r="E50" s="6"/>
      <c r="F50" s="6">
        <v>2183</v>
      </c>
      <c r="G50" s="6">
        <v>3263</v>
      </c>
      <c r="H50" s="6">
        <v>2520</v>
      </c>
      <c r="I50" s="6">
        <v>2700</v>
      </c>
      <c r="J50" s="6">
        <v>4430</v>
      </c>
      <c r="K50" s="6">
        <v>1197</v>
      </c>
      <c r="L50" s="6">
        <v>2994</v>
      </c>
      <c r="M50" s="6">
        <v>19287</v>
      </c>
      <c r="O50" s="65" t="str">
        <f t="shared" si="27"/>
        <v>CUMARIBO</v>
      </c>
      <c r="P50" s="65">
        <f t="shared" si="16"/>
        <v>0</v>
      </c>
      <c r="Q50" s="65">
        <f t="shared" si="17"/>
        <v>0</v>
      </c>
      <c r="R50" s="65">
        <f t="shared" si="18"/>
        <v>0</v>
      </c>
      <c r="S50" s="65">
        <f t="shared" si="19"/>
        <v>0</v>
      </c>
      <c r="T50" s="65">
        <f t="shared" si="20"/>
        <v>2183</v>
      </c>
      <c r="U50" s="65">
        <f t="shared" si="21"/>
        <v>3263</v>
      </c>
      <c r="V50" s="65">
        <f t="shared" si="22"/>
        <v>2520</v>
      </c>
      <c r="W50" s="65">
        <f t="shared" si="23"/>
        <v>2700</v>
      </c>
      <c r="X50" s="65">
        <f t="shared" si="24"/>
        <v>4430</v>
      </c>
      <c r="Y50" s="65">
        <f t="shared" si="25"/>
        <v>1197</v>
      </c>
      <c r="Z50" s="65">
        <f t="shared" si="25"/>
        <v>2994</v>
      </c>
      <c r="AA50" s="6">
        <f t="shared" si="28"/>
        <v>19287</v>
      </c>
      <c r="AB50" s="32">
        <f t="shared" si="26"/>
        <v>6.3981144461154093E-3</v>
      </c>
    </row>
    <row r="51" spans="1:28">
      <c r="A51" s="5" t="s">
        <v>31</v>
      </c>
      <c r="B51" s="6">
        <v>1489.73</v>
      </c>
      <c r="C51" s="6">
        <v>1561</v>
      </c>
      <c r="D51" s="6">
        <v>1577.94</v>
      </c>
      <c r="E51" s="6">
        <v>1458.93</v>
      </c>
      <c r="F51" s="6">
        <v>1636</v>
      </c>
      <c r="G51" s="6">
        <v>1718</v>
      </c>
      <c r="H51" s="6">
        <v>1614</v>
      </c>
      <c r="I51" s="6">
        <v>2096</v>
      </c>
      <c r="J51" s="6">
        <v>1790</v>
      </c>
      <c r="K51" s="6">
        <v>2153</v>
      </c>
      <c r="L51" s="6">
        <v>1908</v>
      </c>
      <c r="M51" s="6">
        <v>19002.599999999999</v>
      </c>
      <c r="O51" s="65" t="str">
        <f t="shared" si="27"/>
        <v>SANTA MARTA</v>
      </c>
      <c r="P51" s="65">
        <f t="shared" si="16"/>
        <v>1489.73</v>
      </c>
      <c r="Q51" s="65">
        <f t="shared" si="17"/>
        <v>1561</v>
      </c>
      <c r="R51" s="65">
        <f t="shared" si="18"/>
        <v>1577.94</v>
      </c>
      <c r="S51" s="65">
        <f t="shared" si="19"/>
        <v>1458.93</v>
      </c>
      <c r="T51" s="65">
        <f t="shared" si="20"/>
        <v>1636</v>
      </c>
      <c r="U51" s="65">
        <f t="shared" si="21"/>
        <v>1718</v>
      </c>
      <c r="V51" s="65">
        <f t="shared" si="22"/>
        <v>1614</v>
      </c>
      <c r="W51" s="65">
        <f t="shared" si="23"/>
        <v>2096</v>
      </c>
      <c r="X51" s="65">
        <f t="shared" si="24"/>
        <v>1790</v>
      </c>
      <c r="Y51" s="65">
        <f t="shared" si="25"/>
        <v>2153</v>
      </c>
      <c r="Z51" s="65">
        <f t="shared" si="25"/>
        <v>1908</v>
      </c>
      <c r="AA51" s="6">
        <f t="shared" si="28"/>
        <v>19002.599999999999</v>
      </c>
      <c r="AB51" s="32">
        <f t="shared" si="26"/>
        <v>6.3037698747214531E-3</v>
      </c>
    </row>
    <row r="52" spans="1:28">
      <c r="A52" s="5" t="s">
        <v>227</v>
      </c>
      <c r="B52" s="6">
        <v>2671.3199999999997</v>
      </c>
      <c r="C52" s="6">
        <v>2299</v>
      </c>
      <c r="D52" s="6">
        <v>20.5</v>
      </c>
      <c r="E52" s="6">
        <v>2237.29</v>
      </c>
      <c r="F52" s="6">
        <v>2068</v>
      </c>
      <c r="G52" s="6">
        <v>1745</v>
      </c>
      <c r="H52" s="6">
        <v>2088</v>
      </c>
      <c r="I52" s="6">
        <v>1553</v>
      </c>
      <c r="J52" s="6">
        <v>876</v>
      </c>
      <c r="K52" s="6">
        <v>1769</v>
      </c>
      <c r="L52" s="6">
        <v>1276</v>
      </c>
      <c r="M52" s="6">
        <v>18603.11</v>
      </c>
      <c r="O52" s="65" t="str">
        <f t="shared" si="27"/>
        <v>ZARZAL</v>
      </c>
      <c r="P52" s="65">
        <f t="shared" si="16"/>
        <v>2671.3199999999997</v>
      </c>
      <c r="Q52" s="65">
        <f t="shared" si="17"/>
        <v>2299</v>
      </c>
      <c r="R52" s="65">
        <f t="shared" si="18"/>
        <v>20.5</v>
      </c>
      <c r="S52" s="65">
        <f t="shared" si="19"/>
        <v>2237.29</v>
      </c>
      <c r="T52" s="65">
        <f t="shared" si="20"/>
        <v>2068</v>
      </c>
      <c r="U52" s="65">
        <f t="shared" si="21"/>
        <v>1745</v>
      </c>
      <c r="V52" s="65">
        <f t="shared" si="22"/>
        <v>2088</v>
      </c>
      <c r="W52" s="65">
        <f t="shared" si="23"/>
        <v>1553</v>
      </c>
      <c r="X52" s="65">
        <f t="shared" si="24"/>
        <v>876</v>
      </c>
      <c r="Y52" s="65">
        <f t="shared" si="25"/>
        <v>1769</v>
      </c>
      <c r="Z52" s="65">
        <f t="shared" si="25"/>
        <v>1276</v>
      </c>
      <c r="AA52" s="6">
        <f t="shared" si="28"/>
        <v>18603.11</v>
      </c>
      <c r="AB52" s="32">
        <f t="shared" si="26"/>
        <v>6.171246271253903E-3</v>
      </c>
    </row>
    <row r="53" spans="1:28">
      <c r="A53" s="5" t="s">
        <v>12</v>
      </c>
      <c r="B53" s="6">
        <v>240</v>
      </c>
      <c r="C53" s="6">
        <v>510</v>
      </c>
      <c r="D53" s="6">
        <v>540</v>
      </c>
      <c r="E53" s="6">
        <v>2120</v>
      </c>
      <c r="F53" s="6">
        <v>4557</v>
      </c>
      <c r="G53" s="6">
        <v>4499</v>
      </c>
      <c r="H53" s="6">
        <v>2637.5</v>
      </c>
      <c r="I53" s="6">
        <v>713</v>
      </c>
      <c r="J53" s="6">
        <v>400</v>
      </c>
      <c r="K53" s="6">
        <v>1026</v>
      </c>
      <c r="L53" s="6">
        <v>778</v>
      </c>
      <c r="M53" s="6">
        <v>18020.5</v>
      </c>
      <c r="O53" s="65" t="str">
        <f t="shared" si="27"/>
        <v>AGUAZUL</v>
      </c>
      <c r="P53" s="65">
        <f t="shared" si="16"/>
        <v>240</v>
      </c>
      <c r="Q53" s="65">
        <f t="shared" si="17"/>
        <v>510</v>
      </c>
      <c r="R53" s="65">
        <f t="shared" si="18"/>
        <v>540</v>
      </c>
      <c r="S53" s="65">
        <f t="shared" si="19"/>
        <v>2120</v>
      </c>
      <c r="T53" s="65">
        <f t="shared" si="20"/>
        <v>4557</v>
      </c>
      <c r="U53" s="65">
        <f t="shared" si="21"/>
        <v>4499</v>
      </c>
      <c r="V53" s="65">
        <f t="shared" si="22"/>
        <v>2637.5</v>
      </c>
      <c r="W53" s="65">
        <f t="shared" si="23"/>
        <v>713</v>
      </c>
      <c r="X53" s="65">
        <f t="shared" si="24"/>
        <v>400</v>
      </c>
      <c r="Y53" s="65">
        <f t="shared" si="25"/>
        <v>1026</v>
      </c>
      <c r="Z53" s="65">
        <f t="shared" si="25"/>
        <v>778</v>
      </c>
      <c r="AA53" s="6">
        <f t="shared" si="28"/>
        <v>18020.5</v>
      </c>
      <c r="AB53" s="32">
        <f t="shared" si="26"/>
        <v>5.9779759100027346E-3</v>
      </c>
    </row>
    <row r="54" spans="1:28">
      <c r="A54" s="5" t="s">
        <v>242</v>
      </c>
      <c r="B54" s="6">
        <v>1281.4000000000001</v>
      </c>
      <c r="C54" s="6">
        <v>1313</v>
      </c>
      <c r="D54" s="6">
        <v>508</v>
      </c>
      <c r="E54" s="6">
        <v>1216</v>
      </c>
      <c r="F54" s="6">
        <v>1713</v>
      </c>
      <c r="G54" s="6">
        <v>1709.07</v>
      </c>
      <c r="H54" s="6">
        <v>1662</v>
      </c>
      <c r="I54" s="6">
        <v>930</v>
      </c>
      <c r="J54" s="6">
        <v>901.4</v>
      </c>
      <c r="K54" s="6">
        <v>1879.7</v>
      </c>
      <c r="L54" s="6">
        <v>1448</v>
      </c>
      <c r="M54" s="6">
        <v>14561.57</v>
      </c>
      <c r="O54" s="65" t="str">
        <f t="shared" si="27"/>
        <v>PRADERA</v>
      </c>
      <c r="P54" s="65">
        <f t="shared" si="16"/>
        <v>1281.4000000000001</v>
      </c>
      <c r="Q54" s="65">
        <f t="shared" si="17"/>
        <v>1313</v>
      </c>
      <c r="R54" s="65">
        <f t="shared" si="18"/>
        <v>508</v>
      </c>
      <c r="S54" s="65">
        <f t="shared" si="19"/>
        <v>1216</v>
      </c>
      <c r="T54" s="65">
        <f t="shared" si="20"/>
        <v>1713</v>
      </c>
      <c r="U54" s="65">
        <f t="shared" si="21"/>
        <v>1709.07</v>
      </c>
      <c r="V54" s="65">
        <f t="shared" si="22"/>
        <v>1662</v>
      </c>
      <c r="W54" s="65">
        <f t="shared" si="23"/>
        <v>930</v>
      </c>
      <c r="X54" s="65">
        <f t="shared" si="24"/>
        <v>901.4</v>
      </c>
      <c r="Y54" s="65">
        <f t="shared" si="25"/>
        <v>1879.7</v>
      </c>
      <c r="Z54" s="65">
        <f t="shared" si="25"/>
        <v>1448</v>
      </c>
      <c r="AA54" s="6">
        <f t="shared" si="28"/>
        <v>14561.57</v>
      </c>
      <c r="AB54" s="32">
        <f t="shared" si="26"/>
        <v>4.8305382576409378E-3</v>
      </c>
    </row>
    <row r="55" spans="1:28">
      <c r="A55" s="5" t="s">
        <v>455</v>
      </c>
      <c r="B55" s="6">
        <v>1037.5</v>
      </c>
      <c r="C55" s="6">
        <v>450</v>
      </c>
      <c r="D55" s="6">
        <v>250</v>
      </c>
      <c r="E55" s="6">
        <v>1075</v>
      </c>
      <c r="F55" s="6">
        <v>2525</v>
      </c>
      <c r="G55" s="6">
        <v>2215</v>
      </c>
      <c r="H55" s="6">
        <v>1625</v>
      </c>
      <c r="I55" s="6">
        <v>2100</v>
      </c>
      <c r="J55" s="6">
        <v>790</v>
      </c>
      <c r="K55" s="6"/>
      <c r="L55" s="6"/>
      <c r="M55" s="6">
        <v>12067.5</v>
      </c>
      <c r="O55" s="65" t="str">
        <f t="shared" si="27"/>
        <v>ESPINAL</v>
      </c>
      <c r="P55" s="65">
        <f t="shared" si="16"/>
        <v>1037.5</v>
      </c>
      <c r="Q55" s="65">
        <f t="shared" si="17"/>
        <v>450</v>
      </c>
      <c r="R55" s="65">
        <f t="shared" si="18"/>
        <v>250</v>
      </c>
      <c r="S55" s="65">
        <f t="shared" si="19"/>
        <v>1075</v>
      </c>
      <c r="T55" s="65">
        <f t="shared" si="20"/>
        <v>2525</v>
      </c>
      <c r="U55" s="65">
        <f t="shared" si="21"/>
        <v>2215</v>
      </c>
      <c r="V55" s="65">
        <f t="shared" si="22"/>
        <v>1625</v>
      </c>
      <c r="W55" s="65">
        <f t="shared" si="23"/>
        <v>2100</v>
      </c>
      <c r="X55" s="65">
        <f t="shared" si="24"/>
        <v>790</v>
      </c>
      <c r="Y55" s="65">
        <f t="shared" si="25"/>
        <v>0</v>
      </c>
      <c r="Z55" s="65">
        <f t="shared" si="25"/>
        <v>0</v>
      </c>
      <c r="AA55" s="6">
        <f t="shared" si="28"/>
        <v>12067.5</v>
      </c>
      <c r="AB55" s="32">
        <f t="shared" si="26"/>
        <v>4.003175510888044E-3</v>
      </c>
    </row>
    <row r="56" spans="1:28">
      <c r="A56" s="5" t="s">
        <v>95</v>
      </c>
      <c r="B56" s="6">
        <v>419.81</v>
      </c>
      <c r="C56" s="6">
        <v>652</v>
      </c>
      <c r="D56" s="6">
        <v>127.97999999999999</v>
      </c>
      <c r="E56" s="6">
        <v>533.12</v>
      </c>
      <c r="F56" s="6">
        <v>1975</v>
      </c>
      <c r="G56" s="6">
        <v>2117.86</v>
      </c>
      <c r="H56" s="6">
        <v>1566.04</v>
      </c>
      <c r="I56" s="6">
        <v>444</v>
      </c>
      <c r="J56" s="6">
        <v>374</v>
      </c>
      <c r="K56" s="6">
        <v>664</v>
      </c>
      <c r="L56" s="6">
        <v>2135</v>
      </c>
      <c r="M56" s="6">
        <v>11008.810000000001</v>
      </c>
      <c r="O56" s="65" t="str">
        <f t="shared" si="27"/>
        <v>CARTAGO</v>
      </c>
      <c r="P56" s="65">
        <f t="shared" si="16"/>
        <v>419.81</v>
      </c>
      <c r="Q56" s="65">
        <f t="shared" si="17"/>
        <v>652</v>
      </c>
      <c r="R56" s="65">
        <f t="shared" si="18"/>
        <v>127.97999999999999</v>
      </c>
      <c r="S56" s="65">
        <f t="shared" si="19"/>
        <v>533.12</v>
      </c>
      <c r="T56" s="65">
        <f t="shared" si="20"/>
        <v>1975</v>
      </c>
      <c r="U56" s="65">
        <f t="shared" si="21"/>
        <v>2117.86</v>
      </c>
      <c r="V56" s="65">
        <f t="shared" si="22"/>
        <v>1566.04</v>
      </c>
      <c r="W56" s="65">
        <f t="shared" si="23"/>
        <v>444</v>
      </c>
      <c r="X56" s="65">
        <f t="shared" si="24"/>
        <v>374</v>
      </c>
      <c r="Y56" s="65">
        <f t="shared" si="25"/>
        <v>664</v>
      </c>
      <c r="Z56" s="65">
        <f t="shared" si="25"/>
        <v>2135</v>
      </c>
      <c r="AA56" s="6">
        <f t="shared" si="28"/>
        <v>11008.810000000001</v>
      </c>
      <c r="AB56" s="32">
        <f t="shared" si="26"/>
        <v>3.6519741948224083E-3</v>
      </c>
    </row>
    <row r="57" spans="1:28">
      <c r="A57" s="5" t="s">
        <v>196</v>
      </c>
      <c r="B57" s="6">
        <v>90</v>
      </c>
      <c r="C57" s="6">
        <v>40</v>
      </c>
      <c r="D57" s="6">
        <v>0</v>
      </c>
      <c r="E57" s="6">
        <v>521</v>
      </c>
      <c r="F57" s="6">
        <v>2358</v>
      </c>
      <c r="G57" s="6">
        <v>3400</v>
      </c>
      <c r="H57" s="6">
        <v>3000</v>
      </c>
      <c r="I57" s="6">
        <v>1410</v>
      </c>
      <c r="J57" s="6"/>
      <c r="K57" s="6">
        <v>1</v>
      </c>
      <c r="L57" s="6">
        <v>93</v>
      </c>
      <c r="M57" s="6">
        <v>10913</v>
      </c>
      <c r="O57" s="65" t="str">
        <f t="shared" si="27"/>
        <v>PAZ DE ARIPORO</v>
      </c>
      <c r="P57" s="65">
        <f t="shared" si="16"/>
        <v>90</v>
      </c>
      <c r="Q57" s="65">
        <f t="shared" si="17"/>
        <v>40</v>
      </c>
      <c r="R57" s="65">
        <f t="shared" si="18"/>
        <v>0</v>
      </c>
      <c r="S57" s="65">
        <f t="shared" si="19"/>
        <v>521</v>
      </c>
      <c r="T57" s="65">
        <f t="shared" si="20"/>
        <v>2358</v>
      </c>
      <c r="U57" s="65">
        <f t="shared" si="21"/>
        <v>3400</v>
      </c>
      <c r="V57" s="65">
        <f t="shared" si="22"/>
        <v>3000</v>
      </c>
      <c r="W57" s="65">
        <f t="shared" si="23"/>
        <v>1410</v>
      </c>
      <c r="X57" s="65">
        <f t="shared" si="24"/>
        <v>0</v>
      </c>
      <c r="Y57" s="65">
        <f t="shared" si="25"/>
        <v>1</v>
      </c>
      <c r="Z57" s="65">
        <f t="shared" si="25"/>
        <v>93</v>
      </c>
      <c r="AA57" s="6">
        <f t="shared" si="28"/>
        <v>10913</v>
      </c>
      <c r="AB57" s="32">
        <f t="shared" si="26"/>
        <v>3.6201909550711599E-3</v>
      </c>
    </row>
    <row r="58" spans="1:28">
      <c r="A58" s="5" t="s">
        <v>62</v>
      </c>
      <c r="B58" s="6">
        <v>1477</v>
      </c>
      <c r="C58" s="6">
        <v>1160</v>
      </c>
      <c r="D58" s="6">
        <v>696</v>
      </c>
      <c r="E58" s="6">
        <v>253</v>
      </c>
      <c r="F58" s="6">
        <v>351</v>
      </c>
      <c r="G58" s="6">
        <v>1142</v>
      </c>
      <c r="H58" s="6">
        <v>794</v>
      </c>
      <c r="I58" s="6">
        <v>2100</v>
      </c>
      <c r="J58" s="6">
        <v>900</v>
      </c>
      <c r="K58" s="6"/>
      <c r="L58" s="6">
        <v>1800</v>
      </c>
      <c r="M58" s="6">
        <v>10673</v>
      </c>
      <c r="O58" s="65" t="str">
        <f t="shared" si="27"/>
        <v>AGUACHICA</v>
      </c>
      <c r="P58" s="65">
        <f t="shared" si="16"/>
        <v>1477</v>
      </c>
      <c r="Q58" s="65">
        <f t="shared" si="17"/>
        <v>1160</v>
      </c>
      <c r="R58" s="65">
        <f t="shared" si="18"/>
        <v>696</v>
      </c>
      <c r="S58" s="65">
        <f t="shared" si="19"/>
        <v>253</v>
      </c>
      <c r="T58" s="65">
        <f t="shared" si="20"/>
        <v>351</v>
      </c>
      <c r="U58" s="65">
        <f t="shared" si="21"/>
        <v>1142</v>
      </c>
      <c r="V58" s="65">
        <f t="shared" si="22"/>
        <v>794</v>
      </c>
      <c r="W58" s="65">
        <f t="shared" si="23"/>
        <v>2100</v>
      </c>
      <c r="X58" s="65">
        <f t="shared" si="24"/>
        <v>900</v>
      </c>
      <c r="Y58" s="65">
        <f t="shared" si="25"/>
        <v>0</v>
      </c>
      <c r="Z58" s="65">
        <f t="shared" si="25"/>
        <v>1800</v>
      </c>
      <c r="AA58" s="6">
        <f t="shared" si="28"/>
        <v>10673</v>
      </c>
      <c r="AB58" s="32">
        <f t="shared" si="26"/>
        <v>3.5405752830087499E-3</v>
      </c>
    </row>
    <row r="59" spans="1:28">
      <c r="A59" s="5" t="s">
        <v>459</v>
      </c>
      <c r="B59" s="6"/>
      <c r="C59" s="6"/>
      <c r="D59" s="6"/>
      <c r="E59" s="6"/>
      <c r="F59" s="6">
        <v>580</v>
      </c>
      <c r="G59" s="6">
        <v>1585</v>
      </c>
      <c r="H59" s="6">
        <v>2421</v>
      </c>
      <c r="I59" s="6">
        <v>1130</v>
      </c>
      <c r="J59" s="6">
        <v>1737</v>
      </c>
      <c r="K59" s="6">
        <v>3128</v>
      </c>
      <c r="L59" s="6">
        <v>46</v>
      </c>
      <c r="M59" s="6">
        <v>10627</v>
      </c>
      <c r="O59" s="65" t="str">
        <f t="shared" si="27"/>
        <v>PUERTO GAITÁN</v>
      </c>
      <c r="P59" s="65">
        <f t="shared" si="16"/>
        <v>0</v>
      </c>
      <c r="Q59" s="65">
        <f t="shared" si="17"/>
        <v>0</v>
      </c>
      <c r="R59" s="65">
        <f t="shared" si="18"/>
        <v>0</v>
      </c>
      <c r="S59" s="65">
        <f t="shared" si="19"/>
        <v>0</v>
      </c>
      <c r="T59" s="65">
        <f t="shared" si="20"/>
        <v>580</v>
      </c>
      <c r="U59" s="65">
        <f t="shared" si="21"/>
        <v>1585</v>
      </c>
      <c r="V59" s="65">
        <f t="shared" si="22"/>
        <v>2421</v>
      </c>
      <c r="W59" s="65">
        <f t="shared" si="23"/>
        <v>1130</v>
      </c>
      <c r="X59" s="65">
        <f t="shared" si="24"/>
        <v>1737</v>
      </c>
      <c r="Y59" s="65">
        <f t="shared" si="25"/>
        <v>3128</v>
      </c>
      <c r="Z59" s="65">
        <f t="shared" si="25"/>
        <v>46</v>
      </c>
      <c r="AA59" s="6">
        <f t="shared" si="28"/>
        <v>10627</v>
      </c>
      <c r="AB59" s="32">
        <f t="shared" si="26"/>
        <v>3.5253156125301215E-3</v>
      </c>
    </row>
    <row r="60" spans="1:28">
      <c r="A60" s="5" t="s">
        <v>128</v>
      </c>
      <c r="B60" s="6">
        <v>312.5</v>
      </c>
      <c r="C60" s="6">
        <v>237.5</v>
      </c>
      <c r="D60" s="6">
        <v>200</v>
      </c>
      <c r="E60" s="6">
        <v>375</v>
      </c>
      <c r="F60" s="6">
        <v>1637.5</v>
      </c>
      <c r="G60" s="6">
        <v>1488</v>
      </c>
      <c r="H60" s="6">
        <v>1412.5</v>
      </c>
      <c r="I60" s="6">
        <v>862.5</v>
      </c>
      <c r="J60" s="6">
        <v>664</v>
      </c>
      <c r="K60" s="6">
        <v>289</v>
      </c>
      <c r="L60" s="6">
        <v>1137.5</v>
      </c>
      <c r="M60" s="6">
        <v>8616</v>
      </c>
      <c r="O60" s="65" t="str">
        <f t="shared" si="27"/>
        <v>GUAMO</v>
      </c>
      <c r="P60" s="65">
        <f t="shared" si="16"/>
        <v>312.5</v>
      </c>
      <c r="Q60" s="65">
        <f t="shared" si="17"/>
        <v>237.5</v>
      </c>
      <c r="R60" s="65">
        <f t="shared" si="18"/>
        <v>200</v>
      </c>
      <c r="S60" s="65">
        <f t="shared" si="19"/>
        <v>375</v>
      </c>
      <c r="T60" s="65">
        <f t="shared" si="20"/>
        <v>1637.5</v>
      </c>
      <c r="U60" s="65">
        <f t="shared" si="21"/>
        <v>1488</v>
      </c>
      <c r="V60" s="65">
        <f t="shared" si="22"/>
        <v>1412.5</v>
      </c>
      <c r="W60" s="65">
        <f t="shared" si="23"/>
        <v>862.5</v>
      </c>
      <c r="X60" s="65">
        <f t="shared" si="24"/>
        <v>664</v>
      </c>
      <c r="Y60" s="65">
        <f t="shared" si="25"/>
        <v>289</v>
      </c>
      <c r="Z60" s="65">
        <f t="shared" si="25"/>
        <v>1137.5</v>
      </c>
      <c r="AA60" s="6">
        <f t="shared" si="28"/>
        <v>8616</v>
      </c>
      <c r="AB60" s="32">
        <f t="shared" si="26"/>
        <v>2.8582026270405126E-3</v>
      </c>
    </row>
    <row r="61" spans="1:28">
      <c r="A61" s="5" t="s">
        <v>454</v>
      </c>
      <c r="B61" s="6">
        <v>537.5</v>
      </c>
      <c r="C61" s="6">
        <v>525</v>
      </c>
      <c r="D61" s="6">
        <v>462.5</v>
      </c>
      <c r="E61" s="6">
        <v>375</v>
      </c>
      <c r="F61" s="6">
        <v>1425</v>
      </c>
      <c r="G61" s="6">
        <v>1002</v>
      </c>
      <c r="H61" s="6">
        <v>1050</v>
      </c>
      <c r="I61" s="6">
        <v>887.5</v>
      </c>
      <c r="J61" s="6">
        <v>539</v>
      </c>
      <c r="K61" s="6">
        <v>479</v>
      </c>
      <c r="L61" s="6">
        <v>1125</v>
      </c>
      <c r="M61" s="6">
        <v>8407.5</v>
      </c>
      <c r="O61" s="65" t="str">
        <f t="shared" si="27"/>
        <v>IBAGUÉ</v>
      </c>
      <c r="P61" s="65">
        <f t="shared" si="16"/>
        <v>537.5</v>
      </c>
      <c r="Q61" s="65">
        <f t="shared" si="17"/>
        <v>525</v>
      </c>
      <c r="R61" s="65">
        <f t="shared" si="18"/>
        <v>462.5</v>
      </c>
      <c r="S61" s="65">
        <f t="shared" si="19"/>
        <v>375</v>
      </c>
      <c r="T61" s="65">
        <f t="shared" si="20"/>
        <v>1425</v>
      </c>
      <c r="U61" s="65">
        <f t="shared" si="21"/>
        <v>1002</v>
      </c>
      <c r="V61" s="65">
        <f t="shared" si="22"/>
        <v>1050</v>
      </c>
      <c r="W61" s="65">
        <f t="shared" si="23"/>
        <v>887.5</v>
      </c>
      <c r="X61" s="65">
        <f t="shared" si="24"/>
        <v>539</v>
      </c>
      <c r="Y61" s="65">
        <f t="shared" si="25"/>
        <v>479</v>
      </c>
      <c r="Z61" s="65">
        <f t="shared" si="25"/>
        <v>1125</v>
      </c>
      <c r="AA61" s="6">
        <f t="shared" si="28"/>
        <v>8407.5</v>
      </c>
      <c r="AB61" s="32">
        <f t="shared" si="26"/>
        <v>2.7890365119362941E-3</v>
      </c>
    </row>
    <row r="62" spans="1:28">
      <c r="A62" s="5" t="s">
        <v>240</v>
      </c>
      <c r="B62" s="6">
        <v>1018.3</v>
      </c>
      <c r="C62" s="6">
        <v>756</v>
      </c>
      <c r="D62" s="6">
        <v>727.7</v>
      </c>
      <c r="E62" s="6">
        <v>829.5</v>
      </c>
      <c r="F62" s="6">
        <v>470</v>
      </c>
      <c r="G62" s="6">
        <v>701.2</v>
      </c>
      <c r="H62" s="6">
        <v>1023</v>
      </c>
      <c r="I62" s="6">
        <v>526</v>
      </c>
      <c r="J62" s="6">
        <v>657.5</v>
      </c>
      <c r="K62" s="6">
        <v>804.3</v>
      </c>
      <c r="L62" s="6">
        <v>658</v>
      </c>
      <c r="M62" s="6">
        <v>8171.5</v>
      </c>
      <c r="O62" s="65" t="str">
        <f t="shared" si="27"/>
        <v>PALMIRA</v>
      </c>
      <c r="P62" s="65">
        <f t="shared" si="16"/>
        <v>1018.3</v>
      </c>
      <c r="Q62" s="65">
        <f t="shared" si="17"/>
        <v>756</v>
      </c>
      <c r="R62" s="65">
        <f t="shared" si="18"/>
        <v>727.7</v>
      </c>
      <c r="S62" s="65">
        <f t="shared" si="19"/>
        <v>829.5</v>
      </c>
      <c r="T62" s="65">
        <f t="shared" si="20"/>
        <v>470</v>
      </c>
      <c r="U62" s="65">
        <f t="shared" si="21"/>
        <v>701.2</v>
      </c>
      <c r="V62" s="65">
        <f t="shared" si="22"/>
        <v>1023</v>
      </c>
      <c r="W62" s="65">
        <f t="shared" si="23"/>
        <v>526</v>
      </c>
      <c r="X62" s="65">
        <f t="shared" si="24"/>
        <v>657.5</v>
      </c>
      <c r="Y62" s="65">
        <f t="shared" si="25"/>
        <v>804.3</v>
      </c>
      <c r="Z62" s="65">
        <f t="shared" si="25"/>
        <v>658</v>
      </c>
      <c r="AA62" s="6">
        <f t="shared" si="28"/>
        <v>8171.5</v>
      </c>
      <c r="AB62" s="32">
        <f t="shared" si="26"/>
        <v>2.7107477677415911E-3</v>
      </c>
    </row>
    <row r="63" spans="1:28">
      <c r="A63" s="5" t="s">
        <v>467</v>
      </c>
      <c r="B63" s="6"/>
      <c r="C63" s="6">
        <v>284</v>
      </c>
      <c r="D63" s="6">
        <v>440.76</v>
      </c>
      <c r="E63" s="6">
        <v>692.47</v>
      </c>
      <c r="F63" s="6">
        <v>794</v>
      </c>
      <c r="G63" s="6">
        <v>872</v>
      </c>
      <c r="H63" s="6">
        <v>2319.08</v>
      </c>
      <c r="I63" s="6">
        <v>677</v>
      </c>
      <c r="J63" s="6">
        <v>376</v>
      </c>
      <c r="K63" s="6">
        <v>985</v>
      </c>
      <c r="L63" s="6">
        <v>680</v>
      </c>
      <c r="M63" s="6">
        <v>8120.3099999999995</v>
      </c>
      <c r="O63" s="65" t="str">
        <f t="shared" si="27"/>
        <v>OBANDO</v>
      </c>
      <c r="P63" s="65">
        <f t="shared" si="16"/>
        <v>0</v>
      </c>
      <c r="Q63" s="65">
        <f t="shared" si="17"/>
        <v>284</v>
      </c>
      <c r="R63" s="65">
        <f t="shared" si="18"/>
        <v>440.76</v>
      </c>
      <c r="S63" s="65">
        <f t="shared" si="19"/>
        <v>692.47</v>
      </c>
      <c r="T63" s="65">
        <f t="shared" si="20"/>
        <v>794</v>
      </c>
      <c r="U63" s="65">
        <f t="shared" si="21"/>
        <v>872</v>
      </c>
      <c r="V63" s="65">
        <f t="shared" si="22"/>
        <v>2319.08</v>
      </c>
      <c r="W63" s="65">
        <f t="shared" si="23"/>
        <v>677</v>
      </c>
      <c r="X63" s="65">
        <f t="shared" si="24"/>
        <v>376</v>
      </c>
      <c r="Y63" s="65">
        <f t="shared" si="25"/>
        <v>985</v>
      </c>
      <c r="Z63" s="65">
        <f t="shared" si="25"/>
        <v>680</v>
      </c>
      <c r="AA63" s="6">
        <f t="shared" si="28"/>
        <v>8120.3099999999995</v>
      </c>
      <c r="AB63" s="32">
        <f t="shared" si="26"/>
        <v>2.6937664083546129E-3</v>
      </c>
    </row>
    <row r="64" spans="1:28">
      <c r="A64" s="5" t="s">
        <v>17</v>
      </c>
      <c r="B64" s="6">
        <v>300</v>
      </c>
      <c r="C64" s="6">
        <v>420</v>
      </c>
      <c r="D64" s="6">
        <v>480</v>
      </c>
      <c r="E64" s="6">
        <v>2220</v>
      </c>
      <c r="F64" s="6"/>
      <c r="G64" s="6">
        <v>3031</v>
      </c>
      <c r="H64" s="6">
        <v>350</v>
      </c>
      <c r="I64" s="6">
        <v>910</v>
      </c>
      <c r="J64" s="6"/>
      <c r="K64" s="6"/>
      <c r="L64" s="6"/>
      <c r="M64" s="6">
        <v>7711</v>
      </c>
      <c r="O64" s="65" t="str">
        <f t="shared" si="27"/>
        <v>MONTERREY</v>
      </c>
      <c r="P64" s="65">
        <f t="shared" si="16"/>
        <v>300</v>
      </c>
      <c r="Q64" s="65">
        <f t="shared" si="17"/>
        <v>420</v>
      </c>
      <c r="R64" s="65">
        <f t="shared" si="18"/>
        <v>480</v>
      </c>
      <c r="S64" s="65">
        <f t="shared" si="19"/>
        <v>2220</v>
      </c>
      <c r="T64" s="65">
        <f t="shared" si="20"/>
        <v>0</v>
      </c>
      <c r="U64" s="65">
        <f t="shared" si="21"/>
        <v>3031</v>
      </c>
      <c r="V64" s="65">
        <f t="shared" si="22"/>
        <v>350</v>
      </c>
      <c r="W64" s="65">
        <f t="shared" si="23"/>
        <v>910</v>
      </c>
      <c r="X64" s="65">
        <f t="shared" si="24"/>
        <v>0</v>
      </c>
      <c r="Y64" s="65">
        <f t="shared" si="25"/>
        <v>0</v>
      </c>
      <c r="Z64" s="65">
        <f t="shared" si="25"/>
        <v>0</v>
      </c>
      <c r="AA64" s="6">
        <f t="shared" si="28"/>
        <v>7711</v>
      </c>
      <c r="AB64" s="32">
        <f t="shared" si="26"/>
        <v>2.5579851969718421E-3</v>
      </c>
    </row>
    <row r="65" spans="1:28">
      <c r="A65" s="5" t="s">
        <v>398</v>
      </c>
      <c r="B65" s="6"/>
      <c r="C65" s="6"/>
      <c r="D65" s="6"/>
      <c r="E65" s="6"/>
      <c r="F65" s="6"/>
      <c r="G65" s="6">
        <v>9.66</v>
      </c>
      <c r="H65" s="6">
        <v>4.37</v>
      </c>
      <c r="I65" s="6">
        <v>514</v>
      </c>
      <c r="J65" s="6">
        <v>2466</v>
      </c>
      <c r="K65" s="6">
        <v>1744</v>
      </c>
      <c r="L65" s="6">
        <v>2872</v>
      </c>
      <c r="M65" s="6">
        <v>7610.03</v>
      </c>
      <c r="O65" s="65" t="str">
        <f t="shared" si="27"/>
        <v>SAN LUIS DE PALENQUE</v>
      </c>
      <c r="P65" s="65">
        <f t="shared" si="16"/>
        <v>0</v>
      </c>
      <c r="Q65" s="65">
        <f t="shared" si="17"/>
        <v>0</v>
      </c>
      <c r="R65" s="65">
        <f t="shared" si="18"/>
        <v>0</v>
      </c>
      <c r="S65" s="65">
        <f t="shared" si="19"/>
        <v>0</v>
      </c>
      <c r="T65" s="65">
        <f t="shared" si="20"/>
        <v>0</v>
      </c>
      <c r="U65" s="65">
        <f t="shared" si="21"/>
        <v>9.66</v>
      </c>
      <c r="V65" s="65">
        <f t="shared" si="22"/>
        <v>4.37</v>
      </c>
      <c r="W65" s="65">
        <f t="shared" si="23"/>
        <v>514</v>
      </c>
      <c r="X65" s="65">
        <f t="shared" si="24"/>
        <v>2466</v>
      </c>
      <c r="Y65" s="65">
        <f t="shared" si="25"/>
        <v>1744</v>
      </c>
      <c r="Z65" s="65">
        <f t="shared" si="25"/>
        <v>2872</v>
      </c>
      <c r="AA65" s="6">
        <f t="shared" si="28"/>
        <v>7610.03</v>
      </c>
      <c r="AB65" s="32">
        <f t="shared" si="26"/>
        <v>2.5244902202712525E-3</v>
      </c>
    </row>
    <row r="66" spans="1:28">
      <c r="A66" s="5" t="s">
        <v>24</v>
      </c>
      <c r="B66" s="6">
        <v>428</v>
      </c>
      <c r="C66" s="6">
        <v>971</v>
      </c>
      <c r="D66" s="6">
        <v>942</v>
      </c>
      <c r="E66" s="6">
        <v>823</v>
      </c>
      <c r="F66" s="6">
        <v>834</v>
      </c>
      <c r="G66" s="6">
        <v>600</v>
      </c>
      <c r="H66" s="6">
        <v>464</v>
      </c>
      <c r="I66" s="6">
        <v>696</v>
      </c>
      <c r="J66" s="6">
        <v>232</v>
      </c>
      <c r="K66" s="6">
        <v>696</v>
      </c>
      <c r="L66" s="6">
        <v>627</v>
      </c>
      <c r="M66" s="6">
        <v>7313</v>
      </c>
      <c r="O66" s="65" t="str">
        <f t="shared" si="27"/>
        <v>EL PASO</v>
      </c>
      <c r="P66" s="65">
        <f t="shared" si="16"/>
        <v>428</v>
      </c>
      <c r="Q66" s="65">
        <f t="shared" si="17"/>
        <v>971</v>
      </c>
      <c r="R66" s="65">
        <f t="shared" si="18"/>
        <v>942</v>
      </c>
      <c r="S66" s="65">
        <f t="shared" si="19"/>
        <v>823</v>
      </c>
      <c r="T66" s="65">
        <f t="shared" si="20"/>
        <v>834</v>
      </c>
      <c r="U66" s="65">
        <f t="shared" si="21"/>
        <v>600</v>
      </c>
      <c r="V66" s="65">
        <f t="shared" si="22"/>
        <v>464</v>
      </c>
      <c r="W66" s="65">
        <f t="shared" si="23"/>
        <v>696</v>
      </c>
      <c r="X66" s="65">
        <f t="shared" si="24"/>
        <v>232</v>
      </c>
      <c r="Y66" s="65">
        <f t="shared" si="25"/>
        <v>696</v>
      </c>
      <c r="Z66" s="65">
        <f t="shared" si="25"/>
        <v>627</v>
      </c>
      <c r="AA66" s="6">
        <f t="shared" si="28"/>
        <v>7313</v>
      </c>
      <c r="AB66" s="32">
        <f t="shared" si="26"/>
        <v>2.4259558741350127E-3</v>
      </c>
    </row>
    <row r="67" spans="1:28">
      <c r="A67" s="5" t="s">
        <v>462</v>
      </c>
      <c r="B67" s="6">
        <v>600.79999999999995</v>
      </c>
      <c r="C67" s="6">
        <v>844</v>
      </c>
      <c r="D67" s="6">
        <v>422.7</v>
      </c>
      <c r="E67" s="6">
        <v>400.7</v>
      </c>
      <c r="F67" s="6">
        <v>574</v>
      </c>
      <c r="G67" s="6">
        <v>835.42</v>
      </c>
      <c r="H67" s="6">
        <v>1078</v>
      </c>
      <c r="I67" s="6">
        <v>891</v>
      </c>
      <c r="J67" s="6">
        <v>411</v>
      </c>
      <c r="K67" s="6">
        <v>330.8</v>
      </c>
      <c r="L67" s="6">
        <v>662</v>
      </c>
      <c r="M67" s="6">
        <v>7050.42</v>
      </c>
      <c r="O67" s="65" t="str">
        <f t="shared" si="27"/>
        <v>GUACARÍ</v>
      </c>
      <c r="P67" s="65">
        <f t="shared" si="16"/>
        <v>600.79999999999995</v>
      </c>
      <c r="Q67" s="65">
        <f t="shared" si="17"/>
        <v>844</v>
      </c>
      <c r="R67" s="65">
        <f t="shared" si="18"/>
        <v>422.7</v>
      </c>
      <c r="S67" s="65">
        <f t="shared" si="19"/>
        <v>400.7</v>
      </c>
      <c r="T67" s="65">
        <f t="shared" si="20"/>
        <v>574</v>
      </c>
      <c r="U67" s="65">
        <f t="shared" si="21"/>
        <v>835.42</v>
      </c>
      <c r="V67" s="65">
        <f t="shared" si="22"/>
        <v>1078</v>
      </c>
      <c r="W67" s="65">
        <f t="shared" si="23"/>
        <v>891</v>
      </c>
      <c r="X67" s="65">
        <f t="shared" si="24"/>
        <v>411</v>
      </c>
      <c r="Y67" s="65">
        <f t="shared" si="25"/>
        <v>330.8</v>
      </c>
      <c r="Z67" s="65">
        <f t="shared" si="25"/>
        <v>662</v>
      </c>
      <c r="AA67" s="6">
        <f t="shared" si="28"/>
        <v>7050.42</v>
      </c>
      <c r="AB67" s="32">
        <f t="shared" ref="AB67:AB98" si="29">+AA67/$AA$104</f>
        <v>2.3388496942593979E-3</v>
      </c>
    </row>
    <row r="68" spans="1:28">
      <c r="A68" s="5" t="s">
        <v>358</v>
      </c>
      <c r="B68" s="6"/>
      <c r="C68" s="6"/>
      <c r="D68" s="6"/>
      <c r="E68" s="6">
        <v>464</v>
      </c>
      <c r="F68" s="6">
        <v>1912</v>
      </c>
      <c r="G68" s="6">
        <v>2088</v>
      </c>
      <c r="H68" s="6">
        <v>1643</v>
      </c>
      <c r="I68" s="6">
        <v>333</v>
      </c>
      <c r="J68" s="6">
        <v>200</v>
      </c>
      <c r="K68" s="6"/>
      <c r="L68" s="6">
        <v>80</v>
      </c>
      <c r="M68" s="6">
        <v>6720</v>
      </c>
      <c r="O68" s="65" t="str">
        <f t="shared" si="27"/>
        <v>CABUYARO</v>
      </c>
      <c r="P68" s="65">
        <f t="shared" si="16"/>
        <v>0</v>
      </c>
      <c r="Q68" s="65">
        <f t="shared" si="17"/>
        <v>0</v>
      </c>
      <c r="R68" s="65">
        <f t="shared" si="18"/>
        <v>0</v>
      </c>
      <c r="S68" s="65">
        <f t="shared" si="19"/>
        <v>464</v>
      </c>
      <c r="T68" s="65">
        <f t="shared" si="20"/>
        <v>1912</v>
      </c>
      <c r="U68" s="65">
        <f t="shared" si="21"/>
        <v>2088</v>
      </c>
      <c r="V68" s="65">
        <f t="shared" si="22"/>
        <v>1643</v>
      </c>
      <c r="W68" s="65">
        <f t="shared" si="23"/>
        <v>333</v>
      </c>
      <c r="X68" s="65">
        <f t="shared" si="24"/>
        <v>200</v>
      </c>
      <c r="Y68" s="65">
        <f t="shared" si="25"/>
        <v>0</v>
      </c>
      <c r="Z68" s="65">
        <f t="shared" si="25"/>
        <v>80</v>
      </c>
      <c r="AA68" s="6">
        <f t="shared" si="28"/>
        <v>6720</v>
      </c>
      <c r="AB68" s="32">
        <f t="shared" si="29"/>
        <v>2.2292388177474749E-3</v>
      </c>
    </row>
    <row r="69" spans="1:28">
      <c r="A69" s="5" t="s">
        <v>102</v>
      </c>
      <c r="B69" s="6">
        <v>923</v>
      </c>
      <c r="C69" s="6">
        <v>3955</v>
      </c>
      <c r="D69" s="6">
        <v>1167</v>
      </c>
      <c r="E69" s="6"/>
      <c r="F69" s="6">
        <v>200</v>
      </c>
      <c r="G69" s="6">
        <v>40</v>
      </c>
      <c r="H69" s="6"/>
      <c r="I69" s="6"/>
      <c r="J69" s="6"/>
      <c r="K69" s="6"/>
      <c r="L69" s="6"/>
      <c r="M69" s="6">
        <v>6285</v>
      </c>
      <c r="O69" s="65" t="str">
        <f t="shared" si="27"/>
        <v>CUMARAL</v>
      </c>
      <c r="P69" s="65">
        <f t="shared" si="16"/>
        <v>923</v>
      </c>
      <c r="Q69" s="65">
        <f t="shared" si="17"/>
        <v>3955</v>
      </c>
      <c r="R69" s="65">
        <f t="shared" si="18"/>
        <v>1167</v>
      </c>
      <c r="S69" s="65">
        <f t="shared" si="19"/>
        <v>0</v>
      </c>
      <c r="T69" s="65">
        <f t="shared" si="20"/>
        <v>200</v>
      </c>
      <c r="U69" s="65">
        <f t="shared" si="21"/>
        <v>40</v>
      </c>
      <c r="V69" s="65">
        <f t="shared" si="22"/>
        <v>0</v>
      </c>
      <c r="W69" s="65">
        <f t="shared" si="23"/>
        <v>0</v>
      </c>
      <c r="X69" s="65">
        <f t="shared" si="24"/>
        <v>0</v>
      </c>
      <c r="Y69" s="65">
        <f t="shared" si="25"/>
        <v>0</v>
      </c>
      <c r="Z69" s="65">
        <f t="shared" si="25"/>
        <v>0</v>
      </c>
      <c r="AA69" s="6">
        <f t="shared" si="28"/>
        <v>6285</v>
      </c>
      <c r="AB69" s="32">
        <f t="shared" si="29"/>
        <v>2.084935412134357E-3</v>
      </c>
    </row>
    <row r="70" spans="1:28">
      <c r="A70" s="5" t="s">
        <v>465</v>
      </c>
      <c r="B70" s="6">
        <v>355</v>
      </c>
      <c r="C70" s="6">
        <v>380</v>
      </c>
      <c r="D70" s="6">
        <v>27.5</v>
      </c>
      <c r="E70" s="6">
        <v>21.04</v>
      </c>
      <c r="F70" s="6">
        <v>552</v>
      </c>
      <c r="G70" s="6">
        <v>750</v>
      </c>
      <c r="H70" s="6">
        <v>775</v>
      </c>
      <c r="I70" s="6">
        <v>930</v>
      </c>
      <c r="J70" s="6">
        <v>29</v>
      </c>
      <c r="K70" s="6">
        <v>621</v>
      </c>
      <c r="L70" s="6">
        <v>1313</v>
      </c>
      <c r="M70" s="6">
        <v>5753.54</v>
      </c>
      <c r="O70" s="65" t="str">
        <f t="shared" si="27"/>
        <v>LÉRIDA</v>
      </c>
      <c r="P70" s="65">
        <f t="shared" si="16"/>
        <v>355</v>
      </c>
      <c r="Q70" s="65">
        <f t="shared" si="17"/>
        <v>380</v>
      </c>
      <c r="R70" s="65">
        <f t="shared" si="18"/>
        <v>27.5</v>
      </c>
      <c r="S70" s="65">
        <f t="shared" si="19"/>
        <v>21.04</v>
      </c>
      <c r="T70" s="65">
        <f t="shared" si="20"/>
        <v>552</v>
      </c>
      <c r="U70" s="65">
        <f t="shared" si="21"/>
        <v>750</v>
      </c>
      <c r="V70" s="65">
        <f t="shared" si="22"/>
        <v>775</v>
      </c>
      <c r="W70" s="65">
        <f t="shared" si="23"/>
        <v>930</v>
      </c>
      <c r="X70" s="65">
        <f t="shared" si="24"/>
        <v>29</v>
      </c>
      <c r="Y70" s="65">
        <f t="shared" si="25"/>
        <v>621</v>
      </c>
      <c r="Z70" s="65">
        <f t="shared" si="25"/>
        <v>1313</v>
      </c>
      <c r="AA70" s="6">
        <f t="shared" si="28"/>
        <v>5753.54</v>
      </c>
      <c r="AB70" s="32">
        <f t="shared" si="29"/>
        <v>1.9086331409914892E-3</v>
      </c>
    </row>
    <row r="71" spans="1:28">
      <c r="A71" s="5" t="s">
        <v>507</v>
      </c>
      <c r="B71" s="6">
        <v>1080</v>
      </c>
      <c r="C71" s="6">
        <v>0</v>
      </c>
      <c r="D71" s="6"/>
      <c r="E71" s="6"/>
      <c r="F71" s="6"/>
      <c r="G71" s="6">
        <v>105</v>
      </c>
      <c r="H71" s="6">
        <v>1410</v>
      </c>
      <c r="I71" s="6">
        <v>1590</v>
      </c>
      <c r="J71" s="6">
        <v>1210</v>
      </c>
      <c r="K71" s="6"/>
      <c r="L71" s="6"/>
      <c r="M71" s="6">
        <v>5395</v>
      </c>
      <c r="O71" s="65" t="str">
        <f t="shared" si="27"/>
        <v>ARAUCA - ARAUCA</v>
      </c>
      <c r="P71" s="65">
        <f t="shared" si="16"/>
        <v>1080</v>
      </c>
      <c r="Q71" s="65">
        <f t="shared" si="17"/>
        <v>0</v>
      </c>
      <c r="R71" s="65">
        <f t="shared" si="18"/>
        <v>0</v>
      </c>
      <c r="S71" s="65">
        <f t="shared" si="19"/>
        <v>0</v>
      </c>
      <c r="T71" s="65">
        <f t="shared" si="20"/>
        <v>0</v>
      </c>
      <c r="U71" s="65">
        <f t="shared" si="21"/>
        <v>105</v>
      </c>
      <c r="V71" s="65">
        <f t="shared" si="22"/>
        <v>1410</v>
      </c>
      <c r="W71" s="65">
        <f t="shared" si="23"/>
        <v>1590</v>
      </c>
      <c r="X71" s="65">
        <f t="shared" si="24"/>
        <v>1210</v>
      </c>
      <c r="Y71" s="65">
        <f t="shared" si="25"/>
        <v>0</v>
      </c>
      <c r="Z71" s="65">
        <f t="shared" si="25"/>
        <v>0</v>
      </c>
      <c r="AA71" s="6">
        <f t="shared" si="28"/>
        <v>5395</v>
      </c>
      <c r="AB71" s="32">
        <f t="shared" si="29"/>
        <v>1.7896939615695874E-3</v>
      </c>
    </row>
    <row r="72" spans="1:28">
      <c r="A72" s="5" t="s">
        <v>395</v>
      </c>
      <c r="B72" s="6"/>
      <c r="C72" s="6"/>
      <c r="D72" s="6"/>
      <c r="E72" s="6"/>
      <c r="F72" s="6"/>
      <c r="G72" s="6">
        <v>1321.64</v>
      </c>
      <c r="H72" s="6">
        <v>3160.04</v>
      </c>
      <c r="I72" s="6">
        <v>826</v>
      </c>
      <c r="J72" s="6"/>
      <c r="K72" s="6"/>
      <c r="L72" s="6"/>
      <c r="M72" s="6">
        <v>5307.68</v>
      </c>
      <c r="O72" s="65" t="str">
        <f t="shared" si="27"/>
        <v>SABANA DE TORRES</v>
      </c>
      <c r="P72" s="65">
        <f t="shared" si="16"/>
        <v>0</v>
      </c>
      <c r="Q72" s="65">
        <f t="shared" si="17"/>
        <v>0</v>
      </c>
      <c r="R72" s="65">
        <f t="shared" si="18"/>
        <v>0</v>
      </c>
      <c r="S72" s="65">
        <f t="shared" si="19"/>
        <v>0</v>
      </c>
      <c r="T72" s="65">
        <f t="shared" si="20"/>
        <v>0</v>
      </c>
      <c r="U72" s="65">
        <f t="shared" si="21"/>
        <v>1321.64</v>
      </c>
      <c r="V72" s="65">
        <f t="shared" si="22"/>
        <v>3160.04</v>
      </c>
      <c r="W72" s="65">
        <f t="shared" si="23"/>
        <v>826</v>
      </c>
      <c r="X72" s="65">
        <f t="shared" si="24"/>
        <v>0</v>
      </c>
      <c r="Y72" s="65">
        <f t="shared" si="25"/>
        <v>0</v>
      </c>
      <c r="Z72" s="65">
        <f t="shared" si="25"/>
        <v>0</v>
      </c>
      <c r="AA72" s="6">
        <f t="shared" si="28"/>
        <v>5307.68</v>
      </c>
      <c r="AB72" s="32">
        <f t="shared" si="29"/>
        <v>1.7607271262175474E-3</v>
      </c>
    </row>
    <row r="73" spans="1:28">
      <c r="A73" s="5" t="s">
        <v>460</v>
      </c>
      <c r="B73" s="6">
        <v>1059</v>
      </c>
      <c r="C73" s="6">
        <v>988</v>
      </c>
      <c r="D73" s="6">
        <v>483</v>
      </c>
      <c r="E73" s="6">
        <v>457</v>
      </c>
      <c r="F73" s="6">
        <v>312</v>
      </c>
      <c r="G73" s="6"/>
      <c r="H73" s="6"/>
      <c r="I73" s="6"/>
      <c r="J73" s="6">
        <v>372</v>
      </c>
      <c r="K73" s="6">
        <v>522</v>
      </c>
      <c r="L73" s="6"/>
      <c r="M73" s="6">
        <v>4193</v>
      </c>
      <c r="O73" s="65" t="str">
        <f t="shared" si="27"/>
        <v>PURIFICACIÓN</v>
      </c>
      <c r="P73" s="65">
        <f t="shared" si="16"/>
        <v>1059</v>
      </c>
      <c r="Q73" s="65">
        <f t="shared" si="17"/>
        <v>988</v>
      </c>
      <c r="R73" s="65">
        <f t="shared" si="18"/>
        <v>483</v>
      </c>
      <c r="S73" s="65">
        <f t="shared" si="19"/>
        <v>457</v>
      </c>
      <c r="T73" s="65">
        <f t="shared" si="20"/>
        <v>312</v>
      </c>
      <c r="U73" s="65">
        <f t="shared" si="21"/>
        <v>0</v>
      </c>
      <c r="V73" s="65">
        <f t="shared" si="22"/>
        <v>0</v>
      </c>
      <c r="W73" s="65">
        <f t="shared" si="23"/>
        <v>0</v>
      </c>
      <c r="X73" s="65">
        <f t="shared" si="24"/>
        <v>372</v>
      </c>
      <c r="Y73" s="65">
        <f t="shared" si="25"/>
        <v>522</v>
      </c>
      <c r="Z73" s="65">
        <f t="shared" si="25"/>
        <v>0</v>
      </c>
      <c r="AA73" s="6">
        <f t="shared" si="28"/>
        <v>4193</v>
      </c>
      <c r="AB73" s="32">
        <f t="shared" si="29"/>
        <v>1.390952137323685E-3</v>
      </c>
    </row>
    <row r="74" spans="1:28">
      <c r="A74" s="5" t="s">
        <v>500</v>
      </c>
      <c r="B74" s="6"/>
      <c r="C74" s="6"/>
      <c r="D74" s="6"/>
      <c r="E74" s="6"/>
      <c r="F74" s="6"/>
      <c r="G74" s="6"/>
      <c r="H74" s="6">
        <v>3566</v>
      </c>
      <c r="I74" s="6"/>
      <c r="J74" s="6"/>
      <c r="K74" s="6"/>
      <c r="L74" s="6"/>
      <c r="M74" s="6">
        <v>3566</v>
      </c>
      <c r="O74" s="65" t="str">
        <f t="shared" si="27"/>
        <v>PORE</v>
      </c>
      <c r="P74" s="65">
        <f t="shared" si="16"/>
        <v>0</v>
      </c>
      <c r="Q74" s="65">
        <f t="shared" si="17"/>
        <v>0</v>
      </c>
      <c r="R74" s="65">
        <f t="shared" si="18"/>
        <v>0</v>
      </c>
      <c r="S74" s="65">
        <f t="shared" si="19"/>
        <v>0</v>
      </c>
      <c r="T74" s="65">
        <f t="shared" si="20"/>
        <v>0</v>
      </c>
      <c r="U74" s="65">
        <f t="shared" si="21"/>
        <v>0</v>
      </c>
      <c r="V74" s="65">
        <f t="shared" si="22"/>
        <v>3566</v>
      </c>
      <c r="W74" s="65">
        <f t="shared" si="23"/>
        <v>0</v>
      </c>
      <c r="X74" s="65">
        <f t="shared" si="24"/>
        <v>0</v>
      </c>
      <c r="Y74" s="65">
        <f t="shared" si="25"/>
        <v>0</v>
      </c>
      <c r="Z74" s="65">
        <f t="shared" si="25"/>
        <v>0</v>
      </c>
      <c r="AA74" s="6">
        <f t="shared" si="28"/>
        <v>3566</v>
      </c>
      <c r="AB74" s="32">
        <f t="shared" si="29"/>
        <v>1.1829561940606393E-3</v>
      </c>
    </row>
    <row r="75" spans="1:28">
      <c r="A75" s="5" t="s">
        <v>115</v>
      </c>
      <c r="B75" s="6">
        <v>300</v>
      </c>
      <c r="C75" s="6">
        <v>225</v>
      </c>
      <c r="D75" s="6">
        <v>325</v>
      </c>
      <c r="E75" s="6">
        <v>287.5</v>
      </c>
      <c r="F75" s="6">
        <v>250</v>
      </c>
      <c r="G75" s="6">
        <v>238</v>
      </c>
      <c r="H75" s="6">
        <v>425</v>
      </c>
      <c r="I75" s="6">
        <v>300</v>
      </c>
      <c r="J75" s="6"/>
      <c r="K75" s="6"/>
      <c r="L75" s="6"/>
      <c r="M75" s="6">
        <v>2350.5</v>
      </c>
      <c r="O75" s="65" t="str">
        <f t="shared" si="27"/>
        <v>CAMPOALEGRE</v>
      </c>
      <c r="P75" s="65">
        <f t="shared" si="16"/>
        <v>300</v>
      </c>
      <c r="Q75" s="65">
        <f t="shared" si="17"/>
        <v>225</v>
      </c>
      <c r="R75" s="65">
        <f t="shared" si="18"/>
        <v>325</v>
      </c>
      <c r="S75" s="65">
        <f t="shared" si="19"/>
        <v>287.5</v>
      </c>
      <c r="T75" s="65">
        <f t="shared" si="20"/>
        <v>250</v>
      </c>
      <c r="U75" s="65">
        <f t="shared" si="21"/>
        <v>238</v>
      </c>
      <c r="V75" s="65">
        <f t="shared" si="22"/>
        <v>425</v>
      </c>
      <c r="W75" s="65">
        <f t="shared" si="23"/>
        <v>300</v>
      </c>
      <c r="X75" s="65">
        <f t="shared" si="24"/>
        <v>0</v>
      </c>
      <c r="Y75" s="65">
        <f t="shared" si="25"/>
        <v>0</v>
      </c>
      <c r="Z75" s="65">
        <f t="shared" si="25"/>
        <v>0</v>
      </c>
      <c r="AA75" s="6">
        <f t="shared" si="28"/>
        <v>2350.5</v>
      </c>
      <c r="AB75" s="32">
        <f t="shared" si="29"/>
        <v>7.7973598826122615E-4</v>
      </c>
    </row>
    <row r="76" spans="1:28">
      <c r="A76" s="5" t="s">
        <v>141</v>
      </c>
      <c r="B76" s="6">
        <v>62.5</v>
      </c>
      <c r="C76" s="6">
        <v>75</v>
      </c>
      <c r="D76" s="6">
        <v>75</v>
      </c>
      <c r="E76" s="6">
        <v>475</v>
      </c>
      <c r="F76" s="6">
        <v>537.5</v>
      </c>
      <c r="G76" s="6">
        <v>201</v>
      </c>
      <c r="H76" s="6">
        <v>137.5</v>
      </c>
      <c r="I76" s="6"/>
      <c r="J76" s="6">
        <v>188</v>
      </c>
      <c r="K76" s="6">
        <v>177</v>
      </c>
      <c r="L76" s="6">
        <v>200</v>
      </c>
      <c r="M76" s="6">
        <v>2128.5</v>
      </c>
      <c r="O76" s="65" t="str">
        <f t="shared" si="27"/>
        <v>PIEDRAS</v>
      </c>
      <c r="P76" s="65">
        <f t="shared" si="16"/>
        <v>62.5</v>
      </c>
      <c r="Q76" s="65">
        <f t="shared" si="17"/>
        <v>75</v>
      </c>
      <c r="R76" s="65">
        <f t="shared" si="18"/>
        <v>75</v>
      </c>
      <c r="S76" s="65">
        <f t="shared" si="19"/>
        <v>475</v>
      </c>
      <c r="T76" s="65">
        <f t="shared" si="20"/>
        <v>537.5</v>
      </c>
      <c r="U76" s="65">
        <f t="shared" si="21"/>
        <v>201</v>
      </c>
      <c r="V76" s="65">
        <f t="shared" si="22"/>
        <v>137.5</v>
      </c>
      <c r="W76" s="65">
        <f t="shared" si="23"/>
        <v>0</v>
      </c>
      <c r="X76" s="65">
        <f t="shared" si="24"/>
        <v>188</v>
      </c>
      <c r="Y76" s="65">
        <f t="shared" si="25"/>
        <v>177</v>
      </c>
      <c r="Z76" s="65">
        <f t="shared" si="25"/>
        <v>200</v>
      </c>
      <c r="AA76" s="6">
        <f t="shared" si="28"/>
        <v>2128.5</v>
      </c>
      <c r="AB76" s="32">
        <f t="shared" si="29"/>
        <v>7.0609149160349711E-4</v>
      </c>
    </row>
    <row r="77" spans="1:28">
      <c r="A77" s="5" t="s">
        <v>464</v>
      </c>
      <c r="B77" s="6">
        <v>353.02</v>
      </c>
      <c r="C77" s="6"/>
      <c r="D77" s="6"/>
      <c r="E77" s="6">
        <v>125.45</v>
      </c>
      <c r="F77" s="6">
        <v>171</v>
      </c>
      <c r="G77" s="6"/>
      <c r="H77" s="6">
        <v>118</v>
      </c>
      <c r="I77" s="6">
        <v>454</v>
      </c>
      <c r="J77" s="6">
        <v>344</v>
      </c>
      <c r="K77" s="6">
        <v>179</v>
      </c>
      <c r="L77" s="6">
        <v>375</v>
      </c>
      <c r="M77" s="6">
        <v>2119.4700000000003</v>
      </c>
      <c r="O77" s="65" t="str">
        <f t="shared" si="27"/>
        <v>RIOFRÍO</v>
      </c>
      <c r="P77" s="65">
        <f t="shared" si="16"/>
        <v>353.02</v>
      </c>
      <c r="Q77" s="65">
        <f t="shared" si="17"/>
        <v>0</v>
      </c>
      <c r="R77" s="65">
        <f t="shared" si="18"/>
        <v>0</v>
      </c>
      <c r="S77" s="65">
        <f t="shared" si="19"/>
        <v>125.45</v>
      </c>
      <c r="T77" s="65">
        <f t="shared" si="20"/>
        <v>171</v>
      </c>
      <c r="U77" s="65">
        <f t="shared" si="21"/>
        <v>0</v>
      </c>
      <c r="V77" s="65">
        <f t="shared" si="22"/>
        <v>118</v>
      </c>
      <c r="W77" s="65">
        <f t="shared" si="23"/>
        <v>454</v>
      </c>
      <c r="X77" s="65">
        <f t="shared" si="24"/>
        <v>344</v>
      </c>
      <c r="Y77" s="65">
        <f t="shared" si="25"/>
        <v>179</v>
      </c>
      <c r="Z77" s="65">
        <f t="shared" si="25"/>
        <v>375</v>
      </c>
      <c r="AA77" s="6">
        <f t="shared" si="28"/>
        <v>2119.4700000000003</v>
      </c>
      <c r="AB77" s="32">
        <f t="shared" si="29"/>
        <v>7.0309595194214907E-4</v>
      </c>
    </row>
    <row r="78" spans="1:28">
      <c r="A78" s="5" t="s">
        <v>307</v>
      </c>
      <c r="B78" s="6"/>
      <c r="C78" s="6">
        <v>249</v>
      </c>
      <c r="D78" s="6">
        <v>118.47</v>
      </c>
      <c r="E78" s="6">
        <v>138.18</v>
      </c>
      <c r="F78" s="6">
        <v>114</v>
      </c>
      <c r="G78" s="6">
        <v>184</v>
      </c>
      <c r="H78" s="6">
        <v>346.53999999999996</v>
      </c>
      <c r="I78" s="6">
        <v>245</v>
      </c>
      <c r="J78" s="6">
        <v>158</v>
      </c>
      <c r="K78" s="6">
        <v>296</v>
      </c>
      <c r="L78" s="6">
        <v>61</v>
      </c>
      <c r="M78" s="6">
        <v>1910.19</v>
      </c>
      <c r="O78" s="65" t="str">
        <f t="shared" si="27"/>
        <v>VITERBO</v>
      </c>
      <c r="P78" s="65">
        <f t="shared" si="16"/>
        <v>0</v>
      </c>
      <c r="Q78" s="65">
        <f t="shared" si="17"/>
        <v>249</v>
      </c>
      <c r="R78" s="65">
        <f t="shared" si="18"/>
        <v>118.47</v>
      </c>
      <c r="S78" s="65">
        <f t="shared" si="19"/>
        <v>138.18</v>
      </c>
      <c r="T78" s="65">
        <f t="shared" si="20"/>
        <v>114</v>
      </c>
      <c r="U78" s="65">
        <f t="shared" si="21"/>
        <v>184</v>
      </c>
      <c r="V78" s="65">
        <f t="shared" si="22"/>
        <v>346.53999999999996</v>
      </c>
      <c r="W78" s="65">
        <f t="shared" si="23"/>
        <v>245</v>
      </c>
      <c r="X78" s="65">
        <f t="shared" si="24"/>
        <v>158</v>
      </c>
      <c r="Y78" s="65">
        <f t="shared" si="25"/>
        <v>296</v>
      </c>
      <c r="Z78" s="65">
        <f t="shared" si="25"/>
        <v>61</v>
      </c>
      <c r="AA78" s="6">
        <f t="shared" si="28"/>
        <v>1910.19</v>
      </c>
      <c r="AB78" s="32">
        <f t="shared" si="29"/>
        <v>6.3367108590372764E-4</v>
      </c>
    </row>
    <row r="79" spans="1:28">
      <c r="A79" s="5" t="s">
        <v>306</v>
      </c>
      <c r="B79" s="6"/>
      <c r="C79" s="6">
        <v>34</v>
      </c>
      <c r="D79" s="6">
        <v>90.5</v>
      </c>
      <c r="E79" s="6">
        <v>180.9</v>
      </c>
      <c r="F79" s="6">
        <v>273</v>
      </c>
      <c r="G79" s="6">
        <v>237</v>
      </c>
      <c r="H79" s="6">
        <v>329.7</v>
      </c>
      <c r="I79" s="6">
        <v>108</v>
      </c>
      <c r="J79" s="6"/>
      <c r="K79" s="6">
        <v>194</v>
      </c>
      <c r="L79" s="6">
        <v>402</v>
      </c>
      <c r="M79" s="6">
        <v>1849.1</v>
      </c>
      <c r="O79" s="65" t="str">
        <f t="shared" si="27"/>
        <v>TORO</v>
      </c>
      <c r="P79" s="65">
        <f t="shared" si="16"/>
        <v>0</v>
      </c>
      <c r="Q79" s="65">
        <f t="shared" si="17"/>
        <v>34</v>
      </c>
      <c r="R79" s="65">
        <f t="shared" si="18"/>
        <v>90.5</v>
      </c>
      <c r="S79" s="65">
        <f t="shared" si="19"/>
        <v>180.9</v>
      </c>
      <c r="T79" s="65">
        <f t="shared" si="20"/>
        <v>273</v>
      </c>
      <c r="U79" s="65">
        <f t="shared" si="21"/>
        <v>237</v>
      </c>
      <c r="V79" s="65">
        <f t="shared" si="22"/>
        <v>329.7</v>
      </c>
      <c r="W79" s="65">
        <f t="shared" si="23"/>
        <v>108</v>
      </c>
      <c r="X79" s="65">
        <f t="shared" si="24"/>
        <v>0</v>
      </c>
      <c r="Y79" s="65">
        <f t="shared" si="25"/>
        <v>194</v>
      </c>
      <c r="Z79" s="65">
        <f t="shared" si="25"/>
        <v>402</v>
      </c>
      <c r="AA79" s="6">
        <f t="shared" si="28"/>
        <v>1849.1</v>
      </c>
      <c r="AB79" s="32">
        <f t="shared" si="29"/>
        <v>6.1340558004417494E-4</v>
      </c>
    </row>
    <row r="80" spans="1:28">
      <c r="A80" s="5" t="s">
        <v>107</v>
      </c>
      <c r="B80" s="6">
        <v>87.5</v>
      </c>
      <c r="C80" s="6">
        <v>50</v>
      </c>
      <c r="D80" s="6">
        <v>50</v>
      </c>
      <c r="E80" s="6"/>
      <c r="F80" s="6">
        <v>637.5</v>
      </c>
      <c r="G80" s="6">
        <v>351</v>
      </c>
      <c r="H80" s="6">
        <v>150</v>
      </c>
      <c r="I80" s="6">
        <v>100</v>
      </c>
      <c r="J80" s="6">
        <v>63</v>
      </c>
      <c r="K80" s="6">
        <v>76</v>
      </c>
      <c r="L80" s="6">
        <v>75</v>
      </c>
      <c r="M80" s="6">
        <v>1640</v>
      </c>
      <c r="O80" s="65" t="str">
        <f t="shared" si="27"/>
        <v>ALVARADO</v>
      </c>
      <c r="P80" s="65">
        <f t="shared" si="16"/>
        <v>87.5</v>
      </c>
      <c r="Q80" s="65">
        <f t="shared" si="17"/>
        <v>50</v>
      </c>
      <c r="R80" s="65">
        <f t="shared" si="18"/>
        <v>50</v>
      </c>
      <c r="S80" s="65">
        <f t="shared" si="19"/>
        <v>0</v>
      </c>
      <c r="T80" s="65">
        <f t="shared" si="20"/>
        <v>637.5</v>
      </c>
      <c r="U80" s="65">
        <f t="shared" si="21"/>
        <v>351</v>
      </c>
      <c r="V80" s="65">
        <f t="shared" si="22"/>
        <v>150</v>
      </c>
      <c r="W80" s="65">
        <f t="shared" si="23"/>
        <v>100</v>
      </c>
      <c r="X80" s="65">
        <f t="shared" si="24"/>
        <v>63</v>
      </c>
      <c r="Y80" s="65">
        <f t="shared" si="25"/>
        <v>76</v>
      </c>
      <c r="Z80" s="65">
        <f t="shared" si="25"/>
        <v>75</v>
      </c>
      <c r="AA80" s="6">
        <f t="shared" si="28"/>
        <v>1640</v>
      </c>
      <c r="AB80" s="32">
        <f t="shared" si="29"/>
        <v>5.4404042575980044E-4</v>
      </c>
    </row>
    <row r="81" spans="1:28">
      <c r="A81" s="5" t="s">
        <v>138</v>
      </c>
      <c r="B81" s="6">
        <v>212.5</v>
      </c>
      <c r="C81" s="6">
        <v>225</v>
      </c>
      <c r="D81" s="6">
        <v>162.5</v>
      </c>
      <c r="E81" s="6">
        <v>25</v>
      </c>
      <c r="F81" s="6">
        <v>400</v>
      </c>
      <c r="G81" s="6">
        <v>88</v>
      </c>
      <c r="H81" s="6">
        <v>212.5</v>
      </c>
      <c r="I81" s="6">
        <v>275</v>
      </c>
      <c r="J81" s="6"/>
      <c r="K81" s="6"/>
      <c r="L81" s="6"/>
      <c r="M81" s="6">
        <v>1600.5</v>
      </c>
      <c r="O81" s="65" t="str">
        <f t="shared" si="27"/>
        <v>PALERMO</v>
      </c>
      <c r="P81" s="65">
        <f t="shared" si="16"/>
        <v>212.5</v>
      </c>
      <c r="Q81" s="65">
        <f t="shared" si="17"/>
        <v>225</v>
      </c>
      <c r="R81" s="65">
        <f t="shared" si="18"/>
        <v>162.5</v>
      </c>
      <c r="S81" s="65">
        <f t="shared" si="19"/>
        <v>25</v>
      </c>
      <c r="T81" s="65">
        <f t="shared" si="20"/>
        <v>400</v>
      </c>
      <c r="U81" s="65">
        <f t="shared" si="21"/>
        <v>88</v>
      </c>
      <c r="V81" s="65">
        <f t="shared" si="22"/>
        <v>212.5</v>
      </c>
      <c r="W81" s="65">
        <f t="shared" si="23"/>
        <v>275</v>
      </c>
      <c r="X81" s="65">
        <f t="shared" si="24"/>
        <v>0</v>
      </c>
      <c r="Y81" s="65">
        <f t="shared" si="25"/>
        <v>0</v>
      </c>
      <c r="Z81" s="65">
        <f t="shared" si="25"/>
        <v>0</v>
      </c>
      <c r="AA81" s="6">
        <f t="shared" si="28"/>
        <v>1600.5</v>
      </c>
      <c r="AB81" s="32">
        <f t="shared" si="29"/>
        <v>5.3093701306619547E-4</v>
      </c>
    </row>
    <row r="82" spans="1:28">
      <c r="A82" s="5" t="s">
        <v>120</v>
      </c>
      <c r="B82" s="6"/>
      <c r="C82" s="6"/>
      <c r="D82" s="6"/>
      <c r="E82" s="6"/>
      <c r="F82" s="6"/>
      <c r="G82" s="6"/>
      <c r="H82" s="6"/>
      <c r="I82" s="6"/>
      <c r="J82" s="6"/>
      <c r="K82" s="6">
        <v>490</v>
      </c>
      <c r="L82" s="6">
        <v>1025</v>
      </c>
      <c r="M82" s="6">
        <v>1515</v>
      </c>
      <c r="O82" s="65" t="str">
        <f t="shared" si="27"/>
        <v>EL ESPINAL</v>
      </c>
      <c r="P82" s="65">
        <f t="shared" si="16"/>
        <v>0</v>
      </c>
      <c r="Q82" s="65">
        <f t="shared" si="17"/>
        <v>0</v>
      </c>
      <c r="R82" s="65">
        <f t="shared" si="18"/>
        <v>0</v>
      </c>
      <c r="S82" s="65">
        <f t="shared" si="19"/>
        <v>0</v>
      </c>
      <c r="T82" s="65">
        <f t="shared" si="20"/>
        <v>0</v>
      </c>
      <c r="U82" s="65">
        <f t="shared" si="21"/>
        <v>0</v>
      </c>
      <c r="V82" s="65">
        <f t="shared" si="22"/>
        <v>0</v>
      </c>
      <c r="W82" s="65">
        <f t="shared" si="23"/>
        <v>0</v>
      </c>
      <c r="X82" s="65">
        <f t="shared" si="24"/>
        <v>0</v>
      </c>
      <c r="Y82" s="65">
        <f t="shared" si="25"/>
        <v>490</v>
      </c>
      <c r="Z82" s="65">
        <f t="shared" si="25"/>
        <v>1025</v>
      </c>
      <c r="AA82" s="6">
        <f t="shared" si="28"/>
        <v>1515</v>
      </c>
      <c r="AB82" s="32">
        <f t="shared" si="29"/>
        <v>5.0257392989396204E-4</v>
      </c>
    </row>
    <row r="83" spans="1:28">
      <c r="A83" s="5" t="s">
        <v>292</v>
      </c>
      <c r="B83" s="6"/>
      <c r="C83" s="6">
        <v>124</v>
      </c>
      <c r="D83" s="6">
        <v>154.07</v>
      </c>
      <c r="E83" s="6">
        <v>65.8</v>
      </c>
      <c r="F83" s="6">
        <v>14</v>
      </c>
      <c r="G83" s="6">
        <v>54</v>
      </c>
      <c r="H83" s="6">
        <v>217.56</v>
      </c>
      <c r="I83" s="6">
        <v>329</v>
      </c>
      <c r="J83" s="6">
        <v>193</v>
      </c>
      <c r="K83" s="6">
        <v>29</v>
      </c>
      <c r="L83" s="6">
        <v>171</v>
      </c>
      <c r="M83" s="6">
        <v>1351.43</v>
      </c>
      <c r="O83" s="65" t="str">
        <f t="shared" si="27"/>
        <v>ANSERMANUEVO</v>
      </c>
      <c r="P83" s="65">
        <f t="shared" si="16"/>
        <v>0</v>
      </c>
      <c r="Q83" s="65">
        <f t="shared" si="17"/>
        <v>124</v>
      </c>
      <c r="R83" s="65">
        <f t="shared" si="18"/>
        <v>154.07</v>
      </c>
      <c r="S83" s="65">
        <f t="shared" si="19"/>
        <v>65.8</v>
      </c>
      <c r="T83" s="65">
        <f t="shared" si="20"/>
        <v>14</v>
      </c>
      <c r="U83" s="65">
        <f t="shared" si="21"/>
        <v>54</v>
      </c>
      <c r="V83" s="65">
        <f t="shared" si="22"/>
        <v>217.56</v>
      </c>
      <c r="W83" s="65">
        <f t="shared" si="23"/>
        <v>329</v>
      </c>
      <c r="X83" s="65">
        <f t="shared" si="24"/>
        <v>193</v>
      </c>
      <c r="Y83" s="65">
        <f t="shared" si="25"/>
        <v>29</v>
      </c>
      <c r="Z83" s="65">
        <f t="shared" si="25"/>
        <v>171</v>
      </c>
      <c r="AA83" s="6">
        <f t="shared" si="28"/>
        <v>1351.43</v>
      </c>
      <c r="AB83" s="32">
        <f t="shared" si="29"/>
        <v>4.4831253206376048E-4</v>
      </c>
    </row>
    <row r="84" spans="1:28">
      <c r="A84" s="5" t="s">
        <v>149</v>
      </c>
      <c r="B84" s="6">
        <v>37.5</v>
      </c>
      <c r="C84" s="6">
        <v>250</v>
      </c>
      <c r="D84" s="6">
        <v>312.5</v>
      </c>
      <c r="E84" s="6">
        <v>50</v>
      </c>
      <c r="F84" s="6">
        <v>400</v>
      </c>
      <c r="G84" s="6">
        <v>100</v>
      </c>
      <c r="H84" s="6">
        <v>12.5</v>
      </c>
      <c r="I84" s="6"/>
      <c r="J84" s="6">
        <v>38</v>
      </c>
      <c r="K84" s="6">
        <v>50</v>
      </c>
      <c r="L84" s="6">
        <v>75</v>
      </c>
      <c r="M84" s="6">
        <v>1325.5</v>
      </c>
      <c r="O84" s="65" t="str">
        <f t="shared" si="27"/>
        <v>VENADILLO</v>
      </c>
      <c r="P84" s="65">
        <f t="shared" si="16"/>
        <v>37.5</v>
      </c>
      <c r="Q84" s="65">
        <f t="shared" si="17"/>
        <v>250</v>
      </c>
      <c r="R84" s="65">
        <f t="shared" si="18"/>
        <v>312.5</v>
      </c>
      <c r="S84" s="65">
        <f t="shared" si="19"/>
        <v>50</v>
      </c>
      <c r="T84" s="65">
        <f t="shared" si="20"/>
        <v>400</v>
      </c>
      <c r="U84" s="65">
        <f t="shared" si="21"/>
        <v>100</v>
      </c>
      <c r="V84" s="65">
        <f t="shared" si="22"/>
        <v>12.5</v>
      </c>
      <c r="W84" s="65">
        <f t="shared" si="23"/>
        <v>0</v>
      </c>
      <c r="X84" s="65">
        <f t="shared" si="24"/>
        <v>38</v>
      </c>
      <c r="Y84" s="65">
        <f t="shared" si="25"/>
        <v>50</v>
      </c>
      <c r="Z84" s="65">
        <f t="shared" si="25"/>
        <v>75</v>
      </c>
      <c r="AA84" s="6">
        <f t="shared" si="28"/>
        <v>1325.5</v>
      </c>
      <c r="AB84" s="32">
        <f t="shared" si="29"/>
        <v>4.397107221613509E-4</v>
      </c>
    </row>
    <row r="85" spans="1:28">
      <c r="A85" s="5" t="s">
        <v>298</v>
      </c>
      <c r="B85" s="6"/>
      <c r="C85" s="6">
        <v>212</v>
      </c>
      <c r="D85" s="6">
        <v>30</v>
      </c>
      <c r="E85" s="6"/>
      <c r="F85" s="6">
        <v>71</v>
      </c>
      <c r="G85" s="6">
        <v>129</v>
      </c>
      <c r="H85" s="6">
        <v>397.2</v>
      </c>
      <c r="I85" s="6">
        <v>90</v>
      </c>
      <c r="J85" s="6">
        <v>92</v>
      </c>
      <c r="K85" s="6">
        <v>133</v>
      </c>
      <c r="L85" s="6">
        <v>136</v>
      </c>
      <c r="M85" s="6">
        <v>1290.2</v>
      </c>
      <c r="O85" s="65" t="str">
        <f t="shared" si="27"/>
        <v>BALBOA</v>
      </c>
      <c r="P85" s="65">
        <f t="shared" si="16"/>
        <v>0</v>
      </c>
      <c r="Q85" s="65">
        <f t="shared" si="17"/>
        <v>212</v>
      </c>
      <c r="R85" s="65">
        <f t="shared" si="18"/>
        <v>30</v>
      </c>
      <c r="S85" s="65">
        <f t="shared" si="19"/>
        <v>0</v>
      </c>
      <c r="T85" s="65">
        <f t="shared" si="20"/>
        <v>71</v>
      </c>
      <c r="U85" s="65">
        <f t="shared" si="21"/>
        <v>129</v>
      </c>
      <c r="V85" s="65">
        <f t="shared" si="22"/>
        <v>397.2</v>
      </c>
      <c r="W85" s="65">
        <f t="shared" si="23"/>
        <v>90</v>
      </c>
      <c r="X85" s="65">
        <f t="shared" si="24"/>
        <v>92</v>
      </c>
      <c r="Y85" s="65">
        <f t="shared" si="25"/>
        <v>133</v>
      </c>
      <c r="Z85" s="65">
        <f t="shared" si="25"/>
        <v>136</v>
      </c>
      <c r="AA85" s="6">
        <f t="shared" si="28"/>
        <v>1290.2</v>
      </c>
      <c r="AB85" s="32">
        <f t="shared" si="29"/>
        <v>4.2800058372883816E-4</v>
      </c>
    </row>
    <row r="86" spans="1:28">
      <c r="A86" s="5" t="s">
        <v>327</v>
      </c>
      <c r="B86" s="6"/>
      <c r="C86" s="6"/>
      <c r="D86" s="6">
        <v>17.899999999999999</v>
      </c>
      <c r="E86" s="6">
        <v>118.72</v>
      </c>
      <c r="F86" s="6">
        <v>90</v>
      </c>
      <c r="G86" s="6">
        <v>39</v>
      </c>
      <c r="H86" s="6">
        <v>638.42000000000007</v>
      </c>
      <c r="I86" s="6"/>
      <c r="J86" s="6">
        <v>54</v>
      </c>
      <c r="K86" s="6">
        <v>34</v>
      </c>
      <c r="L86" s="6">
        <v>18</v>
      </c>
      <c r="M86" s="6">
        <v>1010.0400000000001</v>
      </c>
      <c r="O86" s="65" t="str">
        <f t="shared" si="27"/>
        <v>LA VICTORIA</v>
      </c>
      <c r="P86" s="65">
        <f t="shared" si="16"/>
        <v>0</v>
      </c>
      <c r="Q86" s="65">
        <f t="shared" si="17"/>
        <v>0</v>
      </c>
      <c r="R86" s="65">
        <f t="shared" si="18"/>
        <v>17.899999999999999</v>
      </c>
      <c r="S86" s="65">
        <f t="shared" si="19"/>
        <v>118.72</v>
      </c>
      <c r="T86" s="65">
        <f t="shared" si="20"/>
        <v>90</v>
      </c>
      <c r="U86" s="65">
        <f t="shared" si="21"/>
        <v>39</v>
      </c>
      <c r="V86" s="65">
        <f t="shared" si="22"/>
        <v>638.42000000000007</v>
      </c>
      <c r="W86" s="65">
        <f t="shared" si="23"/>
        <v>0</v>
      </c>
      <c r="X86" s="65">
        <f t="shared" si="24"/>
        <v>54</v>
      </c>
      <c r="Y86" s="65">
        <f t="shared" si="25"/>
        <v>34</v>
      </c>
      <c r="Z86" s="65">
        <f t="shared" si="25"/>
        <v>18</v>
      </c>
      <c r="AA86" s="6">
        <f t="shared" si="28"/>
        <v>1010.0400000000001</v>
      </c>
      <c r="AB86" s="32">
        <f t="shared" si="29"/>
        <v>3.3506255587465177E-4</v>
      </c>
    </row>
    <row r="87" spans="1:28">
      <c r="A87" s="5" t="s">
        <v>390</v>
      </c>
      <c r="B87" s="6"/>
      <c r="C87" s="6"/>
      <c r="D87" s="6"/>
      <c r="E87" s="6">
        <v>84</v>
      </c>
      <c r="F87" s="6">
        <v>235</v>
      </c>
      <c r="G87" s="6">
        <v>264</v>
      </c>
      <c r="H87" s="6"/>
      <c r="I87" s="6"/>
      <c r="J87" s="6"/>
      <c r="K87" s="6">
        <v>16</v>
      </c>
      <c r="L87" s="6">
        <v>357</v>
      </c>
      <c r="M87" s="6">
        <v>956</v>
      </c>
      <c r="O87" s="65" t="str">
        <f t="shared" si="27"/>
        <v>CAICEDONIA</v>
      </c>
      <c r="P87" s="65">
        <f t="shared" si="16"/>
        <v>0</v>
      </c>
      <c r="Q87" s="65">
        <f t="shared" si="17"/>
        <v>0</v>
      </c>
      <c r="R87" s="65">
        <f t="shared" si="18"/>
        <v>0</v>
      </c>
      <c r="S87" s="65">
        <f t="shared" si="19"/>
        <v>84</v>
      </c>
      <c r="T87" s="65">
        <f t="shared" si="20"/>
        <v>235</v>
      </c>
      <c r="U87" s="65">
        <f t="shared" si="21"/>
        <v>264</v>
      </c>
      <c r="V87" s="65">
        <f t="shared" si="22"/>
        <v>0</v>
      </c>
      <c r="W87" s="65">
        <f t="shared" si="23"/>
        <v>0</v>
      </c>
      <c r="X87" s="65">
        <f t="shared" si="24"/>
        <v>0</v>
      </c>
      <c r="Y87" s="65">
        <f t="shared" si="25"/>
        <v>16</v>
      </c>
      <c r="Z87" s="65">
        <f t="shared" si="25"/>
        <v>357</v>
      </c>
      <c r="AA87" s="6">
        <f t="shared" si="28"/>
        <v>956</v>
      </c>
      <c r="AB87" s="32">
        <f t="shared" si="29"/>
        <v>3.1713576038193246E-4</v>
      </c>
    </row>
    <row r="88" spans="1:28">
      <c r="A88" s="5" t="s">
        <v>145</v>
      </c>
      <c r="B88" s="6">
        <v>87.5</v>
      </c>
      <c r="C88" s="6">
        <v>100</v>
      </c>
      <c r="D88" s="6">
        <v>125</v>
      </c>
      <c r="E88" s="6">
        <v>87.5</v>
      </c>
      <c r="F88" s="6">
        <v>25</v>
      </c>
      <c r="G88" s="6">
        <v>38</v>
      </c>
      <c r="H88" s="6">
        <v>150</v>
      </c>
      <c r="I88" s="6">
        <v>200</v>
      </c>
      <c r="J88" s="6"/>
      <c r="K88" s="6"/>
      <c r="L88" s="6"/>
      <c r="M88" s="6">
        <v>813</v>
      </c>
      <c r="O88" s="65" t="str">
        <f t="shared" si="27"/>
        <v>TELLO</v>
      </c>
      <c r="P88" s="65">
        <f t="shared" si="16"/>
        <v>87.5</v>
      </c>
      <c r="Q88" s="65">
        <f t="shared" si="17"/>
        <v>100</v>
      </c>
      <c r="R88" s="65">
        <f t="shared" si="18"/>
        <v>125</v>
      </c>
      <c r="S88" s="65">
        <f t="shared" si="19"/>
        <v>87.5</v>
      </c>
      <c r="T88" s="65">
        <f t="shared" si="20"/>
        <v>25</v>
      </c>
      <c r="U88" s="65">
        <f t="shared" si="21"/>
        <v>38</v>
      </c>
      <c r="V88" s="65">
        <f t="shared" si="22"/>
        <v>150</v>
      </c>
      <c r="W88" s="65">
        <f t="shared" si="23"/>
        <v>200</v>
      </c>
      <c r="X88" s="65">
        <f t="shared" si="24"/>
        <v>0</v>
      </c>
      <c r="Y88" s="65">
        <f t="shared" si="25"/>
        <v>0</v>
      </c>
      <c r="Z88" s="65">
        <f t="shared" si="25"/>
        <v>0</v>
      </c>
      <c r="AA88" s="6">
        <f t="shared" si="28"/>
        <v>813</v>
      </c>
      <c r="AB88" s="32">
        <f t="shared" si="29"/>
        <v>2.6969808911141325E-4</v>
      </c>
    </row>
    <row r="89" spans="1:28">
      <c r="A89" s="5" t="s">
        <v>461</v>
      </c>
      <c r="B89" s="6"/>
      <c r="C89" s="6"/>
      <c r="D89" s="6"/>
      <c r="E89" s="6">
        <v>26.9</v>
      </c>
      <c r="F89" s="6">
        <v>140</v>
      </c>
      <c r="G89" s="6"/>
      <c r="H89" s="6">
        <v>79.5</v>
      </c>
      <c r="I89" s="6"/>
      <c r="J89" s="6">
        <v>54</v>
      </c>
      <c r="K89" s="6">
        <v>170</v>
      </c>
      <c r="L89" s="6">
        <v>21</v>
      </c>
      <c r="M89" s="6">
        <v>491.4</v>
      </c>
      <c r="O89" s="65" t="str">
        <f t="shared" si="27"/>
        <v>LA UNIÓN</v>
      </c>
      <c r="P89" s="65">
        <f t="shared" si="16"/>
        <v>0</v>
      </c>
      <c r="Q89" s="65">
        <f t="shared" si="17"/>
        <v>0</v>
      </c>
      <c r="R89" s="65">
        <f t="shared" si="18"/>
        <v>0</v>
      </c>
      <c r="S89" s="65">
        <f t="shared" si="19"/>
        <v>26.9</v>
      </c>
      <c r="T89" s="65">
        <f t="shared" si="20"/>
        <v>140</v>
      </c>
      <c r="U89" s="65">
        <f t="shared" si="21"/>
        <v>0</v>
      </c>
      <c r="V89" s="65">
        <f t="shared" si="22"/>
        <v>79.5</v>
      </c>
      <c r="W89" s="65">
        <f t="shared" si="23"/>
        <v>0</v>
      </c>
      <c r="X89" s="65">
        <f t="shared" si="24"/>
        <v>54</v>
      </c>
      <c r="Y89" s="65">
        <f t="shared" si="25"/>
        <v>170</v>
      </c>
      <c r="Z89" s="65">
        <f t="shared" si="25"/>
        <v>21</v>
      </c>
      <c r="AA89" s="6">
        <f t="shared" si="28"/>
        <v>491.4</v>
      </c>
      <c r="AB89" s="32">
        <f t="shared" si="29"/>
        <v>1.6301308854778411E-4</v>
      </c>
    </row>
    <row r="90" spans="1:28">
      <c r="A90" s="5" t="s">
        <v>304</v>
      </c>
      <c r="B90" s="6"/>
      <c r="C90" s="6">
        <v>47</v>
      </c>
      <c r="D90" s="6">
        <v>55.6</v>
      </c>
      <c r="E90" s="6"/>
      <c r="F90" s="6">
        <v>63</v>
      </c>
      <c r="G90" s="6">
        <v>21</v>
      </c>
      <c r="H90" s="6">
        <v>49.68</v>
      </c>
      <c r="I90" s="6">
        <v>83</v>
      </c>
      <c r="J90" s="6">
        <v>20</v>
      </c>
      <c r="K90" s="6">
        <v>60</v>
      </c>
      <c r="L90" s="6">
        <v>58</v>
      </c>
      <c r="M90" s="6">
        <v>457.28</v>
      </c>
      <c r="O90" s="65" t="str">
        <f t="shared" si="27"/>
        <v>ROLDANILLO</v>
      </c>
      <c r="P90" s="65">
        <f t="shared" si="16"/>
        <v>0</v>
      </c>
      <c r="Q90" s="65">
        <f t="shared" si="17"/>
        <v>47</v>
      </c>
      <c r="R90" s="65">
        <f t="shared" si="18"/>
        <v>55.6</v>
      </c>
      <c r="S90" s="65">
        <f t="shared" si="19"/>
        <v>0</v>
      </c>
      <c r="T90" s="65">
        <f t="shared" si="20"/>
        <v>63</v>
      </c>
      <c r="U90" s="65">
        <f t="shared" si="21"/>
        <v>21</v>
      </c>
      <c r="V90" s="65">
        <f t="shared" si="22"/>
        <v>49.68</v>
      </c>
      <c r="W90" s="65">
        <f t="shared" si="23"/>
        <v>83</v>
      </c>
      <c r="X90" s="65">
        <f t="shared" si="24"/>
        <v>20</v>
      </c>
      <c r="Y90" s="65">
        <f t="shared" si="25"/>
        <v>60</v>
      </c>
      <c r="Z90" s="65">
        <f t="shared" si="25"/>
        <v>58</v>
      </c>
      <c r="AA90" s="6">
        <f t="shared" si="28"/>
        <v>457.28</v>
      </c>
      <c r="AB90" s="32">
        <f t="shared" si="29"/>
        <v>1.5169439383624483E-4</v>
      </c>
    </row>
    <row r="91" spans="1:28">
      <c r="A91" s="5" t="s">
        <v>334</v>
      </c>
      <c r="B91" s="6"/>
      <c r="C91" s="6"/>
      <c r="D91" s="6"/>
      <c r="E91" s="6">
        <v>451</v>
      </c>
      <c r="F91" s="6"/>
      <c r="G91" s="6"/>
      <c r="H91" s="6"/>
      <c r="I91" s="6"/>
      <c r="J91" s="6"/>
      <c r="K91" s="6"/>
      <c r="L91" s="6"/>
      <c r="M91" s="6">
        <v>451</v>
      </c>
      <c r="O91" s="65" t="str">
        <f t="shared" si="27"/>
        <v>PIVIJAY</v>
      </c>
      <c r="P91" s="65">
        <f t="shared" si="16"/>
        <v>0</v>
      </c>
      <c r="Q91" s="65">
        <f t="shared" si="17"/>
        <v>0</v>
      </c>
      <c r="R91" s="65">
        <f t="shared" si="18"/>
        <v>0</v>
      </c>
      <c r="S91" s="65">
        <f t="shared" si="19"/>
        <v>451</v>
      </c>
      <c r="T91" s="65">
        <f t="shared" si="20"/>
        <v>0</v>
      </c>
      <c r="U91" s="65">
        <f t="shared" si="21"/>
        <v>0</v>
      </c>
      <c r="V91" s="65">
        <f t="shared" si="22"/>
        <v>0</v>
      </c>
      <c r="W91" s="65">
        <f t="shared" si="23"/>
        <v>0</v>
      </c>
      <c r="X91" s="65">
        <f t="shared" si="24"/>
        <v>0</v>
      </c>
      <c r="Y91" s="65">
        <f t="shared" si="25"/>
        <v>0</v>
      </c>
      <c r="Z91" s="65">
        <f t="shared" si="25"/>
        <v>0</v>
      </c>
      <c r="AA91" s="6">
        <f t="shared" si="28"/>
        <v>451</v>
      </c>
      <c r="AB91" s="32">
        <f t="shared" si="29"/>
        <v>1.4961111708394512E-4</v>
      </c>
    </row>
    <row r="92" spans="1:28">
      <c r="A92" s="5" t="s">
        <v>301</v>
      </c>
      <c r="B92" s="6"/>
      <c r="C92" s="6">
        <v>36</v>
      </c>
      <c r="D92" s="6"/>
      <c r="E92" s="6">
        <v>78.400000000000006</v>
      </c>
      <c r="F92" s="6">
        <v>111</v>
      </c>
      <c r="G92" s="6">
        <v>40</v>
      </c>
      <c r="H92" s="6">
        <v>79.8</v>
      </c>
      <c r="I92" s="6">
        <v>21</v>
      </c>
      <c r="J92" s="6"/>
      <c r="K92" s="6">
        <v>37</v>
      </c>
      <c r="L92" s="6">
        <v>45</v>
      </c>
      <c r="M92" s="6">
        <v>448.2</v>
      </c>
      <c r="O92" s="65" t="str">
        <f t="shared" si="27"/>
        <v>LA VIRGINIA</v>
      </c>
      <c r="P92" s="65">
        <f t="shared" si="16"/>
        <v>0</v>
      </c>
      <c r="Q92" s="65">
        <f t="shared" si="17"/>
        <v>36</v>
      </c>
      <c r="R92" s="65">
        <f t="shared" si="18"/>
        <v>0</v>
      </c>
      <c r="S92" s="65">
        <f t="shared" si="19"/>
        <v>78.400000000000006</v>
      </c>
      <c r="T92" s="65">
        <f t="shared" si="20"/>
        <v>111</v>
      </c>
      <c r="U92" s="65">
        <f t="shared" si="21"/>
        <v>40</v>
      </c>
      <c r="V92" s="65">
        <f t="shared" si="22"/>
        <v>79.8</v>
      </c>
      <c r="W92" s="65">
        <f t="shared" si="23"/>
        <v>21</v>
      </c>
      <c r="X92" s="65">
        <f t="shared" si="24"/>
        <v>0</v>
      </c>
      <c r="Y92" s="65">
        <f t="shared" si="25"/>
        <v>37</v>
      </c>
      <c r="Z92" s="65">
        <f t="shared" si="25"/>
        <v>45</v>
      </c>
      <c r="AA92" s="6">
        <f t="shared" si="28"/>
        <v>448.2</v>
      </c>
      <c r="AB92" s="32">
        <f t="shared" si="29"/>
        <v>1.4868226757655035E-4</v>
      </c>
    </row>
    <row r="93" spans="1:28">
      <c r="A93" s="5" t="s">
        <v>393</v>
      </c>
      <c r="B93" s="6"/>
      <c r="C93" s="6"/>
      <c r="D93" s="6"/>
      <c r="E93" s="6"/>
      <c r="F93" s="6">
        <v>117</v>
      </c>
      <c r="G93" s="6">
        <v>120</v>
      </c>
      <c r="H93" s="6"/>
      <c r="I93" s="6"/>
      <c r="J93" s="6"/>
      <c r="K93" s="6">
        <v>47</v>
      </c>
      <c r="L93" s="6">
        <v>105</v>
      </c>
      <c r="M93" s="6">
        <v>389</v>
      </c>
      <c r="O93" s="65" t="str">
        <f t="shared" si="27"/>
        <v>QUIMBAYA</v>
      </c>
      <c r="P93" s="65">
        <f t="shared" si="16"/>
        <v>0</v>
      </c>
      <c r="Q93" s="65">
        <f t="shared" si="17"/>
        <v>0</v>
      </c>
      <c r="R93" s="65">
        <f t="shared" si="18"/>
        <v>0</v>
      </c>
      <c r="S93" s="65">
        <f t="shared" si="19"/>
        <v>0</v>
      </c>
      <c r="T93" s="65">
        <f t="shared" si="20"/>
        <v>117</v>
      </c>
      <c r="U93" s="65">
        <f t="shared" si="21"/>
        <v>120</v>
      </c>
      <c r="V93" s="65">
        <f t="shared" si="22"/>
        <v>0</v>
      </c>
      <c r="W93" s="65">
        <f t="shared" si="23"/>
        <v>0</v>
      </c>
      <c r="X93" s="65">
        <f t="shared" si="24"/>
        <v>0</v>
      </c>
      <c r="Y93" s="65">
        <f t="shared" si="25"/>
        <v>47</v>
      </c>
      <c r="Z93" s="65">
        <f t="shared" si="25"/>
        <v>105</v>
      </c>
      <c r="AA93" s="6">
        <f t="shared" si="28"/>
        <v>389</v>
      </c>
      <c r="AB93" s="32">
        <f t="shared" si="29"/>
        <v>1.2904373513448924E-4</v>
      </c>
    </row>
    <row r="94" spans="1:28">
      <c r="A94" s="5" t="s">
        <v>303</v>
      </c>
      <c r="B94" s="6"/>
      <c r="C94" s="6">
        <v>37</v>
      </c>
      <c r="D94" s="6"/>
      <c r="E94" s="6"/>
      <c r="F94" s="6">
        <v>79</v>
      </c>
      <c r="G94" s="6">
        <v>44</v>
      </c>
      <c r="H94" s="6">
        <v>60</v>
      </c>
      <c r="I94" s="6"/>
      <c r="J94" s="6">
        <v>10</v>
      </c>
      <c r="K94" s="6">
        <v>29</v>
      </c>
      <c r="L94" s="6">
        <v>30</v>
      </c>
      <c r="M94" s="6">
        <v>289</v>
      </c>
      <c r="O94" s="65" t="str">
        <f t="shared" si="27"/>
        <v>PEREIRA</v>
      </c>
      <c r="P94" s="65">
        <f t="shared" si="16"/>
        <v>0</v>
      </c>
      <c r="Q94" s="65">
        <f t="shared" si="17"/>
        <v>37</v>
      </c>
      <c r="R94" s="65">
        <f t="shared" si="18"/>
        <v>0</v>
      </c>
      <c r="S94" s="65">
        <f t="shared" si="19"/>
        <v>0</v>
      </c>
      <c r="T94" s="65">
        <f t="shared" si="20"/>
        <v>79</v>
      </c>
      <c r="U94" s="65">
        <f t="shared" si="21"/>
        <v>44</v>
      </c>
      <c r="V94" s="65">
        <f t="shared" si="22"/>
        <v>60</v>
      </c>
      <c r="W94" s="65">
        <f t="shared" si="23"/>
        <v>0</v>
      </c>
      <c r="X94" s="65">
        <f t="shared" si="24"/>
        <v>10</v>
      </c>
      <c r="Y94" s="65">
        <f t="shared" si="25"/>
        <v>29</v>
      </c>
      <c r="Z94" s="65">
        <f t="shared" si="25"/>
        <v>30</v>
      </c>
      <c r="AA94" s="6">
        <f t="shared" si="28"/>
        <v>289</v>
      </c>
      <c r="AB94" s="32">
        <f t="shared" si="29"/>
        <v>9.5870538441818491E-5</v>
      </c>
    </row>
    <row r="95" spans="1:28">
      <c r="A95" s="5" t="s">
        <v>305</v>
      </c>
      <c r="B95" s="6"/>
      <c r="C95" s="6">
        <v>95</v>
      </c>
      <c r="D95" s="6"/>
      <c r="E95" s="6"/>
      <c r="F95" s="6"/>
      <c r="G95" s="6"/>
      <c r="H95" s="6">
        <v>52.54</v>
      </c>
      <c r="I95" s="6"/>
      <c r="J95" s="6">
        <v>52</v>
      </c>
      <c r="K95" s="6">
        <v>39</v>
      </c>
      <c r="L95" s="6">
        <v>38</v>
      </c>
      <c r="M95" s="6">
        <v>276.53999999999996</v>
      </c>
      <c r="O95" s="65" t="str">
        <f t="shared" si="27"/>
        <v>SANTUARIO</v>
      </c>
      <c r="P95" s="65">
        <f t="shared" si="16"/>
        <v>0</v>
      </c>
      <c r="Q95" s="65">
        <f t="shared" si="17"/>
        <v>95</v>
      </c>
      <c r="R95" s="65">
        <f t="shared" si="18"/>
        <v>0</v>
      </c>
      <c r="S95" s="65">
        <f t="shared" si="19"/>
        <v>0</v>
      </c>
      <c r="T95" s="65">
        <f t="shared" si="20"/>
        <v>0</v>
      </c>
      <c r="U95" s="65">
        <f t="shared" si="21"/>
        <v>0</v>
      </c>
      <c r="V95" s="65">
        <f t="shared" si="22"/>
        <v>52.54</v>
      </c>
      <c r="W95" s="65">
        <f t="shared" si="23"/>
        <v>0</v>
      </c>
      <c r="X95" s="65">
        <f t="shared" si="24"/>
        <v>52</v>
      </c>
      <c r="Y95" s="65">
        <f t="shared" si="25"/>
        <v>39</v>
      </c>
      <c r="Z95" s="65">
        <f t="shared" si="25"/>
        <v>38</v>
      </c>
      <c r="AA95" s="6">
        <f t="shared" si="28"/>
        <v>276.53999999999996</v>
      </c>
      <c r="AB95" s="32">
        <f t="shared" si="29"/>
        <v>9.1737158133911706E-5</v>
      </c>
    </row>
    <row r="96" spans="1:28">
      <c r="A96" s="5" t="s">
        <v>391</v>
      </c>
      <c r="B96" s="6"/>
      <c r="C96" s="6"/>
      <c r="D96" s="6"/>
      <c r="E96" s="6">
        <v>55</v>
      </c>
      <c r="F96" s="6">
        <v>55</v>
      </c>
      <c r="G96" s="6"/>
      <c r="H96" s="6"/>
      <c r="I96" s="6"/>
      <c r="J96" s="6"/>
      <c r="K96" s="6">
        <v>84</v>
      </c>
      <c r="L96" s="6">
        <v>42</v>
      </c>
      <c r="M96" s="6">
        <v>236</v>
      </c>
      <c r="O96" s="65" t="str">
        <f t="shared" si="27"/>
        <v>LA TEBAIDA</v>
      </c>
      <c r="P96" s="65">
        <f t="shared" si="16"/>
        <v>0</v>
      </c>
      <c r="Q96" s="65">
        <f t="shared" si="17"/>
        <v>0</v>
      </c>
      <c r="R96" s="65">
        <f t="shared" si="18"/>
        <v>0</v>
      </c>
      <c r="S96" s="65">
        <f t="shared" si="19"/>
        <v>55</v>
      </c>
      <c r="T96" s="65">
        <f t="shared" si="20"/>
        <v>55</v>
      </c>
      <c r="U96" s="65">
        <f t="shared" si="21"/>
        <v>0</v>
      </c>
      <c r="V96" s="65">
        <f t="shared" si="22"/>
        <v>0</v>
      </c>
      <c r="W96" s="65">
        <f t="shared" si="23"/>
        <v>0</v>
      </c>
      <c r="X96" s="65">
        <f t="shared" si="24"/>
        <v>0</v>
      </c>
      <c r="Y96" s="65">
        <f t="shared" si="25"/>
        <v>84</v>
      </c>
      <c r="Z96" s="65">
        <f t="shared" si="25"/>
        <v>42</v>
      </c>
      <c r="AA96" s="6">
        <f t="shared" si="28"/>
        <v>236</v>
      </c>
      <c r="AB96" s="32">
        <f t="shared" si="29"/>
        <v>7.8288744194702993E-5</v>
      </c>
    </row>
    <row r="97" spans="1:28">
      <c r="A97" s="5" t="s">
        <v>300</v>
      </c>
      <c r="B97" s="6"/>
      <c r="C97" s="6">
        <v>72</v>
      </c>
      <c r="D97" s="6">
        <v>61.5</v>
      </c>
      <c r="E97" s="6">
        <v>78</v>
      </c>
      <c r="F97" s="6"/>
      <c r="G97" s="6"/>
      <c r="H97" s="6"/>
      <c r="I97" s="6"/>
      <c r="J97" s="6"/>
      <c r="K97" s="6"/>
      <c r="L97" s="6"/>
      <c r="M97" s="6">
        <v>211.5</v>
      </c>
      <c r="O97" s="65" t="str">
        <f t="shared" si="27"/>
        <v>BUGALAGRANDE</v>
      </c>
      <c r="P97" s="65">
        <f t="shared" si="16"/>
        <v>0</v>
      </c>
      <c r="Q97" s="65">
        <f t="shared" si="17"/>
        <v>72</v>
      </c>
      <c r="R97" s="65">
        <f t="shared" si="18"/>
        <v>61.5</v>
      </c>
      <c r="S97" s="65">
        <f t="shared" si="19"/>
        <v>78</v>
      </c>
      <c r="T97" s="65">
        <f t="shared" si="20"/>
        <v>0</v>
      </c>
      <c r="U97" s="65">
        <f t="shared" si="21"/>
        <v>0</v>
      </c>
      <c r="V97" s="65">
        <f t="shared" si="22"/>
        <v>0</v>
      </c>
      <c r="W97" s="65">
        <f t="shared" si="23"/>
        <v>0</v>
      </c>
      <c r="X97" s="65">
        <f t="shared" si="24"/>
        <v>0</v>
      </c>
      <c r="Y97" s="65">
        <f t="shared" si="25"/>
        <v>0</v>
      </c>
      <c r="Z97" s="65">
        <f t="shared" si="25"/>
        <v>0</v>
      </c>
      <c r="AA97" s="6">
        <f t="shared" si="28"/>
        <v>211.5</v>
      </c>
      <c r="AB97" s="32">
        <f t="shared" si="29"/>
        <v>7.0161311004998659E-5</v>
      </c>
    </row>
    <row r="98" spans="1:28">
      <c r="A98" s="5" t="s">
        <v>508</v>
      </c>
      <c r="B98" s="6"/>
      <c r="C98" s="6"/>
      <c r="D98" s="6"/>
      <c r="E98" s="6"/>
      <c r="F98" s="6"/>
      <c r="G98" s="6"/>
      <c r="H98" s="6">
        <v>108</v>
      </c>
      <c r="I98" s="6">
        <v>20</v>
      </c>
      <c r="J98" s="6"/>
      <c r="K98" s="6"/>
      <c r="L98" s="6"/>
      <c r="M98" s="6">
        <v>128</v>
      </c>
      <c r="O98" s="65" t="str">
        <f t="shared" si="27"/>
        <v>BOLÍVAR</v>
      </c>
      <c r="P98" s="65">
        <f t="shared" si="16"/>
        <v>0</v>
      </c>
      <c r="Q98" s="65">
        <f t="shared" si="17"/>
        <v>0</v>
      </c>
      <c r="R98" s="65">
        <f t="shared" si="18"/>
        <v>0</v>
      </c>
      <c r="S98" s="65">
        <f t="shared" si="19"/>
        <v>0</v>
      </c>
      <c r="T98" s="65">
        <f t="shared" si="20"/>
        <v>0</v>
      </c>
      <c r="U98" s="65">
        <f t="shared" si="21"/>
        <v>0</v>
      </c>
      <c r="V98" s="65">
        <f t="shared" si="22"/>
        <v>108</v>
      </c>
      <c r="W98" s="65">
        <f t="shared" si="23"/>
        <v>20</v>
      </c>
      <c r="X98" s="65">
        <f t="shared" si="24"/>
        <v>0</v>
      </c>
      <c r="Y98" s="65">
        <f t="shared" si="25"/>
        <v>0</v>
      </c>
      <c r="Z98" s="65">
        <f t="shared" si="25"/>
        <v>0</v>
      </c>
      <c r="AA98" s="6">
        <f t="shared" si="28"/>
        <v>128</v>
      </c>
      <c r="AB98" s="32">
        <f t="shared" si="29"/>
        <v>4.2461691766618569E-5</v>
      </c>
    </row>
    <row r="99" spans="1:28">
      <c r="A99" s="5" t="s">
        <v>113</v>
      </c>
      <c r="B99" s="6">
        <v>12.5</v>
      </c>
      <c r="C99" s="6"/>
      <c r="D99" s="6">
        <v>12.5</v>
      </c>
      <c r="E99" s="6">
        <v>25</v>
      </c>
      <c r="F99" s="6">
        <v>25</v>
      </c>
      <c r="G99" s="6">
        <v>25</v>
      </c>
      <c r="H99" s="6"/>
      <c r="I99" s="6"/>
      <c r="J99" s="6"/>
      <c r="K99" s="6"/>
      <c r="L99" s="6"/>
      <c r="M99" s="6">
        <v>100</v>
      </c>
      <c r="O99" s="65" t="str">
        <f t="shared" si="27"/>
        <v>AMBALEMA</v>
      </c>
      <c r="P99" s="65">
        <f t="shared" ref="P99:P103" si="30">+B99</f>
        <v>12.5</v>
      </c>
      <c r="Q99" s="65">
        <f t="shared" ref="Q99:Q103" si="31">+C99</f>
        <v>0</v>
      </c>
      <c r="R99" s="65">
        <f t="shared" ref="R99:R103" si="32">+D99</f>
        <v>12.5</v>
      </c>
      <c r="S99" s="65">
        <f t="shared" ref="S99:S103" si="33">+E99</f>
        <v>25</v>
      </c>
      <c r="T99" s="65">
        <f t="shared" ref="T99:T103" si="34">+F99</f>
        <v>25</v>
      </c>
      <c r="U99" s="65">
        <f t="shared" ref="U99:U103" si="35">+G99</f>
        <v>25</v>
      </c>
      <c r="V99" s="65">
        <f t="shared" ref="V99:V103" si="36">+H99</f>
        <v>0</v>
      </c>
      <c r="W99" s="65">
        <f t="shared" ref="W99:W103" si="37">+I99</f>
        <v>0</v>
      </c>
      <c r="X99" s="65">
        <f t="shared" ref="X99:X103" si="38">+J99</f>
        <v>0</v>
      </c>
      <c r="Y99" s="65">
        <f t="shared" ref="Y99:Z103" si="39">+K99</f>
        <v>0</v>
      </c>
      <c r="Z99" s="65">
        <f t="shared" si="39"/>
        <v>0</v>
      </c>
      <c r="AA99" s="6">
        <f t="shared" si="28"/>
        <v>100</v>
      </c>
      <c r="AB99" s="32">
        <f t="shared" ref="AB99:AB130" si="40">+AA99/$AA$104</f>
        <v>3.3173196692670759E-5</v>
      </c>
    </row>
    <row r="100" spans="1:28">
      <c r="A100" s="5" t="s">
        <v>321</v>
      </c>
      <c r="B100" s="6"/>
      <c r="C100" s="6"/>
      <c r="D100" s="6">
        <v>41</v>
      </c>
      <c r="E100" s="6"/>
      <c r="F100" s="6"/>
      <c r="G100" s="6"/>
      <c r="H100" s="6"/>
      <c r="I100" s="6"/>
      <c r="J100" s="6"/>
      <c r="K100" s="6"/>
      <c r="L100" s="6"/>
      <c r="M100" s="6">
        <v>41</v>
      </c>
      <c r="O100" s="65" t="str">
        <f t="shared" ref="O100:O103" si="41">+A100</f>
        <v>PUERTO LLERAS</v>
      </c>
      <c r="P100" s="65">
        <f t="shared" si="30"/>
        <v>0</v>
      </c>
      <c r="Q100" s="65">
        <f t="shared" si="31"/>
        <v>0</v>
      </c>
      <c r="R100" s="65">
        <f t="shared" si="32"/>
        <v>41</v>
      </c>
      <c r="S100" s="65">
        <f t="shared" si="33"/>
        <v>0</v>
      </c>
      <c r="T100" s="65">
        <f t="shared" si="34"/>
        <v>0</v>
      </c>
      <c r="U100" s="65">
        <f t="shared" si="35"/>
        <v>0</v>
      </c>
      <c r="V100" s="65">
        <f t="shared" si="36"/>
        <v>0</v>
      </c>
      <c r="W100" s="65">
        <f t="shared" si="37"/>
        <v>0</v>
      </c>
      <c r="X100" s="65">
        <f t="shared" si="38"/>
        <v>0</v>
      </c>
      <c r="Y100" s="65">
        <f t="shared" si="39"/>
        <v>0</v>
      </c>
      <c r="Z100" s="65">
        <f t="shared" si="39"/>
        <v>0</v>
      </c>
      <c r="AA100" s="6">
        <f t="shared" ref="AA100:AA103" si="42">SUM(P100:Z100)</f>
        <v>41</v>
      </c>
      <c r="AB100" s="32">
        <f t="shared" si="40"/>
        <v>1.3601010643995011E-5</v>
      </c>
    </row>
    <row r="101" spans="1:28">
      <c r="A101" s="5" t="s">
        <v>147</v>
      </c>
      <c r="B101" s="6">
        <v>12.5</v>
      </c>
      <c r="C101" s="6">
        <v>12.5</v>
      </c>
      <c r="D101" s="6"/>
      <c r="E101" s="6"/>
      <c r="F101" s="6"/>
      <c r="G101" s="6"/>
      <c r="H101" s="6"/>
      <c r="I101" s="6"/>
      <c r="J101" s="6"/>
      <c r="K101" s="6"/>
      <c r="L101" s="6"/>
      <c r="M101" s="6">
        <v>25</v>
      </c>
      <c r="O101" s="65" t="str">
        <f t="shared" si="41"/>
        <v>TESALIA</v>
      </c>
      <c r="P101" s="65">
        <f t="shared" si="30"/>
        <v>12.5</v>
      </c>
      <c r="Q101" s="65">
        <f t="shared" si="31"/>
        <v>12.5</v>
      </c>
      <c r="R101" s="65">
        <f t="shared" si="32"/>
        <v>0</v>
      </c>
      <c r="S101" s="65">
        <f t="shared" si="33"/>
        <v>0</v>
      </c>
      <c r="T101" s="65">
        <f t="shared" si="34"/>
        <v>0</v>
      </c>
      <c r="U101" s="65">
        <f t="shared" si="35"/>
        <v>0</v>
      </c>
      <c r="V101" s="65">
        <f t="shared" si="36"/>
        <v>0</v>
      </c>
      <c r="W101" s="65">
        <f t="shared" si="37"/>
        <v>0</v>
      </c>
      <c r="X101" s="65">
        <f t="shared" si="38"/>
        <v>0</v>
      </c>
      <c r="Y101" s="65">
        <f t="shared" si="39"/>
        <v>0</v>
      </c>
      <c r="Z101" s="65">
        <f t="shared" si="39"/>
        <v>0</v>
      </c>
      <c r="AA101" s="6">
        <f t="shared" si="42"/>
        <v>25</v>
      </c>
      <c r="AB101" s="32">
        <f t="shared" si="40"/>
        <v>8.2932991731676898E-6</v>
      </c>
    </row>
    <row r="102" spans="1:28">
      <c r="A102" s="5" t="s">
        <v>389</v>
      </c>
      <c r="B102" s="6"/>
      <c r="C102" s="6"/>
      <c r="D102" s="6"/>
      <c r="E102" s="6"/>
      <c r="F102" s="6">
        <v>14</v>
      </c>
      <c r="G102" s="6"/>
      <c r="H102" s="6"/>
      <c r="I102" s="6"/>
      <c r="J102" s="6"/>
      <c r="K102" s="6"/>
      <c r="L102" s="6"/>
      <c r="M102" s="6">
        <v>14</v>
      </c>
      <c r="O102" s="65" t="str">
        <f t="shared" si="41"/>
        <v>ARMENIA</v>
      </c>
      <c r="P102" s="65">
        <f t="shared" si="30"/>
        <v>0</v>
      </c>
      <c r="Q102" s="65">
        <f t="shared" si="31"/>
        <v>0</v>
      </c>
      <c r="R102" s="65">
        <f t="shared" si="32"/>
        <v>0</v>
      </c>
      <c r="S102" s="65">
        <f t="shared" si="33"/>
        <v>0</v>
      </c>
      <c r="T102" s="65">
        <f t="shared" si="34"/>
        <v>14</v>
      </c>
      <c r="U102" s="65">
        <f t="shared" si="35"/>
        <v>0</v>
      </c>
      <c r="V102" s="65">
        <f t="shared" si="36"/>
        <v>0</v>
      </c>
      <c r="W102" s="65">
        <f t="shared" si="37"/>
        <v>0</v>
      </c>
      <c r="X102" s="65">
        <f t="shared" si="38"/>
        <v>0</v>
      </c>
      <c r="Y102" s="65">
        <f t="shared" si="39"/>
        <v>0</v>
      </c>
      <c r="Z102" s="65">
        <f t="shared" si="39"/>
        <v>0</v>
      </c>
      <c r="AA102" s="6">
        <f t="shared" si="42"/>
        <v>14</v>
      </c>
      <c r="AB102" s="32">
        <f t="shared" si="40"/>
        <v>4.6442475369739066E-6</v>
      </c>
    </row>
    <row r="103" spans="1:28">
      <c r="A103" s="5" t="s">
        <v>457</v>
      </c>
      <c r="B103" s="6"/>
      <c r="C103" s="6"/>
      <c r="D103" s="6"/>
      <c r="E103" s="6">
        <v>0</v>
      </c>
      <c r="F103" s="6"/>
      <c r="G103" s="6"/>
      <c r="H103" s="6"/>
      <c r="I103" s="6"/>
      <c r="J103" s="6"/>
      <c r="K103" s="6"/>
      <c r="L103" s="6"/>
      <c r="M103" s="6">
        <v>0</v>
      </c>
      <c r="O103" s="65" t="str">
        <f t="shared" si="41"/>
        <v>JAMUNDÍ</v>
      </c>
      <c r="P103" s="65">
        <f t="shared" si="30"/>
        <v>0</v>
      </c>
      <c r="Q103" s="65">
        <f t="shared" si="31"/>
        <v>0</v>
      </c>
      <c r="R103" s="65">
        <f t="shared" si="32"/>
        <v>0</v>
      </c>
      <c r="S103" s="65">
        <f t="shared" si="33"/>
        <v>0</v>
      </c>
      <c r="T103" s="65">
        <f t="shared" si="34"/>
        <v>0</v>
      </c>
      <c r="U103" s="65">
        <f t="shared" si="35"/>
        <v>0</v>
      </c>
      <c r="V103" s="65">
        <f t="shared" si="36"/>
        <v>0</v>
      </c>
      <c r="W103" s="65">
        <f t="shared" si="37"/>
        <v>0</v>
      </c>
      <c r="X103" s="65">
        <f t="shared" si="38"/>
        <v>0</v>
      </c>
      <c r="Y103" s="65">
        <f t="shared" si="39"/>
        <v>0</v>
      </c>
      <c r="Z103" s="65">
        <f t="shared" si="39"/>
        <v>0</v>
      </c>
      <c r="AA103" s="6">
        <f t="shared" si="42"/>
        <v>0</v>
      </c>
      <c r="AB103" s="32">
        <f t="shared" si="40"/>
        <v>0</v>
      </c>
    </row>
    <row r="104" spans="1:28" ht="15">
      <c r="A104" s="5" t="s">
        <v>421</v>
      </c>
      <c r="B104" s="6">
        <v>195870.15</v>
      </c>
      <c r="C104" s="6">
        <v>220914</v>
      </c>
      <c r="D104" s="6">
        <v>168966.94000000003</v>
      </c>
      <c r="E104" s="6">
        <v>247872.08000000002</v>
      </c>
      <c r="F104" s="6">
        <v>325152.5</v>
      </c>
      <c r="G104" s="6">
        <v>360896.02999999997</v>
      </c>
      <c r="H104" s="6">
        <v>377294.97</v>
      </c>
      <c r="I104" s="6">
        <v>303928</v>
      </c>
      <c r="J104" s="6">
        <v>262681.90000000002</v>
      </c>
      <c r="K104" s="6">
        <v>281919.8</v>
      </c>
      <c r="L104" s="6">
        <v>268985.5</v>
      </c>
      <c r="M104" s="6">
        <v>3014481.87</v>
      </c>
      <c r="O104" s="45" t="s">
        <v>421</v>
      </c>
      <c r="P104" s="46">
        <f>SUM(P35:P103)</f>
        <v>195870.15</v>
      </c>
      <c r="Q104" s="46">
        <f t="shared" ref="Q104:AA104" si="43">SUM(Q35:Q103)</f>
        <v>220914</v>
      </c>
      <c r="R104" s="46">
        <f t="shared" si="43"/>
        <v>168966.94000000003</v>
      </c>
      <c r="S104" s="46">
        <f t="shared" si="43"/>
        <v>247872.08</v>
      </c>
      <c r="T104" s="46">
        <f t="shared" si="43"/>
        <v>325152.5</v>
      </c>
      <c r="U104" s="46">
        <f t="shared" si="43"/>
        <v>360896.02999999997</v>
      </c>
      <c r="V104" s="46">
        <f t="shared" si="43"/>
        <v>377294.96999999991</v>
      </c>
      <c r="W104" s="46">
        <f t="shared" si="43"/>
        <v>303928</v>
      </c>
      <c r="X104" s="46">
        <f t="shared" si="43"/>
        <v>262681.90000000002</v>
      </c>
      <c r="Y104" s="46">
        <f t="shared" si="43"/>
        <v>281919.8</v>
      </c>
      <c r="Z104" s="46">
        <f t="shared" ref="Z104" si="44">SUM(Z35:Z103)</f>
        <v>268985.5</v>
      </c>
      <c r="AA104" s="46">
        <f t="shared" si="43"/>
        <v>3014481.870000001</v>
      </c>
      <c r="AB104" s="47">
        <f>SUM(AB35:AB103)</f>
        <v>0.99999999999999944</v>
      </c>
    </row>
    <row r="107" spans="1:28" ht="18">
      <c r="O107" s="34" t="s">
        <v>486</v>
      </c>
    </row>
    <row r="108" spans="1:28">
      <c r="A108" s="4" t="s">
        <v>423</v>
      </c>
      <c r="B108" s="4" t="s">
        <v>432</v>
      </c>
    </row>
    <row r="109" spans="1:28" ht="45">
      <c r="A109" s="4" t="s">
        <v>414</v>
      </c>
      <c r="B109" t="s">
        <v>415</v>
      </c>
      <c r="C109" t="s">
        <v>416</v>
      </c>
      <c r="D109" t="s">
        <v>417</v>
      </c>
      <c r="E109" t="s">
        <v>418</v>
      </c>
      <c r="F109" t="s">
        <v>419</v>
      </c>
      <c r="G109" t="s">
        <v>420</v>
      </c>
      <c r="H109" t="s">
        <v>509</v>
      </c>
      <c r="I109" t="s">
        <v>519</v>
      </c>
      <c r="J109" t="s">
        <v>527</v>
      </c>
      <c r="K109" t="s">
        <v>577</v>
      </c>
      <c r="L109" t="s">
        <v>586</v>
      </c>
      <c r="M109" t="s">
        <v>421</v>
      </c>
      <c r="O109" s="35" t="s">
        <v>452</v>
      </c>
      <c r="P109" s="35" t="s">
        <v>415</v>
      </c>
      <c r="Q109" s="35" t="s">
        <v>416</v>
      </c>
      <c r="R109" s="35" t="s">
        <v>417</v>
      </c>
      <c r="S109" s="35" t="s">
        <v>418</v>
      </c>
      <c r="T109" s="35" t="s">
        <v>419</v>
      </c>
      <c r="U109" s="35" t="s">
        <v>420</v>
      </c>
      <c r="V109" s="35" t="s">
        <v>509</v>
      </c>
      <c r="W109" s="35" t="s">
        <v>519</v>
      </c>
      <c r="X109" s="35" t="s">
        <v>527</v>
      </c>
      <c r="Y109" s="35" t="s">
        <v>577</v>
      </c>
      <c r="Z109" s="35" t="s">
        <v>586</v>
      </c>
      <c r="AA109" s="35" t="str">
        <f>+Entradas!$B$2</f>
        <v>Total Enero - Noviembre</v>
      </c>
      <c r="AB109" s="36" t="s">
        <v>496</v>
      </c>
    </row>
    <row r="110" spans="1:28">
      <c r="A110" s="5" t="s">
        <v>473</v>
      </c>
      <c r="B110" s="6">
        <v>378</v>
      </c>
      <c r="C110" s="6">
        <v>323</v>
      </c>
      <c r="D110" s="6">
        <v>104</v>
      </c>
      <c r="E110" s="6">
        <v>1836</v>
      </c>
      <c r="F110" s="6">
        <v>5963</v>
      </c>
      <c r="G110" s="6">
        <v>7448</v>
      </c>
      <c r="H110" s="6">
        <v>4679</v>
      </c>
      <c r="I110" s="6">
        <v>2509</v>
      </c>
      <c r="J110" s="6">
        <v>718</v>
      </c>
      <c r="K110" s="6">
        <v>729</v>
      </c>
      <c r="L110" s="6">
        <v>743</v>
      </c>
      <c r="M110" s="6">
        <v>25430</v>
      </c>
      <c r="O110" s="65" t="str">
        <f t="shared" ref="O110" si="45">+A110</f>
        <v>Casanare</v>
      </c>
      <c r="P110" s="65">
        <f t="shared" ref="P110:P127" si="46">+B110</f>
        <v>378</v>
      </c>
      <c r="Q110" s="65">
        <f t="shared" ref="Q110:Q127" si="47">+C110</f>
        <v>323</v>
      </c>
      <c r="R110" s="65">
        <f t="shared" ref="R110:R127" si="48">+D110</f>
        <v>104</v>
      </c>
      <c r="S110" s="65">
        <f t="shared" ref="S110:S127" si="49">+E110</f>
        <v>1836</v>
      </c>
      <c r="T110" s="65">
        <f t="shared" ref="T110:T127" si="50">+F110</f>
        <v>5963</v>
      </c>
      <c r="U110" s="65">
        <f t="shared" ref="U110:U127" si="51">+G110</f>
        <v>7448</v>
      </c>
      <c r="V110" s="65">
        <f t="shared" ref="V110:V127" si="52">+H110</f>
        <v>4679</v>
      </c>
      <c r="W110" s="65">
        <f t="shared" ref="W110:W127" si="53">+I110</f>
        <v>2509</v>
      </c>
      <c r="X110" s="65">
        <f t="shared" ref="X110:X127" si="54">+J110</f>
        <v>718</v>
      </c>
      <c r="Y110" s="65">
        <f t="shared" ref="Y110:Z127" si="55">+K110</f>
        <v>729</v>
      </c>
      <c r="Z110" s="65">
        <f t="shared" si="55"/>
        <v>743</v>
      </c>
      <c r="AA110" s="6">
        <f>SUM(P110:Z110)</f>
        <v>25430</v>
      </c>
      <c r="AB110" s="32">
        <f t="shared" ref="AB110:AB127" si="56">+AA110/$AA$128</f>
        <v>0.28591023565389456</v>
      </c>
    </row>
    <row r="111" spans="1:28">
      <c r="A111" s="5" t="s">
        <v>468</v>
      </c>
      <c r="B111" s="6">
        <v>1934</v>
      </c>
      <c r="C111" s="6">
        <v>2194</v>
      </c>
      <c r="D111" s="6">
        <v>1534</v>
      </c>
      <c r="E111" s="6">
        <v>1924</v>
      </c>
      <c r="F111" s="6">
        <v>2076</v>
      </c>
      <c r="G111" s="6">
        <v>1867</v>
      </c>
      <c r="H111" s="6">
        <v>2343</v>
      </c>
      <c r="I111" s="6">
        <v>2818</v>
      </c>
      <c r="J111" s="6">
        <v>2993</v>
      </c>
      <c r="K111" s="6">
        <v>3012</v>
      </c>
      <c r="L111" s="6">
        <v>2673</v>
      </c>
      <c r="M111" s="6">
        <v>25368</v>
      </c>
      <c r="O111" s="65" t="str">
        <f t="shared" ref="O111:O127" si="57">+A111</f>
        <v>Antioquia</v>
      </c>
      <c r="P111" s="65">
        <f t="shared" si="46"/>
        <v>1934</v>
      </c>
      <c r="Q111" s="65">
        <f t="shared" si="47"/>
        <v>2194</v>
      </c>
      <c r="R111" s="65">
        <f t="shared" si="48"/>
        <v>1534</v>
      </c>
      <c r="S111" s="65">
        <f t="shared" si="49"/>
        <v>1924</v>
      </c>
      <c r="T111" s="65">
        <f t="shared" si="50"/>
        <v>2076</v>
      </c>
      <c r="U111" s="65">
        <f t="shared" si="51"/>
        <v>1867</v>
      </c>
      <c r="V111" s="65">
        <f t="shared" si="52"/>
        <v>2343</v>
      </c>
      <c r="W111" s="65">
        <f t="shared" si="53"/>
        <v>2818</v>
      </c>
      <c r="X111" s="65">
        <f t="shared" si="54"/>
        <v>2993</v>
      </c>
      <c r="Y111" s="65">
        <f t="shared" si="55"/>
        <v>3012</v>
      </c>
      <c r="Z111" s="65">
        <f t="shared" si="55"/>
        <v>2673</v>
      </c>
      <c r="AA111" s="6">
        <f t="shared" ref="AA111:AA127" si="58">SUM(P111:Z111)</f>
        <v>25368</v>
      </c>
      <c r="AB111" s="32">
        <f t="shared" si="56"/>
        <v>0.28521316783594169</v>
      </c>
    </row>
    <row r="112" spans="1:28">
      <c r="A112" s="5" t="s">
        <v>478</v>
      </c>
      <c r="B112" s="6">
        <v>682</v>
      </c>
      <c r="C112" s="6">
        <v>900</v>
      </c>
      <c r="D112" s="6">
        <v>890</v>
      </c>
      <c r="E112" s="6">
        <v>941</v>
      </c>
      <c r="F112" s="6">
        <v>921</v>
      </c>
      <c r="G112" s="6">
        <v>1132</v>
      </c>
      <c r="H112" s="6">
        <v>742</v>
      </c>
      <c r="I112" s="6">
        <v>1072</v>
      </c>
      <c r="J112" s="6">
        <v>1160</v>
      </c>
      <c r="K112" s="6">
        <v>1220</v>
      </c>
      <c r="L112" s="6">
        <v>1209</v>
      </c>
      <c r="M112" s="6">
        <v>10869</v>
      </c>
      <c r="O112" s="65" t="str">
        <f t="shared" si="57"/>
        <v>Magdalena</v>
      </c>
      <c r="P112" s="65">
        <f t="shared" si="46"/>
        <v>682</v>
      </c>
      <c r="Q112" s="65">
        <f t="shared" si="47"/>
        <v>900</v>
      </c>
      <c r="R112" s="65">
        <f t="shared" si="48"/>
        <v>890</v>
      </c>
      <c r="S112" s="65">
        <f t="shared" si="49"/>
        <v>941</v>
      </c>
      <c r="T112" s="65">
        <f t="shared" si="50"/>
        <v>921</v>
      </c>
      <c r="U112" s="65">
        <f t="shared" si="51"/>
        <v>1132</v>
      </c>
      <c r="V112" s="65">
        <f t="shared" si="52"/>
        <v>742</v>
      </c>
      <c r="W112" s="65">
        <f t="shared" si="53"/>
        <v>1072</v>
      </c>
      <c r="X112" s="65">
        <f t="shared" si="54"/>
        <v>1160</v>
      </c>
      <c r="Y112" s="65">
        <f t="shared" si="55"/>
        <v>1220</v>
      </c>
      <c r="Z112" s="65">
        <f t="shared" si="55"/>
        <v>1209</v>
      </c>
      <c r="AA112" s="6">
        <f t="shared" si="58"/>
        <v>10869</v>
      </c>
      <c r="AB112" s="32">
        <f t="shared" si="56"/>
        <v>0.1222004856988667</v>
      </c>
    </row>
    <row r="113" spans="1:28">
      <c r="A113" s="5" t="s">
        <v>479</v>
      </c>
      <c r="B113" s="6">
        <v>504</v>
      </c>
      <c r="C113" s="6">
        <v>514</v>
      </c>
      <c r="D113" s="6">
        <v>387</v>
      </c>
      <c r="E113" s="6">
        <v>560</v>
      </c>
      <c r="F113" s="6">
        <v>1126</v>
      </c>
      <c r="G113" s="6">
        <v>1511</v>
      </c>
      <c r="H113" s="6">
        <v>1268</v>
      </c>
      <c r="I113" s="6">
        <v>764</v>
      </c>
      <c r="J113" s="6">
        <v>577</v>
      </c>
      <c r="K113" s="6">
        <v>1269</v>
      </c>
      <c r="L113" s="6">
        <v>968</v>
      </c>
      <c r="M113" s="6">
        <v>9448</v>
      </c>
      <c r="O113" s="65" t="str">
        <f t="shared" si="57"/>
        <v>Meta</v>
      </c>
      <c r="P113" s="65">
        <f t="shared" si="46"/>
        <v>504</v>
      </c>
      <c r="Q113" s="65">
        <f t="shared" si="47"/>
        <v>514</v>
      </c>
      <c r="R113" s="65">
        <f t="shared" si="48"/>
        <v>387</v>
      </c>
      <c r="S113" s="65">
        <f t="shared" si="49"/>
        <v>560</v>
      </c>
      <c r="T113" s="65">
        <f t="shared" si="50"/>
        <v>1126</v>
      </c>
      <c r="U113" s="65">
        <f t="shared" si="51"/>
        <v>1511</v>
      </c>
      <c r="V113" s="65">
        <f t="shared" si="52"/>
        <v>1268</v>
      </c>
      <c r="W113" s="65">
        <f t="shared" si="53"/>
        <v>764</v>
      </c>
      <c r="X113" s="65">
        <f t="shared" si="54"/>
        <v>577</v>
      </c>
      <c r="Y113" s="65">
        <f t="shared" si="55"/>
        <v>1269</v>
      </c>
      <c r="Z113" s="65">
        <f t="shared" si="55"/>
        <v>968</v>
      </c>
      <c r="AA113" s="6">
        <f t="shared" si="58"/>
        <v>9448</v>
      </c>
      <c r="AB113" s="32">
        <f t="shared" si="56"/>
        <v>0.10622414103255981</v>
      </c>
    </row>
    <row r="114" spans="1:28">
      <c r="A114" s="5" t="s">
        <v>482</v>
      </c>
      <c r="B114" s="6">
        <v>455</v>
      </c>
      <c r="C114" s="6">
        <v>373</v>
      </c>
      <c r="D114" s="6">
        <v>320</v>
      </c>
      <c r="E114" s="6">
        <v>461</v>
      </c>
      <c r="F114" s="6">
        <v>1228</v>
      </c>
      <c r="G114" s="6">
        <v>935</v>
      </c>
      <c r="H114" s="6">
        <v>1616</v>
      </c>
      <c r="I114" s="6">
        <v>724</v>
      </c>
      <c r="J114" s="6">
        <v>460</v>
      </c>
      <c r="K114" s="6">
        <v>338</v>
      </c>
      <c r="L114" s="6">
        <v>716</v>
      </c>
      <c r="M114" s="6">
        <v>7626</v>
      </c>
      <c r="O114" s="65" t="str">
        <f t="shared" si="57"/>
        <v>Tolima</v>
      </c>
      <c r="P114" s="65">
        <f t="shared" si="46"/>
        <v>455</v>
      </c>
      <c r="Q114" s="65">
        <f t="shared" si="47"/>
        <v>373</v>
      </c>
      <c r="R114" s="65">
        <f t="shared" si="48"/>
        <v>320</v>
      </c>
      <c r="S114" s="65">
        <f t="shared" si="49"/>
        <v>461</v>
      </c>
      <c r="T114" s="65">
        <f t="shared" si="50"/>
        <v>1228</v>
      </c>
      <c r="U114" s="65">
        <f t="shared" si="51"/>
        <v>935</v>
      </c>
      <c r="V114" s="65">
        <f t="shared" si="52"/>
        <v>1616</v>
      </c>
      <c r="W114" s="65">
        <f t="shared" si="53"/>
        <v>724</v>
      </c>
      <c r="X114" s="65">
        <f t="shared" si="54"/>
        <v>460</v>
      </c>
      <c r="Y114" s="65">
        <f t="shared" si="55"/>
        <v>338</v>
      </c>
      <c r="Z114" s="65">
        <f t="shared" si="55"/>
        <v>716</v>
      </c>
      <c r="AA114" s="6">
        <f t="shared" si="58"/>
        <v>7626</v>
      </c>
      <c r="AB114" s="32">
        <f t="shared" si="56"/>
        <v>8.5739341608202915E-2</v>
      </c>
    </row>
    <row r="115" spans="1:28">
      <c r="A115" s="5" t="s">
        <v>483</v>
      </c>
      <c r="B115" s="6">
        <v>384</v>
      </c>
      <c r="C115" s="6">
        <v>369</v>
      </c>
      <c r="D115" s="6">
        <v>159</v>
      </c>
      <c r="E115" s="6">
        <v>408</v>
      </c>
      <c r="F115" s="6">
        <v>569</v>
      </c>
      <c r="G115" s="6">
        <v>502</v>
      </c>
      <c r="H115" s="6">
        <v>629</v>
      </c>
      <c r="I115" s="6">
        <v>385</v>
      </c>
      <c r="J115" s="6">
        <v>261</v>
      </c>
      <c r="K115" s="6">
        <v>471</v>
      </c>
      <c r="L115" s="6">
        <v>666</v>
      </c>
      <c r="M115" s="6">
        <v>4803</v>
      </c>
      <c r="O115" s="65" t="str">
        <f t="shared" si="57"/>
        <v>Valle del Cauca</v>
      </c>
      <c r="P115" s="65">
        <f t="shared" si="46"/>
        <v>384</v>
      </c>
      <c r="Q115" s="65">
        <f t="shared" si="47"/>
        <v>369</v>
      </c>
      <c r="R115" s="65">
        <f t="shared" si="48"/>
        <v>159</v>
      </c>
      <c r="S115" s="65">
        <f t="shared" si="49"/>
        <v>408</v>
      </c>
      <c r="T115" s="65">
        <f t="shared" si="50"/>
        <v>569</v>
      </c>
      <c r="U115" s="65">
        <f t="shared" si="51"/>
        <v>502</v>
      </c>
      <c r="V115" s="65">
        <f t="shared" si="52"/>
        <v>629</v>
      </c>
      <c r="W115" s="65">
        <f t="shared" si="53"/>
        <v>385</v>
      </c>
      <c r="X115" s="65">
        <f t="shared" si="54"/>
        <v>261</v>
      </c>
      <c r="Y115" s="65">
        <f t="shared" si="55"/>
        <v>471</v>
      </c>
      <c r="Z115" s="65">
        <f t="shared" si="55"/>
        <v>666</v>
      </c>
      <c r="AA115" s="6">
        <f t="shared" si="58"/>
        <v>4803</v>
      </c>
      <c r="AB115" s="32">
        <f t="shared" si="56"/>
        <v>5.4000269832703722E-2</v>
      </c>
    </row>
    <row r="116" spans="1:28">
      <c r="A116" s="5" t="s">
        <v>484</v>
      </c>
      <c r="B116" s="6"/>
      <c r="C116" s="6"/>
      <c r="D116" s="6"/>
      <c r="E116" s="6"/>
      <c r="F116" s="6">
        <v>132</v>
      </c>
      <c r="G116" s="6">
        <v>140</v>
      </c>
      <c r="H116" s="6">
        <v>204</v>
      </c>
      <c r="I116" s="6">
        <v>174</v>
      </c>
      <c r="J116" s="6">
        <v>241</v>
      </c>
      <c r="K116" s="6">
        <v>98</v>
      </c>
      <c r="L116" s="6">
        <v>189</v>
      </c>
      <c r="M116" s="6">
        <v>1178</v>
      </c>
      <c r="O116" s="65" t="str">
        <f t="shared" si="57"/>
        <v>Vichada</v>
      </c>
      <c r="P116" s="65">
        <f t="shared" si="46"/>
        <v>0</v>
      </c>
      <c r="Q116" s="65">
        <f t="shared" si="47"/>
        <v>0</v>
      </c>
      <c r="R116" s="65">
        <f t="shared" si="48"/>
        <v>0</v>
      </c>
      <c r="S116" s="65">
        <f t="shared" si="49"/>
        <v>0</v>
      </c>
      <c r="T116" s="65">
        <f t="shared" si="50"/>
        <v>132</v>
      </c>
      <c r="U116" s="65">
        <f t="shared" si="51"/>
        <v>140</v>
      </c>
      <c r="V116" s="65">
        <f t="shared" si="52"/>
        <v>204</v>
      </c>
      <c r="W116" s="65">
        <f t="shared" si="53"/>
        <v>174</v>
      </c>
      <c r="X116" s="65">
        <f t="shared" si="54"/>
        <v>241</v>
      </c>
      <c r="Y116" s="65">
        <f t="shared" si="55"/>
        <v>98</v>
      </c>
      <c r="Z116" s="65">
        <f t="shared" si="55"/>
        <v>189</v>
      </c>
      <c r="AA116" s="6">
        <f t="shared" si="58"/>
        <v>1178</v>
      </c>
      <c r="AB116" s="32">
        <f t="shared" si="56"/>
        <v>1.3244288541104515E-2</v>
      </c>
    </row>
    <row r="117" spans="1:28">
      <c r="A117" s="5" t="s">
        <v>477</v>
      </c>
      <c r="B117" s="6">
        <v>73</v>
      </c>
      <c r="C117" s="6">
        <v>70</v>
      </c>
      <c r="D117" s="6">
        <v>101</v>
      </c>
      <c r="E117" s="6">
        <v>80</v>
      </c>
      <c r="F117" s="6">
        <v>122</v>
      </c>
      <c r="G117" s="6">
        <v>91</v>
      </c>
      <c r="H117" s="6">
        <v>71</v>
      </c>
      <c r="I117" s="6">
        <v>117</v>
      </c>
      <c r="J117" s="6">
        <v>112</v>
      </c>
      <c r="K117" s="6">
        <v>129</v>
      </c>
      <c r="L117" s="6">
        <v>141</v>
      </c>
      <c r="M117" s="6">
        <v>1107</v>
      </c>
      <c r="O117" s="65" t="str">
        <f t="shared" si="57"/>
        <v>La Guajira</v>
      </c>
      <c r="P117" s="65">
        <f t="shared" si="46"/>
        <v>73</v>
      </c>
      <c r="Q117" s="65">
        <f t="shared" si="47"/>
        <v>70</v>
      </c>
      <c r="R117" s="65">
        <f t="shared" si="48"/>
        <v>101</v>
      </c>
      <c r="S117" s="65">
        <f t="shared" si="49"/>
        <v>80</v>
      </c>
      <c r="T117" s="65">
        <f t="shared" si="50"/>
        <v>122</v>
      </c>
      <c r="U117" s="65">
        <f t="shared" si="51"/>
        <v>91</v>
      </c>
      <c r="V117" s="65">
        <f t="shared" si="52"/>
        <v>71</v>
      </c>
      <c r="W117" s="65">
        <f t="shared" si="53"/>
        <v>117</v>
      </c>
      <c r="X117" s="65">
        <f t="shared" si="54"/>
        <v>112</v>
      </c>
      <c r="Y117" s="65">
        <f t="shared" si="55"/>
        <v>129</v>
      </c>
      <c r="Z117" s="65">
        <f t="shared" si="55"/>
        <v>141</v>
      </c>
      <c r="AA117" s="6">
        <f t="shared" si="58"/>
        <v>1107</v>
      </c>
      <c r="AB117" s="32">
        <f t="shared" si="56"/>
        <v>1.2446033459255261E-2</v>
      </c>
    </row>
    <row r="118" spans="1:28">
      <c r="A118" s="5" t="s">
        <v>475</v>
      </c>
      <c r="B118" s="6">
        <v>99</v>
      </c>
      <c r="C118" s="6">
        <v>100</v>
      </c>
      <c r="D118" s="6">
        <v>69</v>
      </c>
      <c r="E118" s="6">
        <v>74</v>
      </c>
      <c r="F118" s="6">
        <v>47</v>
      </c>
      <c r="G118" s="6">
        <v>93</v>
      </c>
      <c r="H118" s="6">
        <v>61</v>
      </c>
      <c r="I118" s="6">
        <v>151</v>
      </c>
      <c r="J118" s="6">
        <v>73</v>
      </c>
      <c r="K118" s="6">
        <v>15</v>
      </c>
      <c r="L118" s="6">
        <v>139</v>
      </c>
      <c r="M118" s="6">
        <v>921</v>
      </c>
      <c r="O118" s="65" t="str">
        <f t="shared" si="57"/>
        <v>Cesar</v>
      </c>
      <c r="P118" s="65">
        <f t="shared" si="46"/>
        <v>99</v>
      </c>
      <c r="Q118" s="65">
        <f t="shared" si="47"/>
        <v>100</v>
      </c>
      <c r="R118" s="65">
        <f t="shared" si="48"/>
        <v>69</v>
      </c>
      <c r="S118" s="65">
        <f t="shared" si="49"/>
        <v>74</v>
      </c>
      <c r="T118" s="65">
        <f t="shared" si="50"/>
        <v>47</v>
      </c>
      <c r="U118" s="65">
        <f t="shared" si="51"/>
        <v>93</v>
      </c>
      <c r="V118" s="65">
        <f t="shared" si="52"/>
        <v>61</v>
      </c>
      <c r="W118" s="65">
        <f t="shared" si="53"/>
        <v>151</v>
      </c>
      <c r="X118" s="65">
        <f t="shared" si="54"/>
        <v>73</v>
      </c>
      <c r="Y118" s="65">
        <f t="shared" si="55"/>
        <v>15</v>
      </c>
      <c r="Z118" s="65">
        <f t="shared" si="55"/>
        <v>139</v>
      </c>
      <c r="AA118" s="6">
        <f t="shared" si="58"/>
        <v>921</v>
      </c>
      <c r="AB118" s="32">
        <f t="shared" si="56"/>
        <v>1.0354830005396654E-2</v>
      </c>
    </row>
    <row r="119" spans="1:28">
      <c r="A119" s="5" t="s">
        <v>470</v>
      </c>
      <c r="B119" s="6">
        <v>111</v>
      </c>
      <c r="C119" s="6">
        <v>103</v>
      </c>
      <c r="D119" s="6"/>
      <c r="E119" s="6">
        <v>83</v>
      </c>
      <c r="F119" s="6">
        <v>116</v>
      </c>
      <c r="G119" s="6">
        <v>86</v>
      </c>
      <c r="H119" s="6">
        <v>81</v>
      </c>
      <c r="I119" s="6">
        <v>159</v>
      </c>
      <c r="J119" s="6">
        <v>88</v>
      </c>
      <c r="K119" s="6"/>
      <c r="L119" s="6"/>
      <c r="M119" s="6">
        <v>827</v>
      </c>
      <c r="O119" s="65" t="str">
        <f t="shared" si="57"/>
        <v>Atlántico</v>
      </c>
      <c r="P119" s="65">
        <f t="shared" si="46"/>
        <v>111</v>
      </c>
      <c r="Q119" s="65">
        <f t="shared" si="47"/>
        <v>103</v>
      </c>
      <c r="R119" s="65">
        <f t="shared" si="48"/>
        <v>0</v>
      </c>
      <c r="S119" s="65">
        <f t="shared" si="49"/>
        <v>83</v>
      </c>
      <c r="T119" s="65">
        <f t="shared" si="50"/>
        <v>116</v>
      </c>
      <c r="U119" s="65">
        <f t="shared" si="51"/>
        <v>86</v>
      </c>
      <c r="V119" s="65">
        <f t="shared" si="52"/>
        <v>81</v>
      </c>
      <c r="W119" s="65">
        <f t="shared" si="53"/>
        <v>159</v>
      </c>
      <c r="X119" s="65">
        <f t="shared" si="54"/>
        <v>88</v>
      </c>
      <c r="Y119" s="65">
        <f t="shared" si="55"/>
        <v>0</v>
      </c>
      <c r="Z119" s="65">
        <f t="shared" si="55"/>
        <v>0</v>
      </c>
      <c r="AA119" s="6">
        <f t="shared" si="58"/>
        <v>827</v>
      </c>
      <c r="AB119" s="32">
        <f t="shared" si="56"/>
        <v>9.2979852491455305E-3</v>
      </c>
    </row>
    <row r="120" spans="1:28">
      <c r="A120" s="5" t="s">
        <v>476</v>
      </c>
      <c r="B120" s="6">
        <v>98</v>
      </c>
      <c r="C120" s="6">
        <v>90</v>
      </c>
      <c r="D120" s="6">
        <v>98</v>
      </c>
      <c r="E120" s="6">
        <v>64</v>
      </c>
      <c r="F120" s="6">
        <v>108</v>
      </c>
      <c r="G120" s="6">
        <v>58</v>
      </c>
      <c r="H120" s="6">
        <v>126</v>
      </c>
      <c r="I120" s="6">
        <v>124</v>
      </c>
      <c r="J120" s="6"/>
      <c r="K120" s="6"/>
      <c r="L120" s="6"/>
      <c r="M120" s="6">
        <v>766</v>
      </c>
      <c r="O120" s="65" t="str">
        <f t="shared" si="57"/>
        <v>Huila</v>
      </c>
      <c r="P120" s="65">
        <f t="shared" si="46"/>
        <v>98</v>
      </c>
      <c r="Q120" s="65">
        <f t="shared" si="47"/>
        <v>90</v>
      </c>
      <c r="R120" s="65">
        <f t="shared" si="48"/>
        <v>98</v>
      </c>
      <c r="S120" s="65">
        <f t="shared" si="49"/>
        <v>64</v>
      </c>
      <c r="T120" s="65">
        <f t="shared" si="50"/>
        <v>108</v>
      </c>
      <c r="U120" s="65">
        <f t="shared" si="51"/>
        <v>58</v>
      </c>
      <c r="V120" s="65">
        <f t="shared" si="52"/>
        <v>126</v>
      </c>
      <c r="W120" s="65">
        <f t="shared" si="53"/>
        <v>124</v>
      </c>
      <c r="X120" s="65">
        <f t="shared" si="54"/>
        <v>0</v>
      </c>
      <c r="Y120" s="65">
        <f t="shared" si="55"/>
        <v>0</v>
      </c>
      <c r="Z120" s="65">
        <f t="shared" si="55"/>
        <v>0</v>
      </c>
      <c r="AA120" s="6">
        <f t="shared" si="58"/>
        <v>766</v>
      </c>
      <c r="AB120" s="32">
        <f t="shared" si="56"/>
        <v>8.6121604605144814E-3</v>
      </c>
    </row>
    <row r="121" spans="1:28">
      <c r="A121" s="5" t="s">
        <v>481</v>
      </c>
      <c r="B121" s="6"/>
      <c r="C121" s="6"/>
      <c r="D121" s="6"/>
      <c r="E121" s="6"/>
      <c r="F121" s="6"/>
      <c r="G121" s="6">
        <v>120</v>
      </c>
      <c r="H121" s="6">
        <v>154</v>
      </c>
      <c r="I121" s="6">
        <v>31</v>
      </c>
      <c r="J121" s="6"/>
      <c r="K121" s="6"/>
      <c r="L121" s="6"/>
      <c r="M121" s="6">
        <v>305</v>
      </c>
      <c r="O121" s="65" t="str">
        <f t="shared" si="57"/>
        <v>Santander</v>
      </c>
      <c r="P121" s="65">
        <f t="shared" si="46"/>
        <v>0</v>
      </c>
      <c r="Q121" s="65">
        <f t="shared" si="47"/>
        <v>0</v>
      </c>
      <c r="R121" s="65">
        <f t="shared" si="48"/>
        <v>0</v>
      </c>
      <c r="S121" s="65">
        <f t="shared" si="49"/>
        <v>0</v>
      </c>
      <c r="T121" s="65">
        <f t="shared" si="50"/>
        <v>0</v>
      </c>
      <c r="U121" s="65">
        <f t="shared" si="51"/>
        <v>120</v>
      </c>
      <c r="V121" s="65">
        <f t="shared" si="52"/>
        <v>154</v>
      </c>
      <c r="W121" s="65">
        <f t="shared" si="53"/>
        <v>31</v>
      </c>
      <c r="X121" s="65">
        <f t="shared" si="54"/>
        <v>0</v>
      </c>
      <c r="Y121" s="65">
        <f t="shared" si="55"/>
        <v>0</v>
      </c>
      <c r="Z121" s="65">
        <f t="shared" si="55"/>
        <v>0</v>
      </c>
      <c r="AA121" s="6">
        <f t="shared" si="58"/>
        <v>305</v>
      </c>
      <c r="AB121" s="32">
        <f t="shared" si="56"/>
        <v>3.4291239431552436E-3</v>
      </c>
    </row>
    <row r="122" spans="1:28">
      <c r="A122" s="5" t="s">
        <v>472</v>
      </c>
      <c r="B122" s="6"/>
      <c r="C122" s="6">
        <v>10</v>
      </c>
      <c r="D122" s="6">
        <v>4</v>
      </c>
      <c r="E122" s="6">
        <v>5</v>
      </c>
      <c r="F122" s="6">
        <v>5</v>
      </c>
      <c r="G122" s="6">
        <v>8</v>
      </c>
      <c r="H122" s="6">
        <v>10</v>
      </c>
      <c r="I122" s="6">
        <v>10</v>
      </c>
      <c r="J122" s="6">
        <v>5</v>
      </c>
      <c r="K122" s="6">
        <v>8</v>
      </c>
      <c r="L122" s="6">
        <v>2</v>
      </c>
      <c r="M122" s="6">
        <v>67</v>
      </c>
      <c r="O122" s="65" t="str">
        <f t="shared" si="57"/>
        <v>Caldas</v>
      </c>
      <c r="P122" s="65">
        <f t="shared" si="46"/>
        <v>0</v>
      </c>
      <c r="Q122" s="65">
        <f t="shared" si="47"/>
        <v>10</v>
      </c>
      <c r="R122" s="65">
        <f t="shared" si="48"/>
        <v>4</v>
      </c>
      <c r="S122" s="65">
        <f t="shared" si="49"/>
        <v>5</v>
      </c>
      <c r="T122" s="65">
        <f t="shared" si="50"/>
        <v>5</v>
      </c>
      <c r="U122" s="65">
        <f t="shared" si="51"/>
        <v>8</v>
      </c>
      <c r="V122" s="65">
        <f t="shared" si="52"/>
        <v>10</v>
      </c>
      <c r="W122" s="65">
        <f t="shared" si="53"/>
        <v>10</v>
      </c>
      <c r="X122" s="65">
        <f t="shared" si="54"/>
        <v>5</v>
      </c>
      <c r="Y122" s="65">
        <f t="shared" si="55"/>
        <v>8</v>
      </c>
      <c r="Z122" s="65">
        <f t="shared" si="55"/>
        <v>2</v>
      </c>
      <c r="AA122" s="6">
        <f t="shared" si="58"/>
        <v>67</v>
      </c>
      <c r="AB122" s="32">
        <f t="shared" si="56"/>
        <v>7.5328296456197161E-4</v>
      </c>
    </row>
    <row r="123" spans="1:28">
      <c r="A123" s="5" t="s">
        <v>480</v>
      </c>
      <c r="B123" s="6"/>
      <c r="C123" s="6">
        <v>8</v>
      </c>
      <c r="D123" s="6"/>
      <c r="E123" s="6">
        <v>3</v>
      </c>
      <c r="F123" s="6">
        <v>12</v>
      </c>
      <c r="G123" s="6">
        <v>6</v>
      </c>
      <c r="H123" s="6">
        <v>8</v>
      </c>
      <c r="I123" s="6">
        <v>1</v>
      </c>
      <c r="J123" s="6">
        <v>3</v>
      </c>
      <c r="K123" s="6">
        <v>8</v>
      </c>
      <c r="L123" s="6">
        <v>9</v>
      </c>
      <c r="M123" s="6">
        <v>58</v>
      </c>
      <c r="O123" s="65" t="str">
        <f t="shared" si="57"/>
        <v>Risaralda</v>
      </c>
      <c r="P123" s="65">
        <f t="shared" si="46"/>
        <v>0</v>
      </c>
      <c r="Q123" s="65">
        <f t="shared" si="47"/>
        <v>8</v>
      </c>
      <c r="R123" s="65">
        <f t="shared" si="48"/>
        <v>0</v>
      </c>
      <c r="S123" s="65">
        <f t="shared" si="49"/>
        <v>3</v>
      </c>
      <c r="T123" s="65">
        <f t="shared" si="50"/>
        <v>12</v>
      </c>
      <c r="U123" s="65">
        <f t="shared" si="51"/>
        <v>6</v>
      </c>
      <c r="V123" s="65">
        <f t="shared" si="52"/>
        <v>8</v>
      </c>
      <c r="W123" s="65">
        <f t="shared" si="53"/>
        <v>1</v>
      </c>
      <c r="X123" s="65">
        <f t="shared" si="54"/>
        <v>3</v>
      </c>
      <c r="Y123" s="65">
        <f t="shared" si="55"/>
        <v>8</v>
      </c>
      <c r="Z123" s="65">
        <f t="shared" si="55"/>
        <v>9</v>
      </c>
      <c r="AA123" s="6">
        <f t="shared" si="58"/>
        <v>58</v>
      </c>
      <c r="AB123" s="32">
        <f t="shared" si="56"/>
        <v>6.5209570066558729E-4</v>
      </c>
    </row>
    <row r="124" spans="1:28">
      <c r="A124" s="5" t="s">
        <v>471</v>
      </c>
      <c r="B124" s="6"/>
      <c r="C124" s="6"/>
      <c r="D124" s="6">
        <v>1</v>
      </c>
      <c r="E124" s="6">
        <v>7</v>
      </c>
      <c r="F124" s="6">
        <v>5</v>
      </c>
      <c r="G124" s="6">
        <v>2</v>
      </c>
      <c r="H124" s="6">
        <v>36</v>
      </c>
      <c r="I124" s="6"/>
      <c r="J124" s="6">
        <v>3</v>
      </c>
      <c r="K124" s="6"/>
      <c r="L124" s="6"/>
      <c r="M124" s="6">
        <v>54</v>
      </c>
      <c r="O124" s="65" t="str">
        <f t="shared" si="57"/>
        <v>Boyacá</v>
      </c>
      <c r="P124" s="65">
        <f t="shared" si="46"/>
        <v>0</v>
      </c>
      <c r="Q124" s="65">
        <f t="shared" si="47"/>
        <v>0</v>
      </c>
      <c r="R124" s="65">
        <f t="shared" si="48"/>
        <v>1</v>
      </c>
      <c r="S124" s="65">
        <f t="shared" si="49"/>
        <v>7</v>
      </c>
      <c r="T124" s="65">
        <f t="shared" si="50"/>
        <v>5</v>
      </c>
      <c r="U124" s="65">
        <f t="shared" si="51"/>
        <v>2</v>
      </c>
      <c r="V124" s="65">
        <f t="shared" si="52"/>
        <v>36</v>
      </c>
      <c r="W124" s="65">
        <f t="shared" si="53"/>
        <v>0</v>
      </c>
      <c r="X124" s="65">
        <f t="shared" si="54"/>
        <v>3</v>
      </c>
      <c r="Y124" s="65">
        <f t="shared" si="55"/>
        <v>0</v>
      </c>
      <c r="Z124" s="65">
        <f t="shared" si="55"/>
        <v>0</v>
      </c>
      <c r="AA124" s="6">
        <f t="shared" si="58"/>
        <v>54</v>
      </c>
      <c r="AB124" s="32">
        <f t="shared" si="56"/>
        <v>6.071235833783054E-4</v>
      </c>
    </row>
    <row r="125" spans="1:28">
      <c r="A125" s="5" t="s">
        <v>474</v>
      </c>
      <c r="B125" s="6"/>
      <c r="C125" s="6">
        <v>11</v>
      </c>
      <c r="D125" s="6">
        <v>2</v>
      </c>
      <c r="E125" s="6"/>
      <c r="F125" s="6">
        <v>4</v>
      </c>
      <c r="G125" s="6">
        <v>3</v>
      </c>
      <c r="H125" s="6">
        <v>18</v>
      </c>
      <c r="I125" s="6">
        <v>4</v>
      </c>
      <c r="J125" s="6">
        <v>3</v>
      </c>
      <c r="K125" s="6"/>
      <c r="L125" s="6"/>
      <c r="M125" s="6">
        <v>45</v>
      </c>
      <c r="O125" s="65" t="str">
        <f t="shared" si="57"/>
        <v>Cauca</v>
      </c>
      <c r="P125" s="65">
        <f t="shared" si="46"/>
        <v>0</v>
      </c>
      <c r="Q125" s="65">
        <f t="shared" si="47"/>
        <v>11</v>
      </c>
      <c r="R125" s="65">
        <f t="shared" si="48"/>
        <v>2</v>
      </c>
      <c r="S125" s="65">
        <f t="shared" si="49"/>
        <v>0</v>
      </c>
      <c r="T125" s="65">
        <f t="shared" si="50"/>
        <v>4</v>
      </c>
      <c r="U125" s="65">
        <f t="shared" si="51"/>
        <v>3</v>
      </c>
      <c r="V125" s="65">
        <f t="shared" si="52"/>
        <v>18</v>
      </c>
      <c r="W125" s="65">
        <f t="shared" si="53"/>
        <v>4</v>
      </c>
      <c r="X125" s="65">
        <f t="shared" si="54"/>
        <v>3</v>
      </c>
      <c r="Y125" s="65">
        <f t="shared" si="55"/>
        <v>0</v>
      </c>
      <c r="Z125" s="65">
        <f t="shared" si="55"/>
        <v>0</v>
      </c>
      <c r="AA125" s="6">
        <f t="shared" si="58"/>
        <v>45</v>
      </c>
      <c r="AB125" s="32">
        <f t="shared" si="56"/>
        <v>5.0593631948192119E-4</v>
      </c>
    </row>
    <row r="126" spans="1:28">
      <c r="A126" s="5" t="s">
        <v>497</v>
      </c>
      <c r="B126" s="6"/>
      <c r="C126" s="6"/>
      <c r="D126" s="6"/>
      <c r="E126" s="6">
        <v>3</v>
      </c>
      <c r="F126" s="6">
        <v>12</v>
      </c>
      <c r="G126" s="6">
        <v>8</v>
      </c>
      <c r="H126" s="6"/>
      <c r="I126" s="6"/>
      <c r="J126" s="6"/>
      <c r="K126" s="6">
        <v>8</v>
      </c>
      <c r="L126" s="6">
        <v>10</v>
      </c>
      <c r="M126" s="6">
        <v>41</v>
      </c>
      <c r="O126" s="65" t="str">
        <f t="shared" si="57"/>
        <v>Quindío</v>
      </c>
      <c r="P126" s="65">
        <f t="shared" si="46"/>
        <v>0</v>
      </c>
      <c r="Q126" s="65">
        <f t="shared" si="47"/>
        <v>0</v>
      </c>
      <c r="R126" s="65">
        <f t="shared" si="48"/>
        <v>0</v>
      </c>
      <c r="S126" s="65">
        <f t="shared" si="49"/>
        <v>3</v>
      </c>
      <c r="T126" s="65">
        <f t="shared" si="50"/>
        <v>12</v>
      </c>
      <c r="U126" s="65">
        <f t="shared" si="51"/>
        <v>8</v>
      </c>
      <c r="V126" s="65">
        <f t="shared" si="52"/>
        <v>0</v>
      </c>
      <c r="W126" s="65">
        <f t="shared" si="53"/>
        <v>0</v>
      </c>
      <c r="X126" s="65">
        <f t="shared" si="54"/>
        <v>0</v>
      </c>
      <c r="Y126" s="65">
        <f t="shared" si="55"/>
        <v>8</v>
      </c>
      <c r="Z126" s="65">
        <f t="shared" si="55"/>
        <v>10</v>
      </c>
      <c r="AA126" s="6">
        <f t="shared" si="58"/>
        <v>41</v>
      </c>
      <c r="AB126" s="32">
        <f t="shared" si="56"/>
        <v>4.609642021946393E-4</v>
      </c>
    </row>
    <row r="127" spans="1:28">
      <c r="A127" s="5" t="s">
        <v>469</v>
      </c>
      <c r="B127" s="6">
        <v>7</v>
      </c>
      <c r="C127" s="6">
        <v>0</v>
      </c>
      <c r="D127" s="6"/>
      <c r="E127" s="6"/>
      <c r="F127" s="6"/>
      <c r="G127" s="6">
        <v>3</v>
      </c>
      <c r="H127" s="6">
        <v>7</v>
      </c>
      <c r="I127" s="6">
        <v>7</v>
      </c>
      <c r="J127" s="6">
        <v>7</v>
      </c>
      <c r="K127" s="6"/>
      <c r="L127" s="6"/>
      <c r="M127" s="6">
        <v>31</v>
      </c>
      <c r="O127" s="65" t="str">
        <f t="shared" si="57"/>
        <v>Arauca</v>
      </c>
      <c r="P127" s="65">
        <f t="shared" si="46"/>
        <v>7</v>
      </c>
      <c r="Q127" s="65">
        <f t="shared" si="47"/>
        <v>0</v>
      </c>
      <c r="R127" s="65">
        <f t="shared" si="48"/>
        <v>0</v>
      </c>
      <c r="S127" s="65">
        <f t="shared" si="49"/>
        <v>0</v>
      </c>
      <c r="T127" s="65">
        <f t="shared" si="50"/>
        <v>0</v>
      </c>
      <c r="U127" s="65">
        <f t="shared" si="51"/>
        <v>3</v>
      </c>
      <c r="V127" s="65">
        <f t="shared" si="52"/>
        <v>7</v>
      </c>
      <c r="W127" s="65">
        <f t="shared" si="53"/>
        <v>7</v>
      </c>
      <c r="X127" s="65">
        <f t="shared" si="54"/>
        <v>7</v>
      </c>
      <c r="Y127" s="65">
        <f t="shared" si="55"/>
        <v>0</v>
      </c>
      <c r="Z127" s="65">
        <f t="shared" si="55"/>
        <v>0</v>
      </c>
      <c r="AA127" s="6">
        <f t="shared" si="58"/>
        <v>31</v>
      </c>
      <c r="AB127" s="32">
        <f t="shared" si="56"/>
        <v>3.4853390897643459E-4</v>
      </c>
    </row>
    <row r="128" spans="1:28" ht="15">
      <c r="A128" s="5" t="s">
        <v>421</v>
      </c>
      <c r="B128" s="6">
        <v>4725</v>
      </c>
      <c r="C128" s="6">
        <v>5065</v>
      </c>
      <c r="D128" s="6">
        <v>3669</v>
      </c>
      <c r="E128" s="6">
        <v>6449</v>
      </c>
      <c r="F128" s="6">
        <v>12446</v>
      </c>
      <c r="G128" s="6">
        <v>14013</v>
      </c>
      <c r="H128" s="6">
        <v>12053</v>
      </c>
      <c r="I128" s="6">
        <v>9050</v>
      </c>
      <c r="J128" s="6">
        <v>6704</v>
      </c>
      <c r="K128" s="6">
        <v>7305</v>
      </c>
      <c r="L128" s="6">
        <v>7465</v>
      </c>
      <c r="M128" s="6">
        <v>88944</v>
      </c>
      <c r="O128" s="45" t="s">
        <v>421</v>
      </c>
      <c r="P128" s="45">
        <f>SUM(P110:P127)</f>
        <v>4725</v>
      </c>
      <c r="Q128" s="45">
        <f t="shared" ref="Q128:AB128" si="59">SUM(Q110:Q127)</f>
        <v>5065</v>
      </c>
      <c r="R128" s="45">
        <f t="shared" si="59"/>
        <v>3669</v>
      </c>
      <c r="S128" s="45">
        <f t="shared" si="59"/>
        <v>6449</v>
      </c>
      <c r="T128" s="45">
        <f t="shared" si="59"/>
        <v>12446</v>
      </c>
      <c r="U128" s="45">
        <f t="shared" si="59"/>
        <v>14013</v>
      </c>
      <c r="V128" s="45">
        <f t="shared" si="59"/>
        <v>12053</v>
      </c>
      <c r="W128" s="45">
        <f t="shared" si="59"/>
        <v>9050</v>
      </c>
      <c r="X128" s="45">
        <f t="shared" si="59"/>
        <v>6704</v>
      </c>
      <c r="Y128" s="45">
        <f t="shared" si="59"/>
        <v>7305</v>
      </c>
      <c r="Z128" s="45">
        <f t="shared" ref="Z128" si="60">SUM(Z110:Z127)</f>
        <v>7465</v>
      </c>
      <c r="AA128" s="45">
        <f t="shared" si="59"/>
        <v>88944</v>
      </c>
      <c r="AB128" s="47">
        <f t="shared" si="59"/>
        <v>0.99999999999999989</v>
      </c>
    </row>
    <row r="130" spans="1:28" ht="18">
      <c r="O130" s="34" t="s">
        <v>487</v>
      </c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1:28">
      <c r="A131" s="4" t="s">
        <v>423</v>
      </c>
      <c r="B131" s="4" t="s">
        <v>432</v>
      </c>
    </row>
    <row r="132" spans="1:28" ht="45">
      <c r="A132" s="4" t="s">
        <v>414</v>
      </c>
      <c r="B132" t="s">
        <v>415</v>
      </c>
      <c r="C132" t="s">
        <v>416</v>
      </c>
      <c r="D132" t="s">
        <v>417</v>
      </c>
      <c r="E132" t="s">
        <v>418</v>
      </c>
      <c r="F132" t="s">
        <v>419</v>
      </c>
      <c r="G132" t="s">
        <v>420</v>
      </c>
      <c r="H132" t="s">
        <v>509</v>
      </c>
      <c r="I132" t="s">
        <v>519</v>
      </c>
      <c r="J132" t="s">
        <v>527</v>
      </c>
      <c r="K132" t="s">
        <v>577</v>
      </c>
      <c r="L132" t="s">
        <v>586</v>
      </c>
      <c r="M132" t="s">
        <v>421</v>
      </c>
      <c r="O132" s="35" t="s">
        <v>3</v>
      </c>
      <c r="P132" s="35" t="s">
        <v>415</v>
      </c>
      <c r="Q132" s="35" t="s">
        <v>416</v>
      </c>
      <c r="R132" s="35" t="s">
        <v>417</v>
      </c>
      <c r="S132" s="35" t="s">
        <v>418</v>
      </c>
      <c r="T132" s="35" t="s">
        <v>419</v>
      </c>
      <c r="U132" s="35" t="s">
        <v>420</v>
      </c>
      <c r="V132" s="35" t="s">
        <v>509</v>
      </c>
      <c r="W132" s="35" t="s">
        <v>519</v>
      </c>
      <c r="X132" s="35" t="s">
        <v>527</v>
      </c>
      <c r="Y132" s="35" t="s">
        <v>577</v>
      </c>
      <c r="Z132" s="35" t="s">
        <v>586</v>
      </c>
      <c r="AA132" s="35" t="str">
        <f>+Entradas!$B$2</f>
        <v>Total Enero - Noviembre</v>
      </c>
      <c r="AB132" s="36" t="s">
        <v>496</v>
      </c>
    </row>
    <row r="133" spans="1:28">
      <c r="A133" s="5" t="s">
        <v>453</v>
      </c>
      <c r="B133" s="6">
        <v>1195</v>
      </c>
      <c r="C133" s="6">
        <v>1512</v>
      </c>
      <c r="D133" s="6">
        <v>814</v>
      </c>
      <c r="E133" s="6">
        <v>1220</v>
      </c>
      <c r="F133" s="6">
        <v>1337</v>
      </c>
      <c r="G133" s="6">
        <v>1108</v>
      </c>
      <c r="H133" s="6">
        <v>1563</v>
      </c>
      <c r="I133" s="6">
        <v>1763</v>
      </c>
      <c r="J133" s="6">
        <v>1896</v>
      </c>
      <c r="K133" s="6">
        <v>1906</v>
      </c>
      <c r="L133" s="6">
        <v>1696</v>
      </c>
      <c r="M133" s="6">
        <v>16010</v>
      </c>
      <c r="O133" s="65" t="str">
        <f t="shared" ref="O133:O196" si="61">+A133</f>
        <v>APARTADÓ</v>
      </c>
      <c r="P133" s="65">
        <f t="shared" ref="P133:P196" si="62">+B133</f>
        <v>1195</v>
      </c>
      <c r="Q133" s="65">
        <f t="shared" ref="Q133:Q196" si="63">+C133</f>
        <v>1512</v>
      </c>
      <c r="R133" s="65">
        <f t="shared" ref="R133:R196" si="64">+D133</f>
        <v>814</v>
      </c>
      <c r="S133" s="65">
        <f t="shared" ref="S133:S196" si="65">+E133</f>
        <v>1220</v>
      </c>
      <c r="T133" s="65">
        <f t="shared" ref="T133:T196" si="66">+F133</f>
        <v>1337</v>
      </c>
      <c r="U133" s="65">
        <f t="shared" ref="U133:U196" si="67">+G133</f>
        <v>1108</v>
      </c>
      <c r="V133" s="65">
        <f t="shared" ref="V133:V196" si="68">+H133</f>
        <v>1563</v>
      </c>
      <c r="W133" s="65">
        <f t="shared" ref="W133:W196" si="69">+I133</f>
        <v>1763</v>
      </c>
      <c r="X133" s="65">
        <f t="shared" ref="X133:X196" si="70">+J133</f>
        <v>1896</v>
      </c>
      <c r="Y133" s="65">
        <f t="shared" ref="Y133:Z196" si="71">+K133</f>
        <v>1906</v>
      </c>
      <c r="Z133" s="65">
        <f t="shared" si="71"/>
        <v>1696</v>
      </c>
      <c r="AA133" s="6">
        <f>SUM(P133:Z133)</f>
        <v>16010</v>
      </c>
      <c r="AB133" s="32">
        <f t="shared" ref="AB133:AB164" si="72">+AA133/$AA$202</f>
        <v>0.18000089944234574</v>
      </c>
    </row>
    <row r="134" spans="1:28">
      <c r="A134" s="5" t="s">
        <v>536</v>
      </c>
      <c r="B134" s="6">
        <v>112</v>
      </c>
      <c r="C134" s="6">
        <v>108</v>
      </c>
      <c r="D134" s="6">
        <v>31</v>
      </c>
      <c r="E134" s="6">
        <v>625</v>
      </c>
      <c r="F134" s="6">
        <v>2966</v>
      </c>
      <c r="G134" s="6">
        <v>3224</v>
      </c>
      <c r="H134" s="6">
        <v>1404</v>
      </c>
      <c r="I134" s="6">
        <v>518</v>
      </c>
      <c r="J134" s="6">
        <v>119</v>
      </c>
      <c r="K134" s="6">
        <v>270</v>
      </c>
      <c r="L134" s="6">
        <v>342</v>
      </c>
      <c r="M134" s="6">
        <v>9719</v>
      </c>
      <c r="O134" s="65" t="str">
        <f t="shared" si="61"/>
        <v>VILLANUEVA</v>
      </c>
      <c r="P134" s="65">
        <f t="shared" si="62"/>
        <v>112</v>
      </c>
      <c r="Q134" s="65">
        <f t="shared" si="63"/>
        <v>108</v>
      </c>
      <c r="R134" s="65">
        <f t="shared" si="64"/>
        <v>31</v>
      </c>
      <c r="S134" s="65">
        <f t="shared" si="65"/>
        <v>625</v>
      </c>
      <c r="T134" s="65">
        <f t="shared" si="66"/>
        <v>2966</v>
      </c>
      <c r="U134" s="65">
        <f t="shared" si="67"/>
        <v>3224</v>
      </c>
      <c r="V134" s="65">
        <f t="shared" si="68"/>
        <v>1404</v>
      </c>
      <c r="W134" s="65">
        <f t="shared" si="69"/>
        <v>518</v>
      </c>
      <c r="X134" s="65">
        <f t="shared" si="70"/>
        <v>119</v>
      </c>
      <c r="Y134" s="65">
        <f t="shared" si="71"/>
        <v>270</v>
      </c>
      <c r="Z134" s="65">
        <f t="shared" si="71"/>
        <v>342</v>
      </c>
      <c r="AA134" s="6">
        <f t="shared" ref="AA134:AA197" si="73">SUM(P134:Z134)</f>
        <v>9719</v>
      </c>
      <c r="AB134" s="32">
        <f t="shared" si="72"/>
        <v>0.10927100197877317</v>
      </c>
    </row>
    <row r="135" spans="1:28">
      <c r="A135" s="5" t="s">
        <v>338</v>
      </c>
      <c r="B135" s="6"/>
      <c r="C135" s="6"/>
      <c r="D135" s="6"/>
      <c r="E135" s="6">
        <v>485</v>
      </c>
      <c r="F135" s="6">
        <v>1363</v>
      </c>
      <c r="G135" s="6">
        <v>1823</v>
      </c>
      <c r="H135" s="6">
        <v>1690</v>
      </c>
      <c r="I135" s="6">
        <v>863</v>
      </c>
      <c r="J135" s="6">
        <v>109</v>
      </c>
      <c r="K135" s="6">
        <v>14</v>
      </c>
      <c r="L135" s="6"/>
      <c r="M135" s="6">
        <v>6347</v>
      </c>
      <c r="O135" s="65" t="str">
        <f t="shared" si="61"/>
        <v>TRINIDAD</v>
      </c>
      <c r="P135" s="65">
        <f t="shared" si="62"/>
        <v>0</v>
      </c>
      <c r="Q135" s="65">
        <f t="shared" si="63"/>
        <v>0</v>
      </c>
      <c r="R135" s="65">
        <f t="shared" si="64"/>
        <v>0</v>
      </c>
      <c r="S135" s="65">
        <f t="shared" si="65"/>
        <v>485</v>
      </c>
      <c r="T135" s="65">
        <f t="shared" si="66"/>
        <v>1363</v>
      </c>
      <c r="U135" s="65">
        <f t="shared" si="67"/>
        <v>1823</v>
      </c>
      <c r="V135" s="65">
        <f t="shared" si="68"/>
        <v>1690</v>
      </c>
      <c r="W135" s="65">
        <f t="shared" si="69"/>
        <v>863</v>
      </c>
      <c r="X135" s="65">
        <f t="shared" si="70"/>
        <v>109</v>
      </c>
      <c r="Y135" s="65">
        <f t="shared" si="71"/>
        <v>14</v>
      </c>
      <c r="Z135" s="65">
        <f t="shared" si="71"/>
        <v>0</v>
      </c>
      <c r="AA135" s="6">
        <f t="shared" si="73"/>
        <v>6347</v>
      </c>
      <c r="AB135" s="32">
        <f t="shared" si="72"/>
        <v>7.1359507105594536E-2</v>
      </c>
    </row>
    <row r="136" spans="1:28">
      <c r="A136" s="5" t="s">
        <v>68</v>
      </c>
      <c r="B136" s="6">
        <v>529</v>
      </c>
      <c r="C136" s="6">
        <v>491</v>
      </c>
      <c r="D136" s="6">
        <v>517</v>
      </c>
      <c r="E136" s="6">
        <v>505</v>
      </c>
      <c r="F136" s="6">
        <v>512</v>
      </c>
      <c r="G136" s="6">
        <v>542</v>
      </c>
      <c r="H136" s="6">
        <v>579</v>
      </c>
      <c r="I136" s="6">
        <v>538</v>
      </c>
      <c r="J136" s="6">
        <v>597</v>
      </c>
      <c r="K136" s="6">
        <v>606</v>
      </c>
      <c r="L136" s="6">
        <v>564</v>
      </c>
      <c r="M136" s="6">
        <v>5980</v>
      </c>
      <c r="O136" s="65" t="str">
        <f t="shared" si="61"/>
        <v>CAREPA</v>
      </c>
      <c r="P136" s="65">
        <f t="shared" si="62"/>
        <v>529</v>
      </c>
      <c r="Q136" s="65">
        <f t="shared" si="63"/>
        <v>491</v>
      </c>
      <c r="R136" s="65">
        <f t="shared" si="64"/>
        <v>517</v>
      </c>
      <c r="S136" s="65">
        <f t="shared" si="65"/>
        <v>505</v>
      </c>
      <c r="T136" s="65">
        <f t="shared" si="66"/>
        <v>512</v>
      </c>
      <c r="U136" s="65">
        <f t="shared" si="67"/>
        <v>542</v>
      </c>
      <c r="V136" s="65">
        <f t="shared" si="68"/>
        <v>579</v>
      </c>
      <c r="W136" s="65">
        <f t="shared" si="69"/>
        <v>538</v>
      </c>
      <c r="X136" s="65">
        <f t="shared" si="70"/>
        <v>597</v>
      </c>
      <c r="Y136" s="65">
        <f t="shared" si="71"/>
        <v>606</v>
      </c>
      <c r="Z136" s="65">
        <f t="shared" si="71"/>
        <v>564</v>
      </c>
      <c r="AA136" s="6">
        <f t="shared" si="73"/>
        <v>5980</v>
      </c>
      <c r="AB136" s="32">
        <f t="shared" si="72"/>
        <v>6.7233315344486413E-2</v>
      </c>
    </row>
    <row r="137" spans="1:28">
      <c r="A137" s="5" t="s">
        <v>34</v>
      </c>
      <c r="B137" s="6">
        <v>470</v>
      </c>
      <c r="C137" s="6">
        <v>456</v>
      </c>
      <c r="D137" s="6">
        <v>453</v>
      </c>
      <c r="E137" s="6">
        <v>434</v>
      </c>
      <c r="F137" s="6">
        <v>343</v>
      </c>
      <c r="G137" s="6">
        <v>514</v>
      </c>
      <c r="H137" s="6">
        <v>415</v>
      </c>
      <c r="I137" s="6">
        <v>510</v>
      </c>
      <c r="J137" s="6">
        <v>626</v>
      </c>
      <c r="K137" s="6">
        <v>705</v>
      </c>
      <c r="L137" s="6">
        <v>733</v>
      </c>
      <c r="M137" s="6">
        <v>5659</v>
      </c>
      <c r="O137" s="65" t="str">
        <f t="shared" si="61"/>
        <v>ZONA BANANERA</v>
      </c>
      <c r="P137" s="65">
        <f t="shared" si="62"/>
        <v>470</v>
      </c>
      <c r="Q137" s="65">
        <f t="shared" si="63"/>
        <v>456</v>
      </c>
      <c r="R137" s="65">
        <f t="shared" si="64"/>
        <v>453</v>
      </c>
      <c r="S137" s="65">
        <f t="shared" si="65"/>
        <v>434</v>
      </c>
      <c r="T137" s="65">
        <f t="shared" si="66"/>
        <v>343</v>
      </c>
      <c r="U137" s="65">
        <f t="shared" si="67"/>
        <v>514</v>
      </c>
      <c r="V137" s="65">
        <f t="shared" si="68"/>
        <v>415</v>
      </c>
      <c r="W137" s="65">
        <f t="shared" si="69"/>
        <v>510</v>
      </c>
      <c r="X137" s="65">
        <f t="shared" si="70"/>
        <v>626</v>
      </c>
      <c r="Y137" s="65">
        <f t="shared" si="71"/>
        <v>705</v>
      </c>
      <c r="Z137" s="65">
        <f t="shared" si="71"/>
        <v>733</v>
      </c>
      <c r="AA137" s="6">
        <f t="shared" si="73"/>
        <v>5659</v>
      </c>
      <c r="AB137" s="32">
        <f t="shared" si="72"/>
        <v>6.3624302932182047E-2</v>
      </c>
    </row>
    <row r="138" spans="1:28">
      <c r="A138" s="5" t="s">
        <v>466</v>
      </c>
      <c r="B138" s="6">
        <v>145</v>
      </c>
      <c r="C138" s="6">
        <v>380</v>
      </c>
      <c r="D138" s="6">
        <v>371</v>
      </c>
      <c r="E138" s="6">
        <v>432</v>
      </c>
      <c r="F138" s="6">
        <v>509</v>
      </c>
      <c r="G138" s="6">
        <v>554</v>
      </c>
      <c r="H138" s="6">
        <v>559</v>
      </c>
      <c r="I138" s="6">
        <v>485</v>
      </c>
      <c r="J138" s="6">
        <v>456</v>
      </c>
      <c r="K138" s="6">
        <v>448</v>
      </c>
      <c r="L138" s="6">
        <v>400</v>
      </c>
      <c r="M138" s="6">
        <v>4739</v>
      </c>
      <c r="O138" s="65" t="str">
        <f t="shared" si="61"/>
        <v>CIÉNAGA</v>
      </c>
      <c r="P138" s="65">
        <f t="shared" si="62"/>
        <v>145</v>
      </c>
      <c r="Q138" s="65">
        <f t="shared" si="63"/>
        <v>380</v>
      </c>
      <c r="R138" s="65">
        <f t="shared" si="64"/>
        <v>371</v>
      </c>
      <c r="S138" s="65">
        <f t="shared" si="65"/>
        <v>432</v>
      </c>
      <c r="T138" s="65">
        <f t="shared" si="66"/>
        <v>509</v>
      </c>
      <c r="U138" s="65">
        <f t="shared" si="67"/>
        <v>554</v>
      </c>
      <c r="V138" s="65">
        <f t="shared" si="68"/>
        <v>559</v>
      </c>
      <c r="W138" s="65">
        <f t="shared" si="69"/>
        <v>485</v>
      </c>
      <c r="X138" s="65">
        <f t="shared" si="70"/>
        <v>456</v>
      </c>
      <c r="Y138" s="65">
        <f t="shared" si="71"/>
        <v>448</v>
      </c>
      <c r="Z138" s="65">
        <f t="shared" si="71"/>
        <v>400</v>
      </c>
      <c r="AA138" s="6">
        <f t="shared" si="73"/>
        <v>4739</v>
      </c>
      <c r="AB138" s="32">
        <f t="shared" si="72"/>
        <v>5.3280715956107214E-2</v>
      </c>
    </row>
    <row r="139" spans="1:28">
      <c r="A139" s="5" t="s">
        <v>169</v>
      </c>
      <c r="B139" s="6">
        <v>336</v>
      </c>
      <c r="C139" s="6">
        <v>192</v>
      </c>
      <c r="D139" s="6">
        <v>207</v>
      </c>
      <c r="E139" s="6">
        <v>242</v>
      </c>
      <c r="F139" s="6">
        <v>509</v>
      </c>
      <c r="G139" s="6">
        <v>571</v>
      </c>
      <c r="H139" s="6">
        <v>459</v>
      </c>
      <c r="I139" s="6">
        <v>305</v>
      </c>
      <c r="J139" s="6">
        <v>138</v>
      </c>
      <c r="K139" s="6">
        <v>339</v>
      </c>
      <c r="L139" s="6">
        <v>545</v>
      </c>
      <c r="M139" s="6">
        <v>3843</v>
      </c>
      <c r="O139" s="65" t="str">
        <f t="shared" si="61"/>
        <v>VILLAVICENCIO</v>
      </c>
      <c r="P139" s="65">
        <f t="shared" si="62"/>
        <v>336</v>
      </c>
      <c r="Q139" s="65">
        <f t="shared" si="63"/>
        <v>192</v>
      </c>
      <c r="R139" s="65">
        <f t="shared" si="64"/>
        <v>207</v>
      </c>
      <c r="S139" s="65">
        <f t="shared" si="65"/>
        <v>242</v>
      </c>
      <c r="T139" s="65">
        <f t="shared" si="66"/>
        <v>509</v>
      </c>
      <c r="U139" s="65">
        <f t="shared" si="67"/>
        <v>571</v>
      </c>
      <c r="V139" s="65">
        <f t="shared" si="68"/>
        <v>459</v>
      </c>
      <c r="W139" s="65">
        <f t="shared" si="69"/>
        <v>305</v>
      </c>
      <c r="X139" s="65">
        <f t="shared" si="70"/>
        <v>138</v>
      </c>
      <c r="Y139" s="65">
        <f t="shared" si="71"/>
        <v>339</v>
      </c>
      <c r="Z139" s="65">
        <f t="shared" si="71"/>
        <v>545</v>
      </c>
      <c r="AA139" s="6">
        <f t="shared" si="73"/>
        <v>3843</v>
      </c>
      <c r="AB139" s="32">
        <f t="shared" si="72"/>
        <v>4.3206961683756075E-2</v>
      </c>
    </row>
    <row r="140" spans="1:28">
      <c r="A140" s="5" t="s">
        <v>58</v>
      </c>
      <c r="B140" s="6">
        <v>210</v>
      </c>
      <c r="C140" s="6">
        <v>191</v>
      </c>
      <c r="D140" s="6">
        <v>203</v>
      </c>
      <c r="E140" s="6">
        <v>197</v>
      </c>
      <c r="F140" s="6">
        <v>220</v>
      </c>
      <c r="G140" s="6">
        <v>217</v>
      </c>
      <c r="H140" s="6">
        <v>303</v>
      </c>
      <c r="I140" s="6">
        <v>517</v>
      </c>
      <c r="J140" s="6">
        <v>497</v>
      </c>
      <c r="K140" s="6">
        <v>500</v>
      </c>
      <c r="L140" s="6">
        <v>413</v>
      </c>
      <c r="M140" s="6">
        <v>3468</v>
      </c>
      <c r="O140" s="65" t="str">
        <f t="shared" si="61"/>
        <v>TURBO</v>
      </c>
      <c r="P140" s="65">
        <f t="shared" si="62"/>
        <v>210</v>
      </c>
      <c r="Q140" s="65">
        <f t="shared" si="63"/>
        <v>191</v>
      </c>
      <c r="R140" s="65">
        <f t="shared" si="64"/>
        <v>203</v>
      </c>
      <c r="S140" s="65">
        <f t="shared" si="65"/>
        <v>197</v>
      </c>
      <c r="T140" s="65">
        <f t="shared" si="66"/>
        <v>220</v>
      </c>
      <c r="U140" s="65">
        <f t="shared" si="67"/>
        <v>217</v>
      </c>
      <c r="V140" s="65">
        <f t="shared" si="68"/>
        <v>303</v>
      </c>
      <c r="W140" s="65">
        <f t="shared" si="69"/>
        <v>517</v>
      </c>
      <c r="X140" s="65">
        <f t="shared" si="70"/>
        <v>497</v>
      </c>
      <c r="Y140" s="65">
        <f t="shared" si="71"/>
        <v>500</v>
      </c>
      <c r="Z140" s="65">
        <f t="shared" si="71"/>
        <v>413</v>
      </c>
      <c r="AA140" s="6">
        <f t="shared" si="73"/>
        <v>3468</v>
      </c>
      <c r="AB140" s="32">
        <f t="shared" si="72"/>
        <v>3.8990825688073397E-2</v>
      </c>
    </row>
    <row r="141" spans="1:28">
      <c r="A141" s="5" t="s">
        <v>463</v>
      </c>
      <c r="B141" s="6">
        <v>211</v>
      </c>
      <c r="C141" s="6">
        <v>165</v>
      </c>
      <c r="D141" s="6">
        <v>4</v>
      </c>
      <c r="E141" s="6">
        <v>324</v>
      </c>
      <c r="F141" s="6">
        <v>395</v>
      </c>
      <c r="G141" s="6">
        <v>572</v>
      </c>
      <c r="H141" s="6">
        <v>544</v>
      </c>
      <c r="I141" s="6">
        <v>309</v>
      </c>
      <c r="J141" s="6">
        <v>183</v>
      </c>
      <c r="K141" s="6">
        <v>183</v>
      </c>
      <c r="L141" s="6">
        <v>117</v>
      </c>
      <c r="M141" s="6">
        <v>3007</v>
      </c>
      <c r="O141" s="65" t="str">
        <f t="shared" si="61"/>
        <v>NUNCHÍA</v>
      </c>
      <c r="P141" s="65">
        <f t="shared" si="62"/>
        <v>211</v>
      </c>
      <c r="Q141" s="65">
        <f t="shared" si="63"/>
        <v>165</v>
      </c>
      <c r="R141" s="65">
        <f t="shared" si="64"/>
        <v>4</v>
      </c>
      <c r="S141" s="65">
        <f t="shared" si="65"/>
        <v>324</v>
      </c>
      <c r="T141" s="65">
        <f t="shared" si="66"/>
        <v>395</v>
      </c>
      <c r="U141" s="65">
        <f t="shared" si="67"/>
        <v>572</v>
      </c>
      <c r="V141" s="65">
        <f t="shared" si="68"/>
        <v>544</v>
      </c>
      <c r="W141" s="65">
        <f t="shared" si="69"/>
        <v>309</v>
      </c>
      <c r="X141" s="65">
        <f t="shared" si="70"/>
        <v>183</v>
      </c>
      <c r="Y141" s="65">
        <f t="shared" si="71"/>
        <v>183</v>
      </c>
      <c r="Z141" s="65">
        <f t="shared" si="71"/>
        <v>117</v>
      </c>
      <c r="AA141" s="6">
        <f t="shared" si="73"/>
        <v>3007</v>
      </c>
      <c r="AB141" s="32">
        <f t="shared" si="72"/>
        <v>3.3807789170714156E-2</v>
      </c>
    </row>
    <row r="142" spans="1:28">
      <c r="A142" s="5" t="s">
        <v>78</v>
      </c>
      <c r="B142" s="6">
        <v>117</v>
      </c>
      <c r="C142" s="6">
        <v>107</v>
      </c>
      <c r="D142" s="6">
        <v>81</v>
      </c>
      <c r="E142" s="6">
        <v>144</v>
      </c>
      <c r="F142" s="6">
        <v>335</v>
      </c>
      <c r="G142" s="6">
        <v>539</v>
      </c>
      <c r="H142" s="6">
        <v>365</v>
      </c>
      <c r="I142" s="6">
        <v>232</v>
      </c>
      <c r="J142" s="6">
        <v>198</v>
      </c>
      <c r="K142" s="6">
        <v>597</v>
      </c>
      <c r="L142" s="6">
        <v>274</v>
      </c>
      <c r="M142" s="6">
        <v>2989</v>
      </c>
      <c r="O142" s="65" t="str">
        <f t="shared" si="61"/>
        <v>FUENTE DE ORO</v>
      </c>
      <c r="P142" s="65">
        <f t="shared" si="62"/>
        <v>117</v>
      </c>
      <c r="Q142" s="65">
        <f t="shared" si="63"/>
        <v>107</v>
      </c>
      <c r="R142" s="65">
        <f t="shared" si="64"/>
        <v>81</v>
      </c>
      <c r="S142" s="65">
        <f t="shared" si="65"/>
        <v>144</v>
      </c>
      <c r="T142" s="65">
        <f t="shared" si="66"/>
        <v>335</v>
      </c>
      <c r="U142" s="65">
        <f t="shared" si="67"/>
        <v>539</v>
      </c>
      <c r="V142" s="65">
        <f t="shared" si="68"/>
        <v>365</v>
      </c>
      <c r="W142" s="65">
        <f t="shared" si="69"/>
        <v>232</v>
      </c>
      <c r="X142" s="65">
        <f t="shared" si="70"/>
        <v>198</v>
      </c>
      <c r="Y142" s="65">
        <f t="shared" si="71"/>
        <v>597</v>
      </c>
      <c r="Z142" s="65">
        <f t="shared" si="71"/>
        <v>274</v>
      </c>
      <c r="AA142" s="6">
        <f t="shared" si="73"/>
        <v>2989</v>
      </c>
      <c r="AB142" s="32">
        <f t="shared" si="72"/>
        <v>3.360541464292139E-2</v>
      </c>
    </row>
    <row r="143" spans="1:28">
      <c r="A143" s="5" t="s">
        <v>201</v>
      </c>
      <c r="B143" s="6">
        <v>25</v>
      </c>
      <c r="C143" s="6">
        <v>18</v>
      </c>
      <c r="D143" s="6">
        <v>40</v>
      </c>
      <c r="E143" s="6">
        <v>106</v>
      </c>
      <c r="F143" s="6">
        <v>532</v>
      </c>
      <c r="G143" s="6">
        <v>617</v>
      </c>
      <c r="H143" s="6">
        <v>471</v>
      </c>
      <c r="I143" s="6">
        <v>419</v>
      </c>
      <c r="J143" s="6">
        <v>74</v>
      </c>
      <c r="K143" s="6">
        <v>39</v>
      </c>
      <c r="L143" s="6">
        <v>22</v>
      </c>
      <c r="M143" s="6">
        <v>2363</v>
      </c>
      <c r="O143" s="65" t="str">
        <f t="shared" si="61"/>
        <v>YOPAL</v>
      </c>
      <c r="P143" s="65">
        <f t="shared" si="62"/>
        <v>25</v>
      </c>
      <c r="Q143" s="65">
        <f t="shared" si="63"/>
        <v>18</v>
      </c>
      <c r="R143" s="65">
        <f t="shared" si="64"/>
        <v>40</v>
      </c>
      <c r="S143" s="65">
        <f t="shared" si="65"/>
        <v>106</v>
      </c>
      <c r="T143" s="65">
        <f t="shared" si="66"/>
        <v>532</v>
      </c>
      <c r="U143" s="65">
        <f t="shared" si="67"/>
        <v>617</v>
      </c>
      <c r="V143" s="65">
        <f t="shared" si="68"/>
        <v>471</v>
      </c>
      <c r="W143" s="65">
        <f t="shared" si="69"/>
        <v>419</v>
      </c>
      <c r="X143" s="65">
        <f t="shared" si="70"/>
        <v>74</v>
      </c>
      <c r="Y143" s="65">
        <f t="shared" si="71"/>
        <v>39</v>
      </c>
      <c r="Z143" s="65">
        <f t="shared" si="71"/>
        <v>22</v>
      </c>
      <c r="AA143" s="6">
        <f t="shared" si="73"/>
        <v>2363</v>
      </c>
      <c r="AB143" s="32">
        <f t="shared" si="72"/>
        <v>2.6567278287461773E-2</v>
      </c>
    </row>
    <row r="144" spans="1:28">
      <c r="A144" s="5" t="s">
        <v>455</v>
      </c>
      <c r="B144" s="6">
        <v>166</v>
      </c>
      <c r="C144" s="6">
        <v>72</v>
      </c>
      <c r="D144" s="6">
        <v>40</v>
      </c>
      <c r="E144" s="6">
        <v>172</v>
      </c>
      <c r="F144" s="6">
        <v>404</v>
      </c>
      <c r="G144" s="6">
        <v>354</v>
      </c>
      <c r="H144" s="6">
        <v>260</v>
      </c>
      <c r="I144" s="6">
        <v>336</v>
      </c>
      <c r="J144" s="6">
        <v>126</v>
      </c>
      <c r="K144" s="6"/>
      <c r="L144" s="6"/>
      <c r="M144" s="6">
        <v>1930</v>
      </c>
      <c r="O144" s="65" t="str">
        <f t="shared" si="61"/>
        <v>ESPINAL</v>
      </c>
      <c r="P144" s="65">
        <f t="shared" si="62"/>
        <v>166</v>
      </c>
      <c r="Q144" s="65">
        <f t="shared" si="63"/>
        <v>72</v>
      </c>
      <c r="R144" s="65">
        <f t="shared" si="64"/>
        <v>40</v>
      </c>
      <c r="S144" s="65">
        <f t="shared" si="65"/>
        <v>172</v>
      </c>
      <c r="T144" s="65">
        <f t="shared" si="66"/>
        <v>404</v>
      </c>
      <c r="U144" s="65">
        <f t="shared" si="67"/>
        <v>354</v>
      </c>
      <c r="V144" s="65">
        <f t="shared" si="68"/>
        <v>260</v>
      </c>
      <c r="W144" s="65">
        <f t="shared" si="69"/>
        <v>336</v>
      </c>
      <c r="X144" s="65">
        <f t="shared" si="70"/>
        <v>126</v>
      </c>
      <c r="Y144" s="65">
        <f t="shared" si="71"/>
        <v>0</v>
      </c>
      <c r="Z144" s="65">
        <f t="shared" si="71"/>
        <v>0</v>
      </c>
      <c r="AA144" s="6">
        <f t="shared" si="73"/>
        <v>1930</v>
      </c>
      <c r="AB144" s="32">
        <f t="shared" si="72"/>
        <v>2.1699046591113508E-2</v>
      </c>
    </row>
    <row r="145" spans="1:28">
      <c r="A145" s="5" t="s">
        <v>398</v>
      </c>
      <c r="B145" s="6"/>
      <c r="C145" s="6"/>
      <c r="D145" s="6"/>
      <c r="E145" s="6"/>
      <c r="F145" s="6"/>
      <c r="G145" s="6">
        <v>483</v>
      </c>
      <c r="H145" s="6">
        <v>292</v>
      </c>
      <c r="I145" s="6">
        <v>223</v>
      </c>
      <c r="J145" s="6">
        <v>163</v>
      </c>
      <c r="K145" s="6">
        <v>126</v>
      </c>
      <c r="L145" s="6">
        <v>191</v>
      </c>
      <c r="M145" s="6">
        <v>1478</v>
      </c>
      <c r="O145" s="65" t="str">
        <f t="shared" si="61"/>
        <v>SAN LUIS DE PALENQUE</v>
      </c>
      <c r="P145" s="65">
        <f t="shared" si="62"/>
        <v>0</v>
      </c>
      <c r="Q145" s="65">
        <f t="shared" si="63"/>
        <v>0</v>
      </c>
      <c r="R145" s="65">
        <f t="shared" si="64"/>
        <v>0</v>
      </c>
      <c r="S145" s="65">
        <f t="shared" si="65"/>
        <v>0</v>
      </c>
      <c r="T145" s="65">
        <f t="shared" si="66"/>
        <v>0</v>
      </c>
      <c r="U145" s="65">
        <f t="shared" si="67"/>
        <v>483</v>
      </c>
      <c r="V145" s="65">
        <f t="shared" si="68"/>
        <v>292</v>
      </c>
      <c r="W145" s="65">
        <f t="shared" si="69"/>
        <v>223</v>
      </c>
      <c r="X145" s="65">
        <f t="shared" si="70"/>
        <v>163</v>
      </c>
      <c r="Y145" s="65">
        <f t="shared" si="71"/>
        <v>126</v>
      </c>
      <c r="Z145" s="65">
        <f t="shared" si="71"/>
        <v>191</v>
      </c>
      <c r="AA145" s="6">
        <f t="shared" si="73"/>
        <v>1478</v>
      </c>
      <c r="AB145" s="32">
        <f t="shared" si="72"/>
        <v>1.6617197337650658E-2</v>
      </c>
    </row>
    <row r="146" spans="1:28">
      <c r="A146" s="5" t="s">
        <v>456</v>
      </c>
      <c r="B146" s="6">
        <v>28</v>
      </c>
      <c r="C146" s="6">
        <v>31</v>
      </c>
      <c r="D146" s="6">
        <v>22</v>
      </c>
      <c r="E146" s="6">
        <v>159</v>
      </c>
      <c r="F146" s="6">
        <v>211</v>
      </c>
      <c r="G146" s="6">
        <v>243</v>
      </c>
      <c r="H146" s="6">
        <v>232</v>
      </c>
      <c r="I146" s="6">
        <v>141</v>
      </c>
      <c r="J146" s="6">
        <v>104</v>
      </c>
      <c r="K146" s="6">
        <v>108</v>
      </c>
      <c r="L146" s="6">
        <v>144</v>
      </c>
      <c r="M146" s="6">
        <v>1423</v>
      </c>
      <c r="O146" s="65" t="str">
        <f t="shared" si="61"/>
        <v>PUERTO LÓPEZ</v>
      </c>
      <c r="P146" s="65">
        <f t="shared" si="62"/>
        <v>28</v>
      </c>
      <c r="Q146" s="65">
        <f t="shared" si="63"/>
        <v>31</v>
      </c>
      <c r="R146" s="65">
        <f t="shared" si="64"/>
        <v>22</v>
      </c>
      <c r="S146" s="65">
        <f t="shared" si="65"/>
        <v>159</v>
      </c>
      <c r="T146" s="65">
        <f t="shared" si="66"/>
        <v>211</v>
      </c>
      <c r="U146" s="65">
        <f t="shared" si="67"/>
        <v>243</v>
      </c>
      <c r="V146" s="65">
        <f t="shared" si="68"/>
        <v>232</v>
      </c>
      <c r="W146" s="65">
        <f t="shared" si="69"/>
        <v>141</v>
      </c>
      <c r="X146" s="65">
        <f t="shared" si="70"/>
        <v>104</v>
      </c>
      <c r="Y146" s="65">
        <f t="shared" si="71"/>
        <v>108</v>
      </c>
      <c r="Z146" s="65">
        <f t="shared" si="71"/>
        <v>144</v>
      </c>
      <c r="AA146" s="6">
        <f t="shared" si="73"/>
        <v>1423</v>
      </c>
      <c r="AB146" s="32">
        <f t="shared" si="72"/>
        <v>1.5998830724950532E-2</v>
      </c>
    </row>
    <row r="147" spans="1:28">
      <c r="A147" s="5" t="s">
        <v>128</v>
      </c>
      <c r="B147" s="6">
        <v>50</v>
      </c>
      <c r="C147" s="6">
        <v>38</v>
      </c>
      <c r="D147" s="6">
        <v>32</v>
      </c>
      <c r="E147" s="6">
        <v>60</v>
      </c>
      <c r="F147" s="6">
        <v>262</v>
      </c>
      <c r="G147" s="6">
        <v>238</v>
      </c>
      <c r="H147" s="6">
        <v>226</v>
      </c>
      <c r="I147" s="6">
        <v>138</v>
      </c>
      <c r="J147" s="6">
        <v>106</v>
      </c>
      <c r="K147" s="6">
        <v>46</v>
      </c>
      <c r="L147" s="6">
        <v>182</v>
      </c>
      <c r="M147" s="6">
        <v>1378</v>
      </c>
      <c r="O147" s="65" t="str">
        <f t="shared" si="61"/>
        <v>GUAMO</v>
      </c>
      <c r="P147" s="65">
        <f t="shared" si="62"/>
        <v>50</v>
      </c>
      <c r="Q147" s="65">
        <f t="shared" si="63"/>
        <v>38</v>
      </c>
      <c r="R147" s="65">
        <f t="shared" si="64"/>
        <v>32</v>
      </c>
      <c r="S147" s="65">
        <f t="shared" si="65"/>
        <v>60</v>
      </c>
      <c r="T147" s="65">
        <f t="shared" si="66"/>
        <v>262</v>
      </c>
      <c r="U147" s="65">
        <f t="shared" si="67"/>
        <v>238</v>
      </c>
      <c r="V147" s="65">
        <f t="shared" si="68"/>
        <v>226</v>
      </c>
      <c r="W147" s="65">
        <f t="shared" si="69"/>
        <v>138</v>
      </c>
      <c r="X147" s="65">
        <f t="shared" si="70"/>
        <v>106</v>
      </c>
      <c r="Y147" s="65">
        <f t="shared" si="71"/>
        <v>46</v>
      </c>
      <c r="Z147" s="65">
        <f t="shared" si="71"/>
        <v>182</v>
      </c>
      <c r="AA147" s="6">
        <f t="shared" si="73"/>
        <v>1378</v>
      </c>
      <c r="AB147" s="32">
        <f t="shared" si="72"/>
        <v>1.549289440546861E-2</v>
      </c>
    </row>
    <row r="148" spans="1:28">
      <c r="A148" s="5" t="s">
        <v>454</v>
      </c>
      <c r="B148" s="6">
        <v>86</v>
      </c>
      <c r="C148" s="6">
        <v>84</v>
      </c>
      <c r="D148" s="6">
        <v>74</v>
      </c>
      <c r="E148" s="6">
        <v>60</v>
      </c>
      <c r="F148" s="6">
        <v>228</v>
      </c>
      <c r="G148" s="6">
        <v>160</v>
      </c>
      <c r="H148" s="6">
        <v>168</v>
      </c>
      <c r="I148" s="6">
        <v>142</v>
      </c>
      <c r="J148" s="6">
        <v>86</v>
      </c>
      <c r="K148" s="6">
        <v>76</v>
      </c>
      <c r="L148" s="6">
        <v>180</v>
      </c>
      <c r="M148" s="6">
        <v>1344</v>
      </c>
      <c r="O148" s="65" t="str">
        <f t="shared" si="61"/>
        <v>IBAGUÉ</v>
      </c>
      <c r="P148" s="65">
        <f t="shared" si="62"/>
        <v>86</v>
      </c>
      <c r="Q148" s="65">
        <f t="shared" si="63"/>
        <v>84</v>
      </c>
      <c r="R148" s="65">
        <f t="shared" si="64"/>
        <v>74</v>
      </c>
      <c r="S148" s="65">
        <f t="shared" si="65"/>
        <v>60</v>
      </c>
      <c r="T148" s="65">
        <f t="shared" si="66"/>
        <v>228</v>
      </c>
      <c r="U148" s="65">
        <f t="shared" si="67"/>
        <v>160</v>
      </c>
      <c r="V148" s="65">
        <f t="shared" si="68"/>
        <v>168</v>
      </c>
      <c r="W148" s="65">
        <f t="shared" si="69"/>
        <v>142</v>
      </c>
      <c r="X148" s="65">
        <f t="shared" si="70"/>
        <v>86</v>
      </c>
      <c r="Y148" s="65">
        <f t="shared" si="71"/>
        <v>76</v>
      </c>
      <c r="Z148" s="65">
        <f t="shared" si="71"/>
        <v>180</v>
      </c>
      <c r="AA148" s="6">
        <f t="shared" si="73"/>
        <v>1344</v>
      </c>
      <c r="AB148" s="32">
        <f t="shared" si="72"/>
        <v>1.5110631408526714E-2</v>
      </c>
    </row>
    <row r="149" spans="1:28">
      <c r="A149" s="5" t="s">
        <v>12</v>
      </c>
      <c r="B149" s="6">
        <v>2</v>
      </c>
      <c r="C149" s="6">
        <v>13</v>
      </c>
      <c r="D149" s="6">
        <v>8</v>
      </c>
      <c r="E149" s="6">
        <v>123</v>
      </c>
      <c r="F149" s="6">
        <v>342</v>
      </c>
      <c r="G149" s="6">
        <v>325</v>
      </c>
      <c r="H149" s="6">
        <v>202</v>
      </c>
      <c r="I149" s="6">
        <v>57</v>
      </c>
      <c r="J149" s="6">
        <v>32</v>
      </c>
      <c r="K149" s="6">
        <v>44</v>
      </c>
      <c r="L149" s="6">
        <v>44</v>
      </c>
      <c r="M149" s="6">
        <v>1192</v>
      </c>
      <c r="O149" s="65" t="str">
        <f t="shared" si="61"/>
        <v>AGUAZUL</v>
      </c>
      <c r="P149" s="65">
        <f t="shared" si="62"/>
        <v>2</v>
      </c>
      <c r="Q149" s="65">
        <f t="shared" si="63"/>
        <v>13</v>
      </c>
      <c r="R149" s="65">
        <f t="shared" si="64"/>
        <v>8</v>
      </c>
      <c r="S149" s="65">
        <f t="shared" si="65"/>
        <v>123</v>
      </c>
      <c r="T149" s="65">
        <f t="shared" si="66"/>
        <v>342</v>
      </c>
      <c r="U149" s="65">
        <f t="shared" si="67"/>
        <v>325</v>
      </c>
      <c r="V149" s="65">
        <f t="shared" si="68"/>
        <v>202</v>
      </c>
      <c r="W149" s="65">
        <f t="shared" si="69"/>
        <v>57</v>
      </c>
      <c r="X149" s="65">
        <f t="shared" si="70"/>
        <v>32</v>
      </c>
      <c r="Y149" s="65">
        <f t="shared" si="71"/>
        <v>44</v>
      </c>
      <c r="Z149" s="65">
        <f t="shared" si="71"/>
        <v>44</v>
      </c>
      <c r="AA149" s="6">
        <f t="shared" si="73"/>
        <v>1192</v>
      </c>
      <c r="AB149" s="32">
        <f t="shared" si="72"/>
        <v>1.3401690951610002E-2</v>
      </c>
    </row>
    <row r="150" spans="1:28" hidden="1">
      <c r="A150" s="5" t="s">
        <v>458</v>
      </c>
      <c r="B150" s="6">
        <v>23</v>
      </c>
      <c r="C150" s="6">
        <v>16</v>
      </c>
      <c r="D150" s="6">
        <v>17</v>
      </c>
      <c r="E150" s="6">
        <v>145</v>
      </c>
      <c r="F150" s="6">
        <v>278</v>
      </c>
      <c r="G150" s="6">
        <v>311</v>
      </c>
      <c r="H150" s="6">
        <v>219</v>
      </c>
      <c r="I150" s="6">
        <v>69</v>
      </c>
      <c r="J150" s="6">
        <v>38</v>
      </c>
      <c r="K150" s="6">
        <v>51</v>
      </c>
      <c r="L150" s="6">
        <v>23</v>
      </c>
      <c r="M150" s="6">
        <v>1190</v>
      </c>
      <c r="O150" s="65" t="str">
        <f t="shared" si="61"/>
        <v>MANÍ</v>
      </c>
      <c r="P150" s="65">
        <f t="shared" si="62"/>
        <v>23</v>
      </c>
      <c r="Q150" s="65">
        <f t="shared" si="63"/>
        <v>16</v>
      </c>
      <c r="R150" s="65">
        <f t="shared" si="64"/>
        <v>17</v>
      </c>
      <c r="S150" s="65">
        <f t="shared" si="65"/>
        <v>145</v>
      </c>
      <c r="T150" s="65">
        <f t="shared" si="66"/>
        <v>278</v>
      </c>
      <c r="U150" s="65">
        <f t="shared" si="67"/>
        <v>311</v>
      </c>
      <c r="V150" s="65">
        <f t="shared" si="68"/>
        <v>219</v>
      </c>
      <c r="W150" s="65">
        <f t="shared" si="69"/>
        <v>69</v>
      </c>
      <c r="X150" s="65">
        <f t="shared" si="70"/>
        <v>38</v>
      </c>
      <c r="Y150" s="65">
        <f t="shared" si="71"/>
        <v>51</v>
      </c>
      <c r="Z150" s="65">
        <f t="shared" si="71"/>
        <v>23</v>
      </c>
      <c r="AA150" s="6">
        <f t="shared" si="73"/>
        <v>1190</v>
      </c>
      <c r="AB150" s="32">
        <f t="shared" si="72"/>
        <v>1.3379204892966361E-2</v>
      </c>
    </row>
    <row r="151" spans="1:28" hidden="1">
      <c r="A151" s="5" t="s">
        <v>383</v>
      </c>
      <c r="B151" s="6"/>
      <c r="C151" s="6"/>
      <c r="D151" s="6"/>
      <c r="E151" s="6"/>
      <c r="F151" s="6">
        <v>132</v>
      </c>
      <c r="G151" s="6">
        <v>140</v>
      </c>
      <c r="H151" s="6">
        <v>204</v>
      </c>
      <c r="I151" s="6">
        <v>174</v>
      </c>
      <c r="J151" s="6">
        <v>241</v>
      </c>
      <c r="K151" s="6">
        <v>98</v>
      </c>
      <c r="L151" s="6">
        <v>189</v>
      </c>
      <c r="M151" s="6">
        <v>1178</v>
      </c>
      <c r="O151" s="65" t="str">
        <f t="shared" si="61"/>
        <v>CUMARIBO</v>
      </c>
      <c r="P151" s="65">
        <f t="shared" si="62"/>
        <v>0</v>
      </c>
      <c r="Q151" s="65">
        <f t="shared" si="63"/>
        <v>0</v>
      </c>
      <c r="R151" s="65">
        <f t="shared" si="64"/>
        <v>0</v>
      </c>
      <c r="S151" s="65">
        <f t="shared" si="65"/>
        <v>0</v>
      </c>
      <c r="T151" s="65">
        <f t="shared" si="66"/>
        <v>132</v>
      </c>
      <c r="U151" s="65">
        <f t="shared" si="67"/>
        <v>140</v>
      </c>
      <c r="V151" s="65">
        <f t="shared" si="68"/>
        <v>204</v>
      </c>
      <c r="W151" s="65">
        <f t="shared" si="69"/>
        <v>174</v>
      </c>
      <c r="X151" s="65">
        <f t="shared" si="70"/>
        <v>241</v>
      </c>
      <c r="Y151" s="65">
        <f t="shared" si="71"/>
        <v>98</v>
      </c>
      <c r="Z151" s="65">
        <f t="shared" si="71"/>
        <v>189</v>
      </c>
      <c r="AA151" s="6">
        <f t="shared" si="73"/>
        <v>1178</v>
      </c>
      <c r="AB151" s="32">
        <f t="shared" si="72"/>
        <v>1.3244288541104515E-2</v>
      </c>
    </row>
    <row r="152" spans="1:28" hidden="1">
      <c r="A152" s="5" t="s">
        <v>28</v>
      </c>
      <c r="B152" s="6">
        <v>73</v>
      </c>
      <c r="C152" s="6">
        <v>70</v>
      </c>
      <c r="D152" s="6">
        <v>101</v>
      </c>
      <c r="E152" s="6">
        <v>80</v>
      </c>
      <c r="F152" s="6">
        <v>122</v>
      </c>
      <c r="G152" s="6">
        <v>91</v>
      </c>
      <c r="H152" s="6">
        <v>100</v>
      </c>
      <c r="I152" s="6">
        <v>117</v>
      </c>
      <c r="J152" s="6">
        <v>112</v>
      </c>
      <c r="K152" s="6">
        <v>129</v>
      </c>
      <c r="L152" s="6">
        <v>141</v>
      </c>
      <c r="M152" s="6">
        <v>1136</v>
      </c>
      <c r="O152" s="65" t="str">
        <f t="shared" si="61"/>
        <v>RIOHACHA</v>
      </c>
      <c r="P152" s="65">
        <f t="shared" si="62"/>
        <v>73</v>
      </c>
      <c r="Q152" s="65">
        <f t="shared" si="63"/>
        <v>70</v>
      </c>
      <c r="R152" s="65">
        <f t="shared" si="64"/>
        <v>101</v>
      </c>
      <c r="S152" s="65">
        <f t="shared" si="65"/>
        <v>80</v>
      </c>
      <c r="T152" s="65">
        <f t="shared" si="66"/>
        <v>122</v>
      </c>
      <c r="U152" s="65">
        <f t="shared" si="67"/>
        <v>91</v>
      </c>
      <c r="V152" s="65">
        <f t="shared" si="68"/>
        <v>100</v>
      </c>
      <c r="W152" s="65">
        <f t="shared" si="69"/>
        <v>117</v>
      </c>
      <c r="X152" s="65">
        <f t="shared" si="70"/>
        <v>112</v>
      </c>
      <c r="Y152" s="65">
        <f t="shared" si="71"/>
        <v>129</v>
      </c>
      <c r="Z152" s="65">
        <f t="shared" si="71"/>
        <v>141</v>
      </c>
      <c r="AA152" s="6">
        <f t="shared" si="73"/>
        <v>1136</v>
      </c>
      <c r="AB152" s="32">
        <f t="shared" si="72"/>
        <v>1.2772081309588056E-2</v>
      </c>
    </row>
    <row r="153" spans="1:28" hidden="1">
      <c r="A153" s="5" t="s">
        <v>242</v>
      </c>
      <c r="B153" s="6">
        <v>92</v>
      </c>
      <c r="C153" s="6">
        <v>100</v>
      </c>
      <c r="D153" s="6">
        <v>40</v>
      </c>
      <c r="E153" s="6">
        <v>96</v>
      </c>
      <c r="F153" s="6">
        <v>149</v>
      </c>
      <c r="G153" s="6">
        <v>123</v>
      </c>
      <c r="H153" s="6">
        <v>135</v>
      </c>
      <c r="I153" s="6">
        <v>85</v>
      </c>
      <c r="J153" s="6">
        <v>59</v>
      </c>
      <c r="K153" s="6">
        <v>143</v>
      </c>
      <c r="L153" s="6">
        <v>99</v>
      </c>
      <c r="M153" s="6">
        <v>1121</v>
      </c>
      <c r="O153" s="65" t="str">
        <f t="shared" si="61"/>
        <v>PRADERA</v>
      </c>
      <c r="P153" s="65">
        <f t="shared" si="62"/>
        <v>92</v>
      </c>
      <c r="Q153" s="65">
        <f t="shared" si="63"/>
        <v>100</v>
      </c>
      <c r="R153" s="65">
        <f t="shared" si="64"/>
        <v>40</v>
      </c>
      <c r="S153" s="65">
        <f t="shared" si="65"/>
        <v>96</v>
      </c>
      <c r="T153" s="65">
        <f t="shared" si="66"/>
        <v>149</v>
      </c>
      <c r="U153" s="65">
        <f t="shared" si="67"/>
        <v>123</v>
      </c>
      <c r="V153" s="65">
        <f t="shared" si="68"/>
        <v>135</v>
      </c>
      <c r="W153" s="65">
        <f t="shared" si="69"/>
        <v>85</v>
      </c>
      <c r="X153" s="65">
        <f t="shared" si="70"/>
        <v>59</v>
      </c>
      <c r="Y153" s="65">
        <f t="shared" si="71"/>
        <v>143</v>
      </c>
      <c r="Z153" s="65">
        <f t="shared" si="71"/>
        <v>99</v>
      </c>
      <c r="AA153" s="6">
        <f t="shared" si="73"/>
        <v>1121</v>
      </c>
      <c r="AB153" s="32">
        <f t="shared" si="72"/>
        <v>1.2603435869760749E-2</v>
      </c>
    </row>
    <row r="154" spans="1:28" hidden="1">
      <c r="A154" s="5" t="s">
        <v>227</v>
      </c>
      <c r="B154" s="6">
        <v>151</v>
      </c>
      <c r="C154" s="6">
        <v>127</v>
      </c>
      <c r="D154" s="6">
        <v>1</v>
      </c>
      <c r="E154" s="6">
        <v>126</v>
      </c>
      <c r="F154" s="6">
        <v>114</v>
      </c>
      <c r="G154" s="6">
        <v>98</v>
      </c>
      <c r="H154" s="6">
        <v>122</v>
      </c>
      <c r="I154" s="6">
        <v>91</v>
      </c>
      <c r="J154" s="6">
        <v>51</v>
      </c>
      <c r="K154" s="6">
        <v>104</v>
      </c>
      <c r="L154" s="6">
        <v>75</v>
      </c>
      <c r="M154" s="6">
        <v>1060</v>
      </c>
      <c r="O154" s="65" t="str">
        <f t="shared" si="61"/>
        <v>ZARZAL</v>
      </c>
      <c r="P154" s="65">
        <f t="shared" si="62"/>
        <v>151</v>
      </c>
      <c r="Q154" s="65">
        <f t="shared" si="63"/>
        <v>127</v>
      </c>
      <c r="R154" s="65">
        <f t="shared" si="64"/>
        <v>1</v>
      </c>
      <c r="S154" s="65">
        <f t="shared" si="65"/>
        <v>126</v>
      </c>
      <c r="T154" s="65">
        <f t="shared" si="66"/>
        <v>114</v>
      </c>
      <c r="U154" s="65">
        <f t="shared" si="67"/>
        <v>98</v>
      </c>
      <c r="V154" s="65">
        <f t="shared" si="68"/>
        <v>122</v>
      </c>
      <c r="W154" s="65">
        <f t="shared" si="69"/>
        <v>91</v>
      </c>
      <c r="X154" s="65">
        <f t="shared" si="70"/>
        <v>51</v>
      </c>
      <c r="Y154" s="65">
        <f t="shared" si="71"/>
        <v>104</v>
      </c>
      <c r="Z154" s="65">
        <f t="shared" si="71"/>
        <v>75</v>
      </c>
      <c r="AA154" s="6">
        <f t="shared" si="73"/>
        <v>1060</v>
      </c>
      <c r="AB154" s="32">
        <f t="shared" si="72"/>
        <v>1.19176110811297E-2</v>
      </c>
    </row>
    <row r="155" spans="1:28" hidden="1">
      <c r="A155" s="5" t="s">
        <v>208</v>
      </c>
      <c r="B155" s="6">
        <v>111</v>
      </c>
      <c r="C155" s="6">
        <v>103</v>
      </c>
      <c r="D155" s="6"/>
      <c r="E155" s="6">
        <v>83</v>
      </c>
      <c r="F155" s="6">
        <v>116</v>
      </c>
      <c r="G155" s="6">
        <v>86</v>
      </c>
      <c r="H155" s="6">
        <v>81</v>
      </c>
      <c r="I155" s="6">
        <v>159</v>
      </c>
      <c r="J155" s="6">
        <v>88</v>
      </c>
      <c r="K155" s="6">
        <v>35</v>
      </c>
      <c r="L155" s="6">
        <v>161</v>
      </c>
      <c r="M155" s="6">
        <v>1023</v>
      </c>
      <c r="O155" s="65" t="str">
        <f t="shared" si="61"/>
        <v>CANDELARIA</v>
      </c>
      <c r="P155" s="65">
        <f t="shared" si="62"/>
        <v>111</v>
      </c>
      <c r="Q155" s="65">
        <f t="shared" si="63"/>
        <v>103</v>
      </c>
      <c r="R155" s="65">
        <f t="shared" si="64"/>
        <v>0</v>
      </c>
      <c r="S155" s="65">
        <f t="shared" si="65"/>
        <v>83</v>
      </c>
      <c r="T155" s="65">
        <f t="shared" si="66"/>
        <v>116</v>
      </c>
      <c r="U155" s="65">
        <f t="shared" si="67"/>
        <v>86</v>
      </c>
      <c r="V155" s="65">
        <f t="shared" si="68"/>
        <v>81</v>
      </c>
      <c r="W155" s="65">
        <f t="shared" si="69"/>
        <v>159</v>
      </c>
      <c r="X155" s="65">
        <f t="shared" si="70"/>
        <v>88</v>
      </c>
      <c r="Y155" s="65">
        <f t="shared" si="71"/>
        <v>35</v>
      </c>
      <c r="Z155" s="65">
        <f t="shared" si="71"/>
        <v>161</v>
      </c>
      <c r="AA155" s="6">
        <f t="shared" si="73"/>
        <v>1023</v>
      </c>
      <c r="AB155" s="32">
        <f t="shared" si="72"/>
        <v>1.1501618996222342E-2</v>
      </c>
    </row>
    <row r="156" spans="1:28">
      <c r="A156" s="5" t="s">
        <v>465</v>
      </c>
      <c r="B156" s="6">
        <v>35</v>
      </c>
      <c r="C156" s="6">
        <v>38</v>
      </c>
      <c r="D156" s="6">
        <v>66</v>
      </c>
      <c r="E156" s="6">
        <v>51</v>
      </c>
      <c r="F156" s="6">
        <v>55</v>
      </c>
      <c r="G156" s="6">
        <v>75</v>
      </c>
      <c r="H156" s="6">
        <v>78</v>
      </c>
      <c r="I156" s="6">
        <v>92</v>
      </c>
      <c r="J156" s="6">
        <v>69</v>
      </c>
      <c r="K156" s="6">
        <v>62</v>
      </c>
      <c r="L156" s="6">
        <v>134</v>
      </c>
      <c r="M156" s="6">
        <v>755</v>
      </c>
      <c r="O156" s="65" t="str">
        <f t="shared" si="61"/>
        <v>LÉRIDA</v>
      </c>
      <c r="P156" s="65">
        <f t="shared" si="62"/>
        <v>35</v>
      </c>
      <c r="Q156" s="65">
        <f t="shared" si="63"/>
        <v>38</v>
      </c>
      <c r="R156" s="65">
        <f t="shared" si="64"/>
        <v>66</v>
      </c>
      <c r="S156" s="65">
        <f t="shared" si="65"/>
        <v>51</v>
      </c>
      <c r="T156" s="65">
        <f t="shared" si="66"/>
        <v>55</v>
      </c>
      <c r="U156" s="65">
        <f t="shared" si="67"/>
        <v>75</v>
      </c>
      <c r="V156" s="65">
        <f t="shared" si="68"/>
        <v>78</v>
      </c>
      <c r="W156" s="65">
        <f t="shared" si="69"/>
        <v>92</v>
      </c>
      <c r="X156" s="65">
        <f t="shared" si="70"/>
        <v>69</v>
      </c>
      <c r="Y156" s="65">
        <f t="shared" si="71"/>
        <v>62</v>
      </c>
      <c r="Z156" s="65">
        <f t="shared" si="71"/>
        <v>134</v>
      </c>
      <c r="AA156" s="6">
        <f t="shared" si="73"/>
        <v>755</v>
      </c>
      <c r="AB156" s="32">
        <f t="shared" si="72"/>
        <v>8.4884871379744559E-3</v>
      </c>
    </row>
    <row r="157" spans="1:28">
      <c r="A157" s="5" t="s">
        <v>31</v>
      </c>
      <c r="B157" s="6">
        <v>67</v>
      </c>
      <c r="C157" s="6">
        <v>64</v>
      </c>
      <c r="D157" s="6">
        <v>66</v>
      </c>
      <c r="E157" s="6">
        <v>60</v>
      </c>
      <c r="F157" s="6">
        <v>69</v>
      </c>
      <c r="G157" s="6">
        <v>64</v>
      </c>
      <c r="H157" s="6">
        <v>65</v>
      </c>
      <c r="I157" s="6">
        <v>77</v>
      </c>
      <c r="J157" s="6">
        <v>78</v>
      </c>
      <c r="K157" s="6">
        <v>67</v>
      </c>
      <c r="L157" s="6">
        <v>76</v>
      </c>
      <c r="M157" s="6">
        <v>753</v>
      </c>
      <c r="O157" s="65" t="str">
        <f t="shared" si="61"/>
        <v>SANTA MARTA</v>
      </c>
      <c r="P157" s="65">
        <f t="shared" si="62"/>
        <v>67</v>
      </c>
      <c r="Q157" s="65">
        <f t="shared" si="63"/>
        <v>64</v>
      </c>
      <c r="R157" s="65">
        <f t="shared" si="64"/>
        <v>66</v>
      </c>
      <c r="S157" s="65">
        <f t="shared" si="65"/>
        <v>60</v>
      </c>
      <c r="T157" s="65">
        <f t="shared" si="66"/>
        <v>69</v>
      </c>
      <c r="U157" s="65">
        <f t="shared" si="67"/>
        <v>64</v>
      </c>
      <c r="V157" s="65">
        <f t="shared" si="68"/>
        <v>65</v>
      </c>
      <c r="W157" s="65">
        <f t="shared" si="69"/>
        <v>77</v>
      </c>
      <c r="X157" s="65">
        <f t="shared" si="70"/>
        <v>78</v>
      </c>
      <c r="Y157" s="65">
        <f t="shared" si="71"/>
        <v>67</v>
      </c>
      <c r="Z157" s="65">
        <f t="shared" si="71"/>
        <v>76</v>
      </c>
      <c r="AA157" s="6">
        <f t="shared" si="73"/>
        <v>753</v>
      </c>
      <c r="AB157" s="32">
        <f t="shared" si="72"/>
        <v>8.4660010793308153E-3</v>
      </c>
    </row>
    <row r="158" spans="1:28">
      <c r="A158" s="5" t="s">
        <v>459</v>
      </c>
      <c r="B158" s="6"/>
      <c r="C158" s="6"/>
      <c r="D158" s="6"/>
      <c r="E158" s="6"/>
      <c r="F158" s="6">
        <v>14</v>
      </c>
      <c r="G158" s="6">
        <v>107</v>
      </c>
      <c r="H158" s="6">
        <v>164</v>
      </c>
      <c r="I158" s="6">
        <v>70</v>
      </c>
      <c r="J158" s="6">
        <v>130</v>
      </c>
      <c r="K158" s="6">
        <v>225</v>
      </c>
      <c r="L158" s="6">
        <v>2</v>
      </c>
      <c r="M158" s="6">
        <v>712</v>
      </c>
      <c r="O158" s="65" t="str">
        <f t="shared" si="61"/>
        <v>PUERTO GAITÁN</v>
      </c>
      <c r="P158" s="65">
        <f t="shared" si="62"/>
        <v>0</v>
      </c>
      <c r="Q158" s="65">
        <f t="shared" si="63"/>
        <v>0</v>
      </c>
      <c r="R158" s="65">
        <f t="shared" si="64"/>
        <v>0</v>
      </c>
      <c r="S158" s="65">
        <f t="shared" si="65"/>
        <v>0</v>
      </c>
      <c r="T158" s="65">
        <f t="shared" si="66"/>
        <v>14</v>
      </c>
      <c r="U158" s="65">
        <f t="shared" si="67"/>
        <v>107</v>
      </c>
      <c r="V158" s="65">
        <f t="shared" si="68"/>
        <v>164</v>
      </c>
      <c r="W158" s="65">
        <f t="shared" si="69"/>
        <v>70</v>
      </c>
      <c r="X158" s="65">
        <f t="shared" si="70"/>
        <v>130</v>
      </c>
      <c r="Y158" s="65">
        <f t="shared" si="71"/>
        <v>225</v>
      </c>
      <c r="Z158" s="65">
        <f t="shared" si="71"/>
        <v>2</v>
      </c>
      <c r="AA158" s="6">
        <f t="shared" si="73"/>
        <v>712</v>
      </c>
      <c r="AB158" s="32">
        <f t="shared" si="72"/>
        <v>8.0050368771361763E-3</v>
      </c>
    </row>
    <row r="159" spans="1:28">
      <c r="A159" s="5" t="s">
        <v>62</v>
      </c>
      <c r="B159" s="6">
        <v>85</v>
      </c>
      <c r="C159" s="6">
        <v>72</v>
      </c>
      <c r="D159" s="6">
        <v>37</v>
      </c>
      <c r="E159" s="6">
        <v>51</v>
      </c>
      <c r="F159" s="6">
        <v>23</v>
      </c>
      <c r="G159" s="6">
        <v>69</v>
      </c>
      <c r="H159" s="6">
        <v>48</v>
      </c>
      <c r="I159" s="6">
        <v>130</v>
      </c>
      <c r="J159" s="6">
        <v>66</v>
      </c>
      <c r="K159" s="6"/>
      <c r="L159" s="6">
        <v>120</v>
      </c>
      <c r="M159" s="6">
        <v>701</v>
      </c>
      <c r="O159" s="65" t="str">
        <f t="shared" si="61"/>
        <v>AGUACHICA</v>
      </c>
      <c r="P159" s="65">
        <f t="shared" si="62"/>
        <v>85</v>
      </c>
      <c r="Q159" s="65">
        <f t="shared" si="63"/>
        <v>72</v>
      </c>
      <c r="R159" s="65">
        <f t="shared" si="64"/>
        <v>37</v>
      </c>
      <c r="S159" s="65">
        <f t="shared" si="65"/>
        <v>51</v>
      </c>
      <c r="T159" s="65">
        <f t="shared" si="66"/>
        <v>23</v>
      </c>
      <c r="U159" s="65">
        <f t="shared" si="67"/>
        <v>69</v>
      </c>
      <c r="V159" s="65">
        <f t="shared" si="68"/>
        <v>48</v>
      </c>
      <c r="W159" s="65">
        <f t="shared" si="69"/>
        <v>130</v>
      </c>
      <c r="X159" s="65">
        <f t="shared" si="70"/>
        <v>66</v>
      </c>
      <c r="Y159" s="65">
        <f t="shared" si="71"/>
        <v>0</v>
      </c>
      <c r="Z159" s="65">
        <f t="shared" si="71"/>
        <v>120</v>
      </c>
      <c r="AA159" s="6">
        <f t="shared" si="73"/>
        <v>701</v>
      </c>
      <c r="AB159" s="32">
        <f t="shared" si="72"/>
        <v>7.8813635545961509E-3</v>
      </c>
    </row>
    <row r="160" spans="1:28">
      <c r="A160" s="5" t="s">
        <v>462</v>
      </c>
      <c r="B160" s="6">
        <v>34</v>
      </c>
      <c r="C160" s="6">
        <v>67</v>
      </c>
      <c r="D160" s="6">
        <v>40</v>
      </c>
      <c r="E160" s="6">
        <v>30</v>
      </c>
      <c r="F160" s="6">
        <v>53</v>
      </c>
      <c r="G160" s="6">
        <v>66</v>
      </c>
      <c r="H160" s="6">
        <v>87</v>
      </c>
      <c r="I160" s="6">
        <v>76</v>
      </c>
      <c r="J160" s="6">
        <v>32</v>
      </c>
      <c r="K160" s="6">
        <v>30</v>
      </c>
      <c r="L160" s="6">
        <v>69</v>
      </c>
      <c r="M160" s="6">
        <v>584</v>
      </c>
      <c r="O160" s="65" t="str">
        <f t="shared" si="61"/>
        <v>GUACARÍ</v>
      </c>
      <c r="P160" s="65">
        <f t="shared" si="62"/>
        <v>34</v>
      </c>
      <c r="Q160" s="65">
        <f t="shared" si="63"/>
        <v>67</v>
      </c>
      <c r="R160" s="65">
        <f t="shared" si="64"/>
        <v>40</v>
      </c>
      <c r="S160" s="65">
        <f t="shared" si="65"/>
        <v>30</v>
      </c>
      <c r="T160" s="65">
        <f t="shared" si="66"/>
        <v>53</v>
      </c>
      <c r="U160" s="65">
        <f t="shared" si="67"/>
        <v>66</v>
      </c>
      <c r="V160" s="65">
        <f t="shared" si="68"/>
        <v>87</v>
      </c>
      <c r="W160" s="65">
        <f t="shared" si="69"/>
        <v>76</v>
      </c>
      <c r="X160" s="65">
        <f t="shared" si="70"/>
        <v>32</v>
      </c>
      <c r="Y160" s="65">
        <f t="shared" si="71"/>
        <v>30</v>
      </c>
      <c r="Z160" s="65">
        <f t="shared" si="71"/>
        <v>69</v>
      </c>
      <c r="AA160" s="6">
        <f t="shared" si="73"/>
        <v>584</v>
      </c>
      <c r="AB160" s="32">
        <f t="shared" si="72"/>
        <v>6.5659291239431551E-3</v>
      </c>
    </row>
    <row r="161" spans="1:28">
      <c r="A161" s="5" t="s">
        <v>95</v>
      </c>
      <c r="B161" s="6">
        <v>36</v>
      </c>
      <c r="C161" s="6">
        <v>21</v>
      </c>
      <c r="D161" s="6">
        <v>6</v>
      </c>
      <c r="E161" s="6">
        <v>35</v>
      </c>
      <c r="F161" s="6">
        <v>132</v>
      </c>
      <c r="G161" s="6">
        <v>103</v>
      </c>
      <c r="H161" s="6">
        <v>78</v>
      </c>
      <c r="I161" s="6">
        <v>17</v>
      </c>
      <c r="J161" s="6">
        <v>16</v>
      </c>
      <c r="K161" s="6">
        <v>29</v>
      </c>
      <c r="L161" s="6">
        <v>106</v>
      </c>
      <c r="M161" s="6">
        <v>579</v>
      </c>
      <c r="O161" s="65" t="str">
        <f t="shared" si="61"/>
        <v>CARTAGO</v>
      </c>
      <c r="P161" s="65">
        <f t="shared" si="62"/>
        <v>36</v>
      </c>
      <c r="Q161" s="65">
        <f t="shared" si="63"/>
        <v>21</v>
      </c>
      <c r="R161" s="65">
        <f t="shared" si="64"/>
        <v>6</v>
      </c>
      <c r="S161" s="65">
        <f t="shared" si="65"/>
        <v>35</v>
      </c>
      <c r="T161" s="65">
        <f t="shared" si="66"/>
        <v>132</v>
      </c>
      <c r="U161" s="65">
        <f t="shared" si="67"/>
        <v>103</v>
      </c>
      <c r="V161" s="65">
        <f t="shared" si="68"/>
        <v>78</v>
      </c>
      <c r="W161" s="65">
        <f t="shared" si="69"/>
        <v>17</v>
      </c>
      <c r="X161" s="65">
        <f t="shared" si="70"/>
        <v>16</v>
      </c>
      <c r="Y161" s="65">
        <f t="shared" si="71"/>
        <v>29</v>
      </c>
      <c r="Z161" s="65">
        <f t="shared" si="71"/>
        <v>106</v>
      </c>
      <c r="AA161" s="6">
        <f t="shared" si="73"/>
        <v>579</v>
      </c>
      <c r="AB161" s="32">
        <f t="shared" si="72"/>
        <v>6.5097139773340525E-3</v>
      </c>
    </row>
    <row r="162" spans="1:28">
      <c r="A162" s="5" t="s">
        <v>240</v>
      </c>
      <c r="B162" s="6">
        <v>48</v>
      </c>
      <c r="C162" s="6">
        <v>30</v>
      </c>
      <c r="D162" s="6">
        <v>39</v>
      </c>
      <c r="E162" s="6">
        <v>51</v>
      </c>
      <c r="F162" s="6">
        <v>38</v>
      </c>
      <c r="G162" s="6">
        <v>39</v>
      </c>
      <c r="H162" s="6">
        <v>47</v>
      </c>
      <c r="I162" s="6">
        <v>28</v>
      </c>
      <c r="J162" s="6">
        <v>56</v>
      </c>
      <c r="K162" s="6">
        <v>40</v>
      </c>
      <c r="L162" s="6">
        <v>41</v>
      </c>
      <c r="M162" s="6">
        <v>457</v>
      </c>
      <c r="O162" s="65" t="str">
        <f t="shared" si="61"/>
        <v>PALMIRA</v>
      </c>
      <c r="P162" s="65">
        <f t="shared" si="62"/>
        <v>48</v>
      </c>
      <c r="Q162" s="65">
        <f t="shared" si="63"/>
        <v>30</v>
      </c>
      <c r="R162" s="65">
        <f t="shared" si="64"/>
        <v>39</v>
      </c>
      <c r="S162" s="65">
        <f t="shared" si="65"/>
        <v>51</v>
      </c>
      <c r="T162" s="65">
        <f t="shared" si="66"/>
        <v>38</v>
      </c>
      <c r="U162" s="65">
        <f t="shared" si="67"/>
        <v>39</v>
      </c>
      <c r="V162" s="65">
        <f t="shared" si="68"/>
        <v>47</v>
      </c>
      <c r="W162" s="65">
        <f t="shared" si="69"/>
        <v>28</v>
      </c>
      <c r="X162" s="65">
        <f t="shared" si="70"/>
        <v>56</v>
      </c>
      <c r="Y162" s="65">
        <f t="shared" si="71"/>
        <v>40</v>
      </c>
      <c r="Z162" s="65">
        <f t="shared" si="71"/>
        <v>41</v>
      </c>
      <c r="AA162" s="6">
        <f t="shared" si="73"/>
        <v>457</v>
      </c>
      <c r="AB162" s="32">
        <f t="shared" si="72"/>
        <v>5.1380644000719551E-3</v>
      </c>
    </row>
    <row r="163" spans="1:28">
      <c r="A163" s="5" t="s">
        <v>467</v>
      </c>
      <c r="B163" s="6"/>
      <c r="C163" s="6">
        <v>12</v>
      </c>
      <c r="D163" s="6">
        <v>18</v>
      </c>
      <c r="E163" s="6">
        <v>36</v>
      </c>
      <c r="F163" s="6">
        <v>41</v>
      </c>
      <c r="G163" s="6">
        <v>42</v>
      </c>
      <c r="H163" s="6">
        <v>116</v>
      </c>
      <c r="I163" s="6">
        <v>31</v>
      </c>
      <c r="J163" s="6">
        <v>17</v>
      </c>
      <c r="K163" s="6">
        <v>53</v>
      </c>
      <c r="L163" s="6">
        <v>31</v>
      </c>
      <c r="M163" s="6">
        <v>397</v>
      </c>
      <c r="O163" s="65" t="str">
        <f t="shared" si="61"/>
        <v>OBANDO</v>
      </c>
      <c r="P163" s="65">
        <f t="shared" si="62"/>
        <v>0</v>
      </c>
      <c r="Q163" s="65">
        <f t="shared" si="63"/>
        <v>12</v>
      </c>
      <c r="R163" s="65">
        <f t="shared" si="64"/>
        <v>18</v>
      </c>
      <c r="S163" s="65">
        <f t="shared" si="65"/>
        <v>36</v>
      </c>
      <c r="T163" s="65">
        <f t="shared" si="66"/>
        <v>41</v>
      </c>
      <c r="U163" s="65">
        <f t="shared" si="67"/>
        <v>42</v>
      </c>
      <c r="V163" s="65">
        <f t="shared" si="68"/>
        <v>116</v>
      </c>
      <c r="W163" s="65">
        <f t="shared" si="69"/>
        <v>31</v>
      </c>
      <c r="X163" s="65">
        <f t="shared" si="70"/>
        <v>17</v>
      </c>
      <c r="Y163" s="65">
        <f t="shared" si="71"/>
        <v>53</v>
      </c>
      <c r="Z163" s="65">
        <f t="shared" si="71"/>
        <v>31</v>
      </c>
      <c r="AA163" s="6">
        <f t="shared" si="73"/>
        <v>397</v>
      </c>
      <c r="AB163" s="32">
        <f t="shared" si="72"/>
        <v>4.4634826407627271E-3</v>
      </c>
    </row>
    <row r="164" spans="1:28">
      <c r="A164" s="5" t="s">
        <v>115</v>
      </c>
      <c r="B164" s="6">
        <v>48</v>
      </c>
      <c r="C164" s="6">
        <v>36</v>
      </c>
      <c r="D164" s="6">
        <v>52</v>
      </c>
      <c r="E164" s="6">
        <v>46</v>
      </c>
      <c r="F164" s="6">
        <v>40</v>
      </c>
      <c r="G164" s="6">
        <v>38</v>
      </c>
      <c r="H164" s="6">
        <v>68</v>
      </c>
      <c r="I164" s="6">
        <v>48</v>
      </c>
      <c r="J164" s="6"/>
      <c r="K164" s="6"/>
      <c r="L164" s="6"/>
      <c r="M164" s="6">
        <v>376</v>
      </c>
      <c r="O164" s="65" t="str">
        <f t="shared" si="61"/>
        <v>CAMPOALEGRE</v>
      </c>
      <c r="P164" s="65">
        <f t="shared" si="62"/>
        <v>48</v>
      </c>
      <c r="Q164" s="65">
        <f t="shared" si="63"/>
        <v>36</v>
      </c>
      <c r="R164" s="65">
        <f t="shared" si="64"/>
        <v>52</v>
      </c>
      <c r="S164" s="65">
        <f t="shared" si="65"/>
        <v>46</v>
      </c>
      <c r="T164" s="65">
        <f t="shared" si="66"/>
        <v>40</v>
      </c>
      <c r="U164" s="65">
        <f t="shared" si="67"/>
        <v>38</v>
      </c>
      <c r="V164" s="65">
        <f t="shared" si="68"/>
        <v>68</v>
      </c>
      <c r="W164" s="65">
        <f t="shared" si="69"/>
        <v>48</v>
      </c>
      <c r="X164" s="65">
        <f t="shared" si="70"/>
        <v>0</v>
      </c>
      <c r="Y164" s="65">
        <f t="shared" si="71"/>
        <v>0</v>
      </c>
      <c r="Z164" s="65">
        <f t="shared" si="71"/>
        <v>0</v>
      </c>
      <c r="AA164" s="6">
        <f t="shared" si="73"/>
        <v>376</v>
      </c>
      <c r="AB164" s="32">
        <f t="shared" si="72"/>
        <v>4.2273790250044975E-3</v>
      </c>
    </row>
    <row r="165" spans="1:28">
      <c r="A165" s="5" t="s">
        <v>141</v>
      </c>
      <c r="B165" s="6">
        <v>10</v>
      </c>
      <c r="C165" s="6">
        <v>12</v>
      </c>
      <c r="D165" s="6">
        <v>12</v>
      </c>
      <c r="E165" s="6">
        <v>76</v>
      </c>
      <c r="F165" s="6">
        <v>86</v>
      </c>
      <c r="G165" s="6">
        <v>32</v>
      </c>
      <c r="H165" s="6">
        <v>22</v>
      </c>
      <c r="I165" s="6"/>
      <c r="J165" s="6">
        <v>30</v>
      </c>
      <c r="K165" s="6">
        <v>28</v>
      </c>
      <c r="L165" s="6">
        <v>32</v>
      </c>
      <c r="M165" s="6">
        <v>340</v>
      </c>
      <c r="O165" s="65" t="str">
        <f t="shared" si="61"/>
        <v>PIEDRAS</v>
      </c>
      <c r="P165" s="65">
        <f t="shared" si="62"/>
        <v>10</v>
      </c>
      <c r="Q165" s="65">
        <f t="shared" si="63"/>
        <v>12</v>
      </c>
      <c r="R165" s="65">
        <f t="shared" si="64"/>
        <v>12</v>
      </c>
      <c r="S165" s="65">
        <f t="shared" si="65"/>
        <v>76</v>
      </c>
      <c r="T165" s="65">
        <f t="shared" si="66"/>
        <v>86</v>
      </c>
      <c r="U165" s="65">
        <f t="shared" si="67"/>
        <v>32</v>
      </c>
      <c r="V165" s="65">
        <f t="shared" si="68"/>
        <v>22</v>
      </c>
      <c r="W165" s="65">
        <f t="shared" si="69"/>
        <v>0</v>
      </c>
      <c r="X165" s="65">
        <f t="shared" si="70"/>
        <v>30</v>
      </c>
      <c r="Y165" s="65">
        <f t="shared" si="71"/>
        <v>28</v>
      </c>
      <c r="Z165" s="65">
        <f t="shared" si="71"/>
        <v>32</v>
      </c>
      <c r="AA165" s="6">
        <f t="shared" si="73"/>
        <v>340</v>
      </c>
      <c r="AB165" s="32">
        <f t="shared" ref="AB165:AB196" si="74">+AA165/$AA$202</f>
        <v>3.8226299694189602E-3</v>
      </c>
    </row>
    <row r="166" spans="1:28">
      <c r="A166" s="5" t="s">
        <v>196</v>
      </c>
      <c r="B166" s="6">
        <v>3</v>
      </c>
      <c r="C166" s="6">
        <v>1</v>
      </c>
      <c r="D166" s="6">
        <v>1</v>
      </c>
      <c r="E166" s="6">
        <v>14</v>
      </c>
      <c r="F166" s="6">
        <v>87</v>
      </c>
      <c r="G166" s="6">
        <v>78</v>
      </c>
      <c r="H166" s="6">
        <v>100</v>
      </c>
      <c r="I166" s="6">
        <v>47</v>
      </c>
      <c r="J166" s="6"/>
      <c r="K166" s="6">
        <v>2</v>
      </c>
      <c r="L166" s="6">
        <v>4</v>
      </c>
      <c r="M166" s="6">
        <v>337</v>
      </c>
      <c r="O166" s="65" t="str">
        <f t="shared" si="61"/>
        <v>PAZ DE ARIPORO</v>
      </c>
      <c r="P166" s="65">
        <f t="shared" si="62"/>
        <v>3</v>
      </c>
      <c r="Q166" s="65">
        <f t="shared" si="63"/>
        <v>1</v>
      </c>
      <c r="R166" s="65">
        <f t="shared" si="64"/>
        <v>1</v>
      </c>
      <c r="S166" s="65">
        <f t="shared" si="65"/>
        <v>14</v>
      </c>
      <c r="T166" s="65">
        <f t="shared" si="66"/>
        <v>87</v>
      </c>
      <c r="U166" s="65">
        <f t="shared" si="67"/>
        <v>78</v>
      </c>
      <c r="V166" s="65">
        <f t="shared" si="68"/>
        <v>100</v>
      </c>
      <c r="W166" s="65">
        <f t="shared" si="69"/>
        <v>47</v>
      </c>
      <c r="X166" s="65">
        <f t="shared" si="70"/>
        <v>0</v>
      </c>
      <c r="Y166" s="65">
        <f t="shared" si="71"/>
        <v>2</v>
      </c>
      <c r="Z166" s="65">
        <f t="shared" si="71"/>
        <v>4</v>
      </c>
      <c r="AA166" s="6">
        <f t="shared" si="73"/>
        <v>337</v>
      </c>
      <c r="AB166" s="32">
        <f t="shared" si="74"/>
        <v>3.7889008814534987E-3</v>
      </c>
    </row>
    <row r="167" spans="1:28">
      <c r="A167" s="5" t="s">
        <v>460</v>
      </c>
      <c r="B167" s="6">
        <v>86</v>
      </c>
      <c r="C167" s="6">
        <v>81</v>
      </c>
      <c r="D167" s="6">
        <v>36</v>
      </c>
      <c r="E167" s="6">
        <v>30</v>
      </c>
      <c r="F167" s="6">
        <v>23</v>
      </c>
      <c r="G167" s="6"/>
      <c r="H167" s="6"/>
      <c r="I167" s="6"/>
      <c r="J167" s="6">
        <v>27</v>
      </c>
      <c r="K167" s="6">
        <v>28</v>
      </c>
      <c r="L167" s="6"/>
      <c r="M167" s="6">
        <v>311</v>
      </c>
      <c r="O167" s="65" t="str">
        <f t="shared" si="61"/>
        <v>PURIFICACIÓN</v>
      </c>
      <c r="P167" s="65">
        <f t="shared" si="62"/>
        <v>86</v>
      </c>
      <c r="Q167" s="65">
        <f t="shared" si="63"/>
        <v>81</v>
      </c>
      <c r="R167" s="65">
        <f t="shared" si="64"/>
        <v>36</v>
      </c>
      <c r="S167" s="65">
        <f t="shared" si="65"/>
        <v>30</v>
      </c>
      <c r="T167" s="65">
        <f t="shared" si="66"/>
        <v>23</v>
      </c>
      <c r="U167" s="65">
        <f t="shared" si="67"/>
        <v>0</v>
      </c>
      <c r="V167" s="65">
        <f t="shared" si="68"/>
        <v>0</v>
      </c>
      <c r="W167" s="65">
        <f t="shared" si="69"/>
        <v>0</v>
      </c>
      <c r="X167" s="65">
        <f t="shared" si="70"/>
        <v>27</v>
      </c>
      <c r="Y167" s="65">
        <f t="shared" si="71"/>
        <v>28</v>
      </c>
      <c r="Z167" s="65">
        <f t="shared" si="71"/>
        <v>0</v>
      </c>
      <c r="AA167" s="6">
        <f t="shared" si="73"/>
        <v>311</v>
      </c>
      <c r="AB167" s="32">
        <f t="shared" si="74"/>
        <v>3.4965821190861665E-3</v>
      </c>
    </row>
    <row r="168" spans="1:28">
      <c r="A168" s="5" t="s">
        <v>395</v>
      </c>
      <c r="B168" s="6"/>
      <c r="C168" s="6"/>
      <c r="D168" s="6"/>
      <c r="E168" s="6"/>
      <c r="F168" s="6"/>
      <c r="G168" s="6">
        <v>120</v>
      </c>
      <c r="H168" s="6">
        <v>154</v>
      </c>
      <c r="I168" s="6">
        <v>31</v>
      </c>
      <c r="J168" s="6"/>
      <c r="K168" s="6"/>
      <c r="L168" s="6"/>
      <c r="M168" s="6">
        <v>305</v>
      </c>
      <c r="O168" s="65" t="str">
        <f t="shared" si="61"/>
        <v>SABANA DE TORRES</v>
      </c>
      <c r="P168" s="65">
        <f t="shared" si="62"/>
        <v>0</v>
      </c>
      <c r="Q168" s="65">
        <f t="shared" si="63"/>
        <v>0</v>
      </c>
      <c r="R168" s="65">
        <f t="shared" si="64"/>
        <v>0</v>
      </c>
      <c r="S168" s="65">
        <f t="shared" si="65"/>
        <v>0</v>
      </c>
      <c r="T168" s="65">
        <f t="shared" si="66"/>
        <v>0</v>
      </c>
      <c r="U168" s="65">
        <f t="shared" si="67"/>
        <v>120</v>
      </c>
      <c r="V168" s="65">
        <f t="shared" si="68"/>
        <v>154</v>
      </c>
      <c r="W168" s="65">
        <f t="shared" si="69"/>
        <v>31</v>
      </c>
      <c r="X168" s="65">
        <f t="shared" si="70"/>
        <v>0</v>
      </c>
      <c r="Y168" s="65">
        <f t="shared" si="71"/>
        <v>0</v>
      </c>
      <c r="Z168" s="65">
        <f t="shared" si="71"/>
        <v>0</v>
      </c>
      <c r="AA168" s="6">
        <f t="shared" si="73"/>
        <v>305</v>
      </c>
      <c r="AB168" s="32">
        <f t="shared" si="74"/>
        <v>3.4291239431552436E-3</v>
      </c>
    </row>
    <row r="169" spans="1:28">
      <c r="A169" s="5" t="s">
        <v>102</v>
      </c>
      <c r="B169" s="6">
        <v>23</v>
      </c>
      <c r="C169" s="6">
        <v>184</v>
      </c>
      <c r="D169" s="6">
        <v>73</v>
      </c>
      <c r="E169" s="6"/>
      <c r="F169" s="6">
        <v>7</v>
      </c>
      <c r="G169" s="6">
        <v>1</v>
      </c>
      <c r="H169" s="6"/>
      <c r="I169" s="6"/>
      <c r="J169" s="6"/>
      <c r="K169" s="6"/>
      <c r="L169" s="6"/>
      <c r="M169" s="6">
        <v>288</v>
      </c>
      <c r="O169" s="65" t="str">
        <f t="shared" si="61"/>
        <v>CUMARAL</v>
      </c>
      <c r="P169" s="65">
        <f t="shared" si="62"/>
        <v>23</v>
      </c>
      <c r="Q169" s="65">
        <f t="shared" si="63"/>
        <v>184</v>
      </c>
      <c r="R169" s="65">
        <f t="shared" si="64"/>
        <v>73</v>
      </c>
      <c r="S169" s="65">
        <f t="shared" si="65"/>
        <v>0</v>
      </c>
      <c r="T169" s="65">
        <f t="shared" si="66"/>
        <v>7</v>
      </c>
      <c r="U169" s="65">
        <f t="shared" si="67"/>
        <v>1</v>
      </c>
      <c r="V169" s="65">
        <f t="shared" si="68"/>
        <v>0</v>
      </c>
      <c r="W169" s="65">
        <f t="shared" si="69"/>
        <v>0</v>
      </c>
      <c r="X169" s="65">
        <f t="shared" si="70"/>
        <v>0</v>
      </c>
      <c r="Y169" s="65">
        <f t="shared" si="71"/>
        <v>0</v>
      </c>
      <c r="Z169" s="65">
        <f t="shared" si="71"/>
        <v>0</v>
      </c>
      <c r="AA169" s="6">
        <f t="shared" si="73"/>
        <v>288</v>
      </c>
      <c r="AB169" s="32">
        <f t="shared" si="74"/>
        <v>3.2379924446842958E-3</v>
      </c>
    </row>
    <row r="170" spans="1:28">
      <c r="A170" s="5" t="s">
        <v>107</v>
      </c>
      <c r="B170" s="6">
        <v>14</v>
      </c>
      <c r="C170" s="6">
        <v>8</v>
      </c>
      <c r="D170" s="6">
        <v>8</v>
      </c>
      <c r="E170" s="6"/>
      <c r="F170" s="6">
        <v>102</v>
      </c>
      <c r="G170" s="6">
        <v>56</v>
      </c>
      <c r="H170" s="6">
        <v>24</v>
      </c>
      <c r="I170" s="6">
        <v>16</v>
      </c>
      <c r="J170" s="6">
        <v>10</v>
      </c>
      <c r="K170" s="6">
        <v>12</v>
      </c>
      <c r="L170" s="6">
        <v>12</v>
      </c>
      <c r="M170" s="6">
        <v>262</v>
      </c>
      <c r="O170" s="65" t="str">
        <f t="shared" si="61"/>
        <v>ALVARADO</v>
      </c>
      <c r="P170" s="65">
        <f t="shared" si="62"/>
        <v>14</v>
      </c>
      <c r="Q170" s="65">
        <f t="shared" si="63"/>
        <v>8</v>
      </c>
      <c r="R170" s="65">
        <f t="shared" si="64"/>
        <v>8</v>
      </c>
      <c r="S170" s="65">
        <f t="shared" si="65"/>
        <v>0</v>
      </c>
      <c r="T170" s="65">
        <f t="shared" si="66"/>
        <v>102</v>
      </c>
      <c r="U170" s="65">
        <f t="shared" si="67"/>
        <v>56</v>
      </c>
      <c r="V170" s="65">
        <f t="shared" si="68"/>
        <v>24</v>
      </c>
      <c r="W170" s="65">
        <f t="shared" si="69"/>
        <v>16</v>
      </c>
      <c r="X170" s="65">
        <f t="shared" si="70"/>
        <v>10</v>
      </c>
      <c r="Y170" s="65">
        <f t="shared" si="71"/>
        <v>12</v>
      </c>
      <c r="Z170" s="65">
        <f t="shared" si="71"/>
        <v>12</v>
      </c>
      <c r="AA170" s="6">
        <f t="shared" si="73"/>
        <v>262</v>
      </c>
      <c r="AB170" s="32">
        <f t="shared" si="74"/>
        <v>2.9456736823169636E-3</v>
      </c>
    </row>
    <row r="171" spans="1:28">
      <c r="A171" s="5" t="s">
        <v>138</v>
      </c>
      <c r="B171" s="6">
        <v>34</v>
      </c>
      <c r="C171" s="6">
        <v>36</v>
      </c>
      <c r="D171" s="6">
        <v>26</v>
      </c>
      <c r="E171" s="6">
        <v>4</v>
      </c>
      <c r="F171" s="6">
        <v>64</v>
      </c>
      <c r="G171" s="6">
        <v>14</v>
      </c>
      <c r="H171" s="6">
        <v>34</v>
      </c>
      <c r="I171" s="6">
        <v>44</v>
      </c>
      <c r="J171" s="6"/>
      <c r="K171" s="6"/>
      <c r="L171" s="6"/>
      <c r="M171" s="6">
        <v>256</v>
      </c>
      <c r="O171" s="65" t="str">
        <f t="shared" si="61"/>
        <v>PALERMO</v>
      </c>
      <c r="P171" s="65">
        <f t="shared" si="62"/>
        <v>34</v>
      </c>
      <c r="Q171" s="65">
        <f t="shared" si="63"/>
        <v>36</v>
      </c>
      <c r="R171" s="65">
        <f t="shared" si="64"/>
        <v>26</v>
      </c>
      <c r="S171" s="65">
        <f t="shared" si="65"/>
        <v>4</v>
      </c>
      <c r="T171" s="65">
        <f t="shared" si="66"/>
        <v>64</v>
      </c>
      <c r="U171" s="65">
        <f t="shared" si="67"/>
        <v>14</v>
      </c>
      <c r="V171" s="65">
        <f t="shared" si="68"/>
        <v>34</v>
      </c>
      <c r="W171" s="65">
        <f t="shared" si="69"/>
        <v>44</v>
      </c>
      <c r="X171" s="65">
        <f t="shared" si="70"/>
        <v>0</v>
      </c>
      <c r="Y171" s="65">
        <f t="shared" si="71"/>
        <v>0</v>
      </c>
      <c r="Z171" s="65">
        <f t="shared" si="71"/>
        <v>0</v>
      </c>
      <c r="AA171" s="6">
        <f t="shared" si="73"/>
        <v>256</v>
      </c>
      <c r="AB171" s="32">
        <f t="shared" si="74"/>
        <v>2.8782155063860407E-3</v>
      </c>
    </row>
    <row r="172" spans="1:28">
      <c r="A172" s="5" t="s">
        <v>120</v>
      </c>
      <c r="B172" s="6"/>
      <c r="C172" s="6"/>
      <c r="D172" s="6"/>
      <c r="E172" s="6"/>
      <c r="F172" s="6"/>
      <c r="G172" s="6"/>
      <c r="H172" s="6"/>
      <c r="I172" s="6"/>
      <c r="J172" s="6"/>
      <c r="K172" s="6">
        <v>78</v>
      </c>
      <c r="L172" s="6">
        <v>164</v>
      </c>
      <c r="M172" s="6">
        <v>242</v>
      </c>
      <c r="O172" s="65" t="str">
        <f t="shared" si="61"/>
        <v>EL ESPINAL</v>
      </c>
      <c r="P172" s="65">
        <f t="shared" si="62"/>
        <v>0</v>
      </c>
      <c r="Q172" s="65">
        <f t="shared" si="63"/>
        <v>0</v>
      </c>
      <c r="R172" s="65">
        <f t="shared" si="64"/>
        <v>0</v>
      </c>
      <c r="S172" s="65">
        <f t="shared" si="65"/>
        <v>0</v>
      </c>
      <c r="T172" s="65">
        <f t="shared" si="66"/>
        <v>0</v>
      </c>
      <c r="U172" s="65">
        <f t="shared" si="67"/>
        <v>0</v>
      </c>
      <c r="V172" s="65">
        <f t="shared" si="68"/>
        <v>0</v>
      </c>
      <c r="W172" s="65">
        <f t="shared" si="69"/>
        <v>0</v>
      </c>
      <c r="X172" s="65">
        <f t="shared" si="70"/>
        <v>0</v>
      </c>
      <c r="Y172" s="65">
        <f t="shared" si="71"/>
        <v>78</v>
      </c>
      <c r="Z172" s="65">
        <f t="shared" si="71"/>
        <v>164</v>
      </c>
      <c r="AA172" s="6">
        <f t="shared" si="73"/>
        <v>242</v>
      </c>
      <c r="AB172" s="32">
        <f t="shared" si="74"/>
        <v>2.7208130958805542E-3</v>
      </c>
    </row>
    <row r="173" spans="1:28">
      <c r="A173" s="5" t="s">
        <v>24</v>
      </c>
      <c r="B173" s="6">
        <v>14</v>
      </c>
      <c r="C173" s="6">
        <v>28</v>
      </c>
      <c r="D173" s="6">
        <v>32</v>
      </c>
      <c r="E173" s="6">
        <v>23</v>
      </c>
      <c r="F173" s="6">
        <v>24</v>
      </c>
      <c r="G173" s="6">
        <v>24</v>
      </c>
      <c r="H173" s="6">
        <v>13</v>
      </c>
      <c r="I173" s="6">
        <v>21</v>
      </c>
      <c r="J173" s="6">
        <v>7</v>
      </c>
      <c r="K173" s="6">
        <v>15</v>
      </c>
      <c r="L173" s="6">
        <v>19</v>
      </c>
      <c r="M173" s="6">
        <v>220</v>
      </c>
      <c r="O173" s="65" t="str">
        <f t="shared" si="61"/>
        <v>EL PASO</v>
      </c>
      <c r="P173" s="65">
        <f t="shared" si="62"/>
        <v>14</v>
      </c>
      <c r="Q173" s="65">
        <f t="shared" si="63"/>
        <v>28</v>
      </c>
      <c r="R173" s="65">
        <f t="shared" si="64"/>
        <v>32</v>
      </c>
      <c r="S173" s="65">
        <f t="shared" si="65"/>
        <v>23</v>
      </c>
      <c r="T173" s="65">
        <f t="shared" si="66"/>
        <v>24</v>
      </c>
      <c r="U173" s="65">
        <f t="shared" si="67"/>
        <v>24</v>
      </c>
      <c r="V173" s="65">
        <f t="shared" si="68"/>
        <v>13</v>
      </c>
      <c r="W173" s="65">
        <f t="shared" si="69"/>
        <v>21</v>
      </c>
      <c r="X173" s="65">
        <f t="shared" si="70"/>
        <v>7</v>
      </c>
      <c r="Y173" s="65">
        <f t="shared" si="71"/>
        <v>15</v>
      </c>
      <c r="Z173" s="65">
        <f t="shared" si="71"/>
        <v>19</v>
      </c>
      <c r="AA173" s="6">
        <f t="shared" si="73"/>
        <v>220</v>
      </c>
      <c r="AB173" s="32">
        <f t="shared" si="74"/>
        <v>2.4734664508005038E-3</v>
      </c>
    </row>
    <row r="174" spans="1:28">
      <c r="A174" s="5" t="s">
        <v>149</v>
      </c>
      <c r="B174" s="6">
        <v>6</v>
      </c>
      <c r="C174" s="6">
        <v>40</v>
      </c>
      <c r="D174" s="6">
        <v>50</v>
      </c>
      <c r="E174" s="6">
        <v>8</v>
      </c>
      <c r="F174" s="6">
        <v>64</v>
      </c>
      <c r="G174" s="6">
        <v>16</v>
      </c>
      <c r="H174" s="6">
        <v>2</v>
      </c>
      <c r="I174" s="6"/>
      <c r="J174" s="6">
        <v>6</v>
      </c>
      <c r="K174" s="6">
        <v>8</v>
      </c>
      <c r="L174" s="6">
        <v>12</v>
      </c>
      <c r="M174" s="6">
        <v>212</v>
      </c>
      <c r="O174" s="65" t="str">
        <f t="shared" si="61"/>
        <v>VENADILLO</v>
      </c>
      <c r="P174" s="65">
        <f t="shared" si="62"/>
        <v>6</v>
      </c>
      <c r="Q174" s="65">
        <f t="shared" si="63"/>
        <v>40</v>
      </c>
      <c r="R174" s="65">
        <f t="shared" si="64"/>
        <v>50</v>
      </c>
      <c r="S174" s="65">
        <f t="shared" si="65"/>
        <v>8</v>
      </c>
      <c r="T174" s="65">
        <f t="shared" si="66"/>
        <v>64</v>
      </c>
      <c r="U174" s="65">
        <f t="shared" si="67"/>
        <v>16</v>
      </c>
      <c r="V174" s="65">
        <f t="shared" si="68"/>
        <v>2</v>
      </c>
      <c r="W174" s="65">
        <f t="shared" si="69"/>
        <v>0</v>
      </c>
      <c r="X174" s="65">
        <f t="shared" si="70"/>
        <v>6</v>
      </c>
      <c r="Y174" s="65">
        <f t="shared" si="71"/>
        <v>8</v>
      </c>
      <c r="Z174" s="65">
        <f t="shared" si="71"/>
        <v>12</v>
      </c>
      <c r="AA174" s="6">
        <f t="shared" si="73"/>
        <v>212</v>
      </c>
      <c r="AB174" s="32">
        <f t="shared" si="74"/>
        <v>2.3835222162259398E-3</v>
      </c>
    </row>
    <row r="175" spans="1:28">
      <c r="A175" s="5" t="s">
        <v>358</v>
      </c>
      <c r="B175" s="6"/>
      <c r="C175" s="6"/>
      <c r="D175" s="6"/>
      <c r="E175" s="6">
        <v>15</v>
      </c>
      <c r="F175" s="6">
        <v>50</v>
      </c>
      <c r="G175" s="6">
        <v>50</v>
      </c>
      <c r="H175" s="6">
        <v>48</v>
      </c>
      <c r="I175" s="6">
        <v>16</v>
      </c>
      <c r="J175" s="6">
        <v>7</v>
      </c>
      <c r="K175" s="6"/>
      <c r="L175" s="6">
        <v>3</v>
      </c>
      <c r="M175" s="6">
        <v>189</v>
      </c>
      <c r="O175" s="65" t="str">
        <f t="shared" si="61"/>
        <v>CABUYARO</v>
      </c>
      <c r="P175" s="65">
        <f t="shared" si="62"/>
        <v>0</v>
      </c>
      <c r="Q175" s="65">
        <f t="shared" si="63"/>
        <v>0</v>
      </c>
      <c r="R175" s="65">
        <f t="shared" si="64"/>
        <v>0</v>
      </c>
      <c r="S175" s="65">
        <f t="shared" si="65"/>
        <v>15</v>
      </c>
      <c r="T175" s="65">
        <f t="shared" si="66"/>
        <v>50</v>
      </c>
      <c r="U175" s="65">
        <f t="shared" si="67"/>
        <v>50</v>
      </c>
      <c r="V175" s="65">
        <f t="shared" si="68"/>
        <v>48</v>
      </c>
      <c r="W175" s="65">
        <f t="shared" si="69"/>
        <v>16</v>
      </c>
      <c r="X175" s="65">
        <f t="shared" si="70"/>
        <v>7</v>
      </c>
      <c r="Y175" s="65">
        <f t="shared" si="71"/>
        <v>0</v>
      </c>
      <c r="Z175" s="65">
        <f t="shared" si="71"/>
        <v>3</v>
      </c>
      <c r="AA175" s="6">
        <f t="shared" si="73"/>
        <v>189</v>
      </c>
      <c r="AB175" s="32">
        <f t="shared" si="74"/>
        <v>2.1249325418240691E-3</v>
      </c>
    </row>
    <row r="176" spans="1:28" hidden="1">
      <c r="A176" s="5" t="s">
        <v>464</v>
      </c>
      <c r="B176" s="6">
        <v>23</v>
      </c>
      <c r="C176" s="6"/>
      <c r="D176" s="6"/>
      <c r="E176" s="6">
        <v>8</v>
      </c>
      <c r="F176" s="6">
        <v>10</v>
      </c>
      <c r="G176" s="6"/>
      <c r="H176" s="6">
        <v>10</v>
      </c>
      <c r="I176" s="6">
        <v>39</v>
      </c>
      <c r="J176" s="6">
        <v>24</v>
      </c>
      <c r="K176" s="6">
        <v>14</v>
      </c>
      <c r="L176" s="6">
        <v>34</v>
      </c>
      <c r="M176" s="6">
        <v>162</v>
      </c>
      <c r="O176" s="65" t="str">
        <f t="shared" si="61"/>
        <v>RIOFRÍO</v>
      </c>
      <c r="P176" s="65">
        <f t="shared" si="62"/>
        <v>23</v>
      </c>
      <c r="Q176" s="65">
        <f t="shared" si="63"/>
        <v>0</v>
      </c>
      <c r="R176" s="65">
        <f t="shared" si="64"/>
        <v>0</v>
      </c>
      <c r="S176" s="65">
        <f t="shared" si="65"/>
        <v>8</v>
      </c>
      <c r="T176" s="65">
        <f t="shared" si="66"/>
        <v>10</v>
      </c>
      <c r="U176" s="65">
        <f t="shared" si="67"/>
        <v>0</v>
      </c>
      <c r="V176" s="65">
        <f t="shared" si="68"/>
        <v>10</v>
      </c>
      <c r="W176" s="65">
        <f t="shared" si="69"/>
        <v>39</v>
      </c>
      <c r="X176" s="65">
        <f t="shared" si="70"/>
        <v>24</v>
      </c>
      <c r="Y176" s="65">
        <f t="shared" si="71"/>
        <v>14</v>
      </c>
      <c r="Z176" s="65">
        <f t="shared" si="71"/>
        <v>34</v>
      </c>
      <c r="AA176" s="6">
        <f t="shared" si="73"/>
        <v>162</v>
      </c>
      <c r="AB176" s="32">
        <f t="shared" si="74"/>
        <v>1.8213707501349163E-3</v>
      </c>
    </row>
    <row r="177" spans="1:28" hidden="1">
      <c r="A177" s="5" t="s">
        <v>500</v>
      </c>
      <c r="B177" s="6"/>
      <c r="C177" s="6"/>
      <c r="D177" s="6"/>
      <c r="E177" s="6"/>
      <c r="F177" s="6"/>
      <c r="G177" s="6"/>
      <c r="H177" s="6">
        <v>160</v>
      </c>
      <c r="I177" s="6"/>
      <c r="J177" s="6"/>
      <c r="K177" s="6"/>
      <c r="L177" s="6"/>
      <c r="M177" s="6">
        <v>160</v>
      </c>
      <c r="O177" s="65" t="str">
        <f t="shared" si="61"/>
        <v>PORE</v>
      </c>
      <c r="P177" s="65">
        <f t="shared" si="62"/>
        <v>0</v>
      </c>
      <c r="Q177" s="65">
        <f t="shared" si="63"/>
        <v>0</v>
      </c>
      <c r="R177" s="65">
        <f t="shared" si="64"/>
        <v>0</v>
      </c>
      <c r="S177" s="65">
        <f t="shared" si="65"/>
        <v>0</v>
      </c>
      <c r="T177" s="65">
        <f t="shared" si="66"/>
        <v>0</v>
      </c>
      <c r="U177" s="65">
        <f t="shared" si="67"/>
        <v>0</v>
      </c>
      <c r="V177" s="65">
        <f t="shared" si="68"/>
        <v>160</v>
      </c>
      <c r="W177" s="65">
        <f t="shared" si="69"/>
        <v>0</v>
      </c>
      <c r="X177" s="65">
        <f t="shared" si="70"/>
        <v>0</v>
      </c>
      <c r="Y177" s="65">
        <f t="shared" si="71"/>
        <v>0</v>
      </c>
      <c r="Z177" s="65">
        <f t="shared" si="71"/>
        <v>0</v>
      </c>
      <c r="AA177" s="6">
        <f t="shared" si="73"/>
        <v>160</v>
      </c>
      <c r="AB177" s="32">
        <f t="shared" si="74"/>
        <v>1.7988846914912754E-3</v>
      </c>
    </row>
    <row r="178" spans="1:28" hidden="1">
      <c r="A178" s="5" t="s">
        <v>145</v>
      </c>
      <c r="B178" s="6">
        <v>14</v>
      </c>
      <c r="C178" s="6">
        <v>16</v>
      </c>
      <c r="D178" s="6">
        <v>20</v>
      </c>
      <c r="E178" s="6">
        <v>14</v>
      </c>
      <c r="F178" s="6">
        <v>4</v>
      </c>
      <c r="G178" s="6">
        <v>6</v>
      </c>
      <c r="H178" s="6">
        <v>24</v>
      </c>
      <c r="I178" s="6">
        <v>32</v>
      </c>
      <c r="J178" s="6"/>
      <c r="K178" s="6"/>
      <c r="L178" s="6"/>
      <c r="M178" s="6">
        <v>130</v>
      </c>
      <c r="O178" s="65" t="str">
        <f t="shared" si="61"/>
        <v>TELLO</v>
      </c>
      <c r="P178" s="65">
        <f t="shared" si="62"/>
        <v>14</v>
      </c>
      <c r="Q178" s="65">
        <f t="shared" si="63"/>
        <v>16</v>
      </c>
      <c r="R178" s="65">
        <f t="shared" si="64"/>
        <v>20</v>
      </c>
      <c r="S178" s="65">
        <f t="shared" si="65"/>
        <v>14</v>
      </c>
      <c r="T178" s="65">
        <f t="shared" si="66"/>
        <v>4</v>
      </c>
      <c r="U178" s="65">
        <f t="shared" si="67"/>
        <v>6</v>
      </c>
      <c r="V178" s="65">
        <f t="shared" si="68"/>
        <v>24</v>
      </c>
      <c r="W178" s="65">
        <f t="shared" si="69"/>
        <v>32</v>
      </c>
      <c r="X178" s="65">
        <f t="shared" si="70"/>
        <v>0</v>
      </c>
      <c r="Y178" s="65">
        <f t="shared" si="71"/>
        <v>0</v>
      </c>
      <c r="Z178" s="65">
        <f t="shared" si="71"/>
        <v>0</v>
      </c>
      <c r="AA178" s="6">
        <f t="shared" si="73"/>
        <v>130</v>
      </c>
      <c r="AB178" s="32">
        <f t="shared" si="74"/>
        <v>1.4615938118366612E-3</v>
      </c>
    </row>
    <row r="179" spans="1:28" hidden="1">
      <c r="A179" s="5" t="s">
        <v>306</v>
      </c>
      <c r="B179" s="6"/>
      <c r="C179" s="6">
        <v>1</v>
      </c>
      <c r="D179" s="6">
        <v>5</v>
      </c>
      <c r="E179" s="6">
        <v>9</v>
      </c>
      <c r="F179" s="6">
        <v>13</v>
      </c>
      <c r="G179" s="6">
        <v>12</v>
      </c>
      <c r="H179" s="6">
        <v>20</v>
      </c>
      <c r="I179" s="6">
        <v>5</v>
      </c>
      <c r="J179" s="6"/>
      <c r="K179" s="6">
        <v>11</v>
      </c>
      <c r="L179" s="6">
        <v>17</v>
      </c>
      <c r="M179" s="6">
        <v>93</v>
      </c>
      <c r="O179" s="65" t="str">
        <f t="shared" si="61"/>
        <v>TORO</v>
      </c>
      <c r="P179" s="65">
        <f t="shared" si="62"/>
        <v>0</v>
      </c>
      <c r="Q179" s="65">
        <f t="shared" si="63"/>
        <v>1</v>
      </c>
      <c r="R179" s="65">
        <f t="shared" si="64"/>
        <v>5</v>
      </c>
      <c r="S179" s="65">
        <f t="shared" si="65"/>
        <v>9</v>
      </c>
      <c r="T179" s="65">
        <f t="shared" si="66"/>
        <v>13</v>
      </c>
      <c r="U179" s="65">
        <f t="shared" si="67"/>
        <v>12</v>
      </c>
      <c r="V179" s="65">
        <f t="shared" si="68"/>
        <v>20</v>
      </c>
      <c r="W179" s="65">
        <f t="shared" si="69"/>
        <v>5</v>
      </c>
      <c r="X179" s="65">
        <f t="shared" si="70"/>
        <v>0</v>
      </c>
      <c r="Y179" s="65">
        <f t="shared" si="71"/>
        <v>11</v>
      </c>
      <c r="Z179" s="65">
        <f t="shared" si="71"/>
        <v>17</v>
      </c>
      <c r="AA179" s="6">
        <f t="shared" si="73"/>
        <v>93</v>
      </c>
      <c r="AB179" s="32">
        <f t="shared" si="74"/>
        <v>1.0456017269293038E-3</v>
      </c>
    </row>
    <row r="180" spans="1:28" hidden="1">
      <c r="A180" s="5" t="s">
        <v>307</v>
      </c>
      <c r="B180" s="6"/>
      <c r="C180" s="6">
        <v>10</v>
      </c>
      <c r="D180" s="6">
        <v>4</v>
      </c>
      <c r="E180" s="6">
        <v>5</v>
      </c>
      <c r="F180" s="6">
        <v>5</v>
      </c>
      <c r="G180" s="6">
        <v>8</v>
      </c>
      <c r="H180" s="6">
        <v>10</v>
      </c>
      <c r="I180" s="6">
        <v>10</v>
      </c>
      <c r="J180" s="6">
        <v>5</v>
      </c>
      <c r="K180" s="6">
        <v>8</v>
      </c>
      <c r="L180" s="6">
        <v>2</v>
      </c>
      <c r="M180" s="6">
        <v>67</v>
      </c>
      <c r="O180" s="65" t="str">
        <f t="shared" si="61"/>
        <v>VITERBO</v>
      </c>
      <c r="P180" s="65">
        <f t="shared" si="62"/>
        <v>0</v>
      </c>
      <c r="Q180" s="65">
        <f t="shared" si="63"/>
        <v>10</v>
      </c>
      <c r="R180" s="65">
        <f t="shared" si="64"/>
        <v>4</v>
      </c>
      <c r="S180" s="65">
        <f t="shared" si="65"/>
        <v>5</v>
      </c>
      <c r="T180" s="65">
        <f t="shared" si="66"/>
        <v>5</v>
      </c>
      <c r="U180" s="65">
        <f t="shared" si="67"/>
        <v>8</v>
      </c>
      <c r="V180" s="65">
        <f t="shared" si="68"/>
        <v>10</v>
      </c>
      <c r="W180" s="65">
        <f t="shared" si="69"/>
        <v>10</v>
      </c>
      <c r="X180" s="65">
        <f t="shared" si="70"/>
        <v>5</v>
      </c>
      <c r="Y180" s="65">
        <f t="shared" si="71"/>
        <v>8</v>
      </c>
      <c r="Z180" s="65">
        <f t="shared" si="71"/>
        <v>2</v>
      </c>
      <c r="AA180" s="6">
        <f t="shared" si="73"/>
        <v>67</v>
      </c>
      <c r="AB180" s="32">
        <f t="shared" si="74"/>
        <v>7.5328296456197161E-4</v>
      </c>
    </row>
    <row r="181" spans="1:28">
      <c r="A181" s="5" t="s">
        <v>327</v>
      </c>
      <c r="B181" s="6"/>
      <c r="C181" s="6"/>
      <c r="D181" s="6">
        <v>1</v>
      </c>
      <c r="E181" s="6">
        <v>7</v>
      </c>
      <c r="F181" s="6">
        <v>5</v>
      </c>
      <c r="G181" s="6">
        <v>2</v>
      </c>
      <c r="H181" s="6">
        <v>36</v>
      </c>
      <c r="I181" s="6"/>
      <c r="J181" s="6">
        <v>3</v>
      </c>
      <c r="K181" s="6">
        <v>2</v>
      </c>
      <c r="L181" s="6">
        <v>1</v>
      </c>
      <c r="M181" s="6">
        <v>57</v>
      </c>
      <c r="O181" s="65" t="str">
        <f t="shared" si="61"/>
        <v>LA VICTORIA</v>
      </c>
      <c r="P181" s="65">
        <f t="shared" si="62"/>
        <v>0</v>
      </c>
      <c r="Q181" s="65">
        <f t="shared" si="63"/>
        <v>0</v>
      </c>
      <c r="R181" s="65">
        <f t="shared" si="64"/>
        <v>1</v>
      </c>
      <c r="S181" s="65">
        <f t="shared" si="65"/>
        <v>7</v>
      </c>
      <c r="T181" s="65">
        <f t="shared" si="66"/>
        <v>5</v>
      </c>
      <c r="U181" s="65">
        <f t="shared" si="67"/>
        <v>2</v>
      </c>
      <c r="V181" s="65">
        <f t="shared" si="68"/>
        <v>36</v>
      </c>
      <c r="W181" s="65">
        <f t="shared" si="69"/>
        <v>0</v>
      </c>
      <c r="X181" s="65">
        <f t="shared" si="70"/>
        <v>3</v>
      </c>
      <c r="Y181" s="65">
        <f t="shared" si="71"/>
        <v>2</v>
      </c>
      <c r="Z181" s="65">
        <f t="shared" si="71"/>
        <v>1</v>
      </c>
      <c r="AA181" s="6">
        <f t="shared" si="73"/>
        <v>57</v>
      </c>
      <c r="AB181" s="32">
        <f t="shared" si="74"/>
        <v>6.4085267134376684E-4</v>
      </c>
    </row>
    <row r="182" spans="1:28">
      <c r="A182" s="5" t="s">
        <v>390</v>
      </c>
      <c r="B182" s="6"/>
      <c r="C182" s="6"/>
      <c r="D182" s="6"/>
      <c r="E182" s="6">
        <v>5</v>
      </c>
      <c r="F182" s="6">
        <v>15</v>
      </c>
      <c r="G182" s="6">
        <v>15</v>
      </c>
      <c r="H182" s="6"/>
      <c r="I182" s="6"/>
      <c r="J182" s="6"/>
      <c r="K182" s="6">
        <v>1</v>
      </c>
      <c r="L182" s="6">
        <v>21</v>
      </c>
      <c r="M182" s="6">
        <v>57</v>
      </c>
      <c r="O182" s="65" t="str">
        <f t="shared" si="61"/>
        <v>CAICEDONIA</v>
      </c>
      <c r="P182" s="65">
        <f t="shared" si="62"/>
        <v>0</v>
      </c>
      <c r="Q182" s="65">
        <f t="shared" si="63"/>
        <v>0</v>
      </c>
      <c r="R182" s="65">
        <f t="shared" si="64"/>
        <v>0</v>
      </c>
      <c r="S182" s="65">
        <f t="shared" si="65"/>
        <v>5</v>
      </c>
      <c r="T182" s="65">
        <f t="shared" si="66"/>
        <v>15</v>
      </c>
      <c r="U182" s="65">
        <f t="shared" si="67"/>
        <v>15</v>
      </c>
      <c r="V182" s="65">
        <f t="shared" si="68"/>
        <v>0</v>
      </c>
      <c r="W182" s="65">
        <f t="shared" si="69"/>
        <v>0</v>
      </c>
      <c r="X182" s="65">
        <f t="shared" si="70"/>
        <v>0</v>
      </c>
      <c r="Y182" s="65">
        <f t="shared" si="71"/>
        <v>1</v>
      </c>
      <c r="Z182" s="65">
        <f t="shared" si="71"/>
        <v>21</v>
      </c>
      <c r="AA182" s="6">
        <f t="shared" si="73"/>
        <v>57</v>
      </c>
      <c r="AB182" s="32">
        <f t="shared" si="74"/>
        <v>6.4085267134376684E-4</v>
      </c>
    </row>
    <row r="183" spans="1:28">
      <c r="A183" s="5" t="s">
        <v>292</v>
      </c>
      <c r="B183" s="6"/>
      <c r="C183" s="6">
        <v>4</v>
      </c>
      <c r="D183" s="6">
        <v>4</v>
      </c>
      <c r="E183" s="6">
        <v>4</v>
      </c>
      <c r="F183" s="6">
        <v>1</v>
      </c>
      <c r="G183" s="6">
        <v>3</v>
      </c>
      <c r="H183" s="6">
        <v>10</v>
      </c>
      <c r="I183" s="6">
        <v>9</v>
      </c>
      <c r="J183" s="6">
        <v>5</v>
      </c>
      <c r="K183" s="6">
        <v>2</v>
      </c>
      <c r="L183" s="6">
        <v>7</v>
      </c>
      <c r="M183" s="6">
        <v>49</v>
      </c>
      <c r="O183" s="65" t="str">
        <f t="shared" si="61"/>
        <v>ANSERMANUEVO</v>
      </c>
      <c r="P183" s="65">
        <f t="shared" si="62"/>
        <v>0</v>
      </c>
      <c r="Q183" s="65">
        <f t="shared" si="63"/>
        <v>4</v>
      </c>
      <c r="R183" s="65">
        <f t="shared" si="64"/>
        <v>4</v>
      </c>
      <c r="S183" s="65">
        <f t="shared" si="65"/>
        <v>4</v>
      </c>
      <c r="T183" s="65">
        <f t="shared" si="66"/>
        <v>1</v>
      </c>
      <c r="U183" s="65">
        <f t="shared" si="67"/>
        <v>3</v>
      </c>
      <c r="V183" s="65">
        <f t="shared" si="68"/>
        <v>10</v>
      </c>
      <c r="W183" s="65">
        <f t="shared" si="69"/>
        <v>9</v>
      </c>
      <c r="X183" s="65">
        <f t="shared" si="70"/>
        <v>5</v>
      </c>
      <c r="Y183" s="65">
        <f t="shared" si="71"/>
        <v>2</v>
      </c>
      <c r="Z183" s="65">
        <f t="shared" si="71"/>
        <v>7</v>
      </c>
      <c r="AA183" s="6">
        <f t="shared" si="73"/>
        <v>49</v>
      </c>
      <c r="AB183" s="32">
        <f t="shared" si="74"/>
        <v>5.5090843676920307E-4</v>
      </c>
    </row>
    <row r="184" spans="1:28">
      <c r="A184" s="5" t="s">
        <v>298</v>
      </c>
      <c r="B184" s="6"/>
      <c r="C184" s="6">
        <v>11</v>
      </c>
      <c r="D184" s="6">
        <v>2</v>
      </c>
      <c r="E184" s="6"/>
      <c r="F184" s="6">
        <v>4</v>
      </c>
      <c r="G184" s="6">
        <v>3</v>
      </c>
      <c r="H184" s="6">
        <v>12</v>
      </c>
      <c r="I184" s="6">
        <v>3</v>
      </c>
      <c r="J184" s="6">
        <v>3</v>
      </c>
      <c r="K184" s="6">
        <v>4</v>
      </c>
      <c r="L184" s="6">
        <v>3</v>
      </c>
      <c r="M184" s="6">
        <v>45</v>
      </c>
      <c r="O184" s="65" t="str">
        <f t="shared" si="61"/>
        <v>BALBOA</v>
      </c>
      <c r="P184" s="65">
        <f t="shared" si="62"/>
        <v>0</v>
      </c>
      <c r="Q184" s="65">
        <f t="shared" si="63"/>
        <v>11</v>
      </c>
      <c r="R184" s="65">
        <f t="shared" si="64"/>
        <v>2</v>
      </c>
      <c r="S184" s="65">
        <f t="shared" si="65"/>
        <v>0</v>
      </c>
      <c r="T184" s="65">
        <f t="shared" si="66"/>
        <v>4</v>
      </c>
      <c r="U184" s="65">
        <f t="shared" si="67"/>
        <v>3</v>
      </c>
      <c r="V184" s="65">
        <f t="shared" si="68"/>
        <v>12</v>
      </c>
      <c r="W184" s="65">
        <f t="shared" si="69"/>
        <v>3</v>
      </c>
      <c r="X184" s="65">
        <f t="shared" si="70"/>
        <v>3</v>
      </c>
      <c r="Y184" s="65">
        <f t="shared" si="71"/>
        <v>4</v>
      </c>
      <c r="Z184" s="65">
        <f t="shared" si="71"/>
        <v>3</v>
      </c>
      <c r="AA184" s="6">
        <f t="shared" si="73"/>
        <v>45</v>
      </c>
      <c r="AB184" s="32">
        <f t="shared" si="74"/>
        <v>5.0593631948192119E-4</v>
      </c>
    </row>
    <row r="185" spans="1:28">
      <c r="A185" s="5" t="s">
        <v>17</v>
      </c>
      <c r="B185" s="6">
        <v>2</v>
      </c>
      <c r="C185" s="6">
        <v>2</v>
      </c>
      <c r="D185" s="6">
        <v>3</v>
      </c>
      <c r="E185" s="6">
        <v>14</v>
      </c>
      <c r="F185" s="6"/>
      <c r="G185" s="6">
        <v>15</v>
      </c>
      <c r="H185" s="6">
        <v>1</v>
      </c>
      <c r="I185" s="6">
        <v>4</v>
      </c>
      <c r="J185" s="6"/>
      <c r="K185" s="6"/>
      <c r="L185" s="6"/>
      <c r="M185" s="6">
        <v>41</v>
      </c>
      <c r="O185" s="65" t="str">
        <f t="shared" si="61"/>
        <v>MONTERREY</v>
      </c>
      <c r="P185" s="65">
        <f t="shared" si="62"/>
        <v>2</v>
      </c>
      <c r="Q185" s="65">
        <f t="shared" si="63"/>
        <v>2</v>
      </c>
      <c r="R185" s="65">
        <f t="shared" si="64"/>
        <v>3</v>
      </c>
      <c r="S185" s="65">
        <f t="shared" si="65"/>
        <v>14</v>
      </c>
      <c r="T185" s="65">
        <f t="shared" si="66"/>
        <v>0</v>
      </c>
      <c r="U185" s="65">
        <f t="shared" si="67"/>
        <v>15</v>
      </c>
      <c r="V185" s="65">
        <f t="shared" si="68"/>
        <v>1</v>
      </c>
      <c r="W185" s="65">
        <f t="shared" si="69"/>
        <v>4</v>
      </c>
      <c r="X185" s="65">
        <f t="shared" si="70"/>
        <v>0</v>
      </c>
      <c r="Y185" s="65">
        <f t="shared" si="71"/>
        <v>0</v>
      </c>
      <c r="Z185" s="65">
        <f t="shared" si="71"/>
        <v>0</v>
      </c>
      <c r="AA185" s="6">
        <f t="shared" si="73"/>
        <v>41</v>
      </c>
      <c r="AB185" s="32">
        <f t="shared" si="74"/>
        <v>4.609642021946393E-4</v>
      </c>
    </row>
    <row r="186" spans="1:28">
      <c r="A186" s="5" t="s">
        <v>507</v>
      </c>
      <c r="B186" s="6">
        <v>7</v>
      </c>
      <c r="C186" s="6">
        <v>0</v>
      </c>
      <c r="D186" s="6"/>
      <c r="E186" s="6"/>
      <c r="F186" s="6"/>
      <c r="G186" s="6">
        <v>3</v>
      </c>
      <c r="H186" s="6">
        <v>7</v>
      </c>
      <c r="I186" s="6">
        <v>7</v>
      </c>
      <c r="J186" s="6">
        <v>7</v>
      </c>
      <c r="K186" s="6"/>
      <c r="L186" s="6"/>
      <c r="M186" s="6">
        <v>31</v>
      </c>
      <c r="O186" s="65" t="str">
        <f t="shared" si="61"/>
        <v>ARAUCA - ARAUCA</v>
      </c>
      <c r="P186" s="65">
        <f t="shared" si="62"/>
        <v>7</v>
      </c>
      <c r="Q186" s="65">
        <f t="shared" si="63"/>
        <v>0</v>
      </c>
      <c r="R186" s="65">
        <f t="shared" si="64"/>
        <v>0</v>
      </c>
      <c r="S186" s="65">
        <f t="shared" si="65"/>
        <v>0</v>
      </c>
      <c r="T186" s="65">
        <f t="shared" si="66"/>
        <v>0</v>
      </c>
      <c r="U186" s="65">
        <f t="shared" si="67"/>
        <v>3</v>
      </c>
      <c r="V186" s="65">
        <f t="shared" si="68"/>
        <v>7</v>
      </c>
      <c r="W186" s="65">
        <f t="shared" si="69"/>
        <v>7</v>
      </c>
      <c r="X186" s="65">
        <f t="shared" si="70"/>
        <v>7</v>
      </c>
      <c r="Y186" s="65">
        <f t="shared" si="71"/>
        <v>0</v>
      </c>
      <c r="Z186" s="65">
        <f t="shared" si="71"/>
        <v>0</v>
      </c>
      <c r="AA186" s="6">
        <f t="shared" si="73"/>
        <v>31</v>
      </c>
      <c r="AB186" s="32">
        <f t="shared" si="74"/>
        <v>3.4853390897643459E-4</v>
      </c>
    </row>
    <row r="187" spans="1:28">
      <c r="A187" s="5" t="s">
        <v>393</v>
      </c>
      <c r="B187" s="6"/>
      <c r="C187" s="6"/>
      <c r="D187" s="6"/>
      <c r="E187" s="6"/>
      <c r="F187" s="6">
        <v>8</v>
      </c>
      <c r="G187" s="6">
        <v>8</v>
      </c>
      <c r="H187" s="6"/>
      <c r="I187" s="6"/>
      <c r="J187" s="6"/>
      <c r="K187" s="6">
        <v>3</v>
      </c>
      <c r="L187" s="6">
        <v>7</v>
      </c>
      <c r="M187" s="6">
        <v>26</v>
      </c>
      <c r="O187" s="65" t="str">
        <f t="shared" si="61"/>
        <v>QUIMBAYA</v>
      </c>
      <c r="P187" s="65">
        <f t="shared" si="62"/>
        <v>0</v>
      </c>
      <c r="Q187" s="65">
        <f t="shared" si="63"/>
        <v>0</v>
      </c>
      <c r="R187" s="65">
        <f t="shared" si="64"/>
        <v>0</v>
      </c>
      <c r="S187" s="65">
        <f t="shared" si="65"/>
        <v>0</v>
      </c>
      <c r="T187" s="65">
        <f t="shared" si="66"/>
        <v>8</v>
      </c>
      <c r="U187" s="65">
        <f t="shared" si="67"/>
        <v>8</v>
      </c>
      <c r="V187" s="65">
        <f t="shared" si="68"/>
        <v>0</v>
      </c>
      <c r="W187" s="65">
        <f t="shared" si="69"/>
        <v>0</v>
      </c>
      <c r="X187" s="65">
        <f t="shared" si="70"/>
        <v>0</v>
      </c>
      <c r="Y187" s="65">
        <f t="shared" si="71"/>
        <v>3</v>
      </c>
      <c r="Z187" s="65">
        <f t="shared" si="71"/>
        <v>7</v>
      </c>
      <c r="AA187" s="6">
        <f t="shared" si="73"/>
        <v>26</v>
      </c>
      <c r="AB187" s="32">
        <f t="shared" si="74"/>
        <v>2.9231876236733226E-4</v>
      </c>
    </row>
    <row r="188" spans="1:28">
      <c r="A188" s="5" t="s">
        <v>304</v>
      </c>
      <c r="B188" s="6"/>
      <c r="C188" s="6">
        <v>3</v>
      </c>
      <c r="D188" s="6">
        <v>3</v>
      </c>
      <c r="E188" s="6"/>
      <c r="F188" s="6">
        <v>3</v>
      </c>
      <c r="G188" s="6">
        <v>1</v>
      </c>
      <c r="H188" s="6">
        <v>4</v>
      </c>
      <c r="I188" s="6">
        <v>4</v>
      </c>
      <c r="J188" s="6">
        <v>1</v>
      </c>
      <c r="K188" s="6">
        <v>3</v>
      </c>
      <c r="L188" s="6">
        <v>3</v>
      </c>
      <c r="M188" s="6">
        <v>25</v>
      </c>
      <c r="O188" s="65" t="str">
        <f t="shared" si="61"/>
        <v>ROLDANILLO</v>
      </c>
      <c r="P188" s="65">
        <f t="shared" si="62"/>
        <v>0</v>
      </c>
      <c r="Q188" s="65">
        <f t="shared" si="63"/>
        <v>3</v>
      </c>
      <c r="R188" s="65">
        <f t="shared" si="64"/>
        <v>3</v>
      </c>
      <c r="S188" s="65">
        <f t="shared" si="65"/>
        <v>0</v>
      </c>
      <c r="T188" s="65">
        <f t="shared" si="66"/>
        <v>3</v>
      </c>
      <c r="U188" s="65">
        <f t="shared" si="67"/>
        <v>1</v>
      </c>
      <c r="V188" s="65">
        <f t="shared" si="68"/>
        <v>4</v>
      </c>
      <c r="W188" s="65">
        <f t="shared" si="69"/>
        <v>4</v>
      </c>
      <c r="X188" s="65">
        <f t="shared" si="70"/>
        <v>1</v>
      </c>
      <c r="Y188" s="65">
        <f t="shared" si="71"/>
        <v>3</v>
      </c>
      <c r="Z188" s="65">
        <f t="shared" si="71"/>
        <v>3</v>
      </c>
      <c r="AA188" s="6">
        <f t="shared" si="73"/>
        <v>25</v>
      </c>
      <c r="AB188" s="32">
        <f t="shared" si="74"/>
        <v>2.8107573304551176E-4</v>
      </c>
    </row>
    <row r="189" spans="1:28">
      <c r="A189" s="5" t="s">
        <v>303</v>
      </c>
      <c r="B189" s="6"/>
      <c r="C189" s="6">
        <v>3</v>
      </c>
      <c r="D189" s="6"/>
      <c r="E189" s="6"/>
      <c r="F189" s="6">
        <v>6</v>
      </c>
      <c r="G189" s="6">
        <v>3</v>
      </c>
      <c r="H189" s="6">
        <v>4</v>
      </c>
      <c r="I189" s="6"/>
      <c r="J189" s="6">
        <v>1</v>
      </c>
      <c r="K189" s="6">
        <v>2</v>
      </c>
      <c r="L189" s="6">
        <v>2</v>
      </c>
      <c r="M189" s="6">
        <v>21</v>
      </c>
      <c r="O189" s="65" t="str">
        <f t="shared" si="61"/>
        <v>PEREIRA</v>
      </c>
      <c r="P189" s="65">
        <f t="shared" si="62"/>
        <v>0</v>
      </c>
      <c r="Q189" s="65">
        <f t="shared" si="63"/>
        <v>3</v>
      </c>
      <c r="R189" s="65">
        <f t="shared" si="64"/>
        <v>0</v>
      </c>
      <c r="S189" s="65">
        <f t="shared" si="65"/>
        <v>0</v>
      </c>
      <c r="T189" s="65">
        <f t="shared" si="66"/>
        <v>6</v>
      </c>
      <c r="U189" s="65">
        <f t="shared" si="67"/>
        <v>3</v>
      </c>
      <c r="V189" s="65">
        <f t="shared" si="68"/>
        <v>4</v>
      </c>
      <c r="W189" s="65">
        <f t="shared" si="69"/>
        <v>0</v>
      </c>
      <c r="X189" s="65">
        <f t="shared" si="70"/>
        <v>1</v>
      </c>
      <c r="Y189" s="65">
        <f t="shared" si="71"/>
        <v>2</v>
      </c>
      <c r="Z189" s="65">
        <f t="shared" si="71"/>
        <v>2</v>
      </c>
      <c r="AA189" s="6">
        <f t="shared" si="73"/>
        <v>21</v>
      </c>
      <c r="AB189" s="32">
        <f t="shared" si="74"/>
        <v>2.361036157582299E-4</v>
      </c>
    </row>
    <row r="190" spans="1:28">
      <c r="A190" s="5" t="s">
        <v>461</v>
      </c>
      <c r="B190" s="6"/>
      <c r="C190" s="6"/>
      <c r="D190" s="6"/>
      <c r="E190" s="6">
        <v>2</v>
      </c>
      <c r="F190" s="6">
        <v>6</v>
      </c>
      <c r="G190" s="6"/>
      <c r="H190" s="6">
        <v>4</v>
      </c>
      <c r="I190" s="6"/>
      <c r="J190" s="6">
        <v>3</v>
      </c>
      <c r="K190" s="6">
        <v>4</v>
      </c>
      <c r="L190" s="6">
        <v>1</v>
      </c>
      <c r="M190" s="6">
        <v>20</v>
      </c>
      <c r="O190" s="65" t="str">
        <f t="shared" si="61"/>
        <v>LA UNIÓN</v>
      </c>
      <c r="P190" s="65">
        <f t="shared" si="62"/>
        <v>0</v>
      </c>
      <c r="Q190" s="65">
        <f t="shared" si="63"/>
        <v>0</v>
      </c>
      <c r="R190" s="65">
        <f t="shared" si="64"/>
        <v>0</v>
      </c>
      <c r="S190" s="65">
        <f t="shared" si="65"/>
        <v>2</v>
      </c>
      <c r="T190" s="65">
        <f t="shared" si="66"/>
        <v>6</v>
      </c>
      <c r="U190" s="65">
        <f t="shared" si="67"/>
        <v>0</v>
      </c>
      <c r="V190" s="65">
        <f t="shared" si="68"/>
        <v>4</v>
      </c>
      <c r="W190" s="65">
        <f t="shared" si="69"/>
        <v>0</v>
      </c>
      <c r="X190" s="65">
        <f t="shared" si="70"/>
        <v>3</v>
      </c>
      <c r="Y190" s="65">
        <f t="shared" si="71"/>
        <v>4</v>
      </c>
      <c r="Z190" s="65">
        <f t="shared" si="71"/>
        <v>1</v>
      </c>
      <c r="AA190" s="6">
        <f t="shared" si="73"/>
        <v>20</v>
      </c>
      <c r="AB190" s="32">
        <f t="shared" si="74"/>
        <v>2.2486058643640943E-4</v>
      </c>
    </row>
    <row r="191" spans="1:28">
      <c r="A191" s="5" t="s">
        <v>301</v>
      </c>
      <c r="B191" s="6"/>
      <c r="C191" s="6">
        <v>2</v>
      </c>
      <c r="D191" s="6"/>
      <c r="E191" s="6">
        <v>3</v>
      </c>
      <c r="F191" s="6">
        <v>6</v>
      </c>
      <c r="G191" s="6">
        <v>3</v>
      </c>
      <c r="H191" s="6">
        <v>2</v>
      </c>
      <c r="I191" s="6">
        <v>1</v>
      </c>
      <c r="J191" s="6"/>
      <c r="K191" s="6">
        <v>1</v>
      </c>
      <c r="L191" s="6">
        <v>2</v>
      </c>
      <c r="M191" s="6">
        <v>20</v>
      </c>
      <c r="O191" s="65" t="str">
        <f t="shared" si="61"/>
        <v>LA VIRGINIA</v>
      </c>
      <c r="P191" s="65">
        <f t="shared" si="62"/>
        <v>0</v>
      </c>
      <c r="Q191" s="65">
        <f t="shared" si="63"/>
        <v>2</v>
      </c>
      <c r="R191" s="65">
        <f t="shared" si="64"/>
        <v>0</v>
      </c>
      <c r="S191" s="65">
        <f t="shared" si="65"/>
        <v>3</v>
      </c>
      <c r="T191" s="65">
        <f t="shared" si="66"/>
        <v>6</v>
      </c>
      <c r="U191" s="65">
        <f t="shared" si="67"/>
        <v>3</v>
      </c>
      <c r="V191" s="65">
        <f t="shared" si="68"/>
        <v>2</v>
      </c>
      <c r="W191" s="65">
        <f t="shared" si="69"/>
        <v>1</v>
      </c>
      <c r="X191" s="65">
        <f t="shared" si="70"/>
        <v>0</v>
      </c>
      <c r="Y191" s="65">
        <f t="shared" si="71"/>
        <v>1</v>
      </c>
      <c r="Z191" s="65">
        <f t="shared" si="71"/>
        <v>2</v>
      </c>
      <c r="AA191" s="6">
        <f t="shared" si="73"/>
        <v>20</v>
      </c>
      <c r="AB191" s="32">
        <f t="shared" si="74"/>
        <v>2.2486058643640943E-4</v>
      </c>
    </row>
    <row r="192" spans="1:28">
      <c r="A192" s="5" t="s">
        <v>113</v>
      </c>
      <c r="B192" s="6">
        <v>2</v>
      </c>
      <c r="C192" s="6"/>
      <c r="D192" s="6">
        <v>2</v>
      </c>
      <c r="E192" s="6">
        <v>4</v>
      </c>
      <c r="F192" s="6">
        <v>4</v>
      </c>
      <c r="G192" s="6">
        <v>4</v>
      </c>
      <c r="H192" s="6"/>
      <c r="I192" s="6"/>
      <c r="J192" s="6"/>
      <c r="K192" s="6"/>
      <c r="L192" s="6"/>
      <c r="M192" s="6">
        <v>16</v>
      </c>
      <c r="O192" s="65" t="str">
        <f t="shared" si="61"/>
        <v>AMBALEMA</v>
      </c>
      <c r="P192" s="65">
        <f t="shared" si="62"/>
        <v>2</v>
      </c>
      <c r="Q192" s="65">
        <f t="shared" si="63"/>
        <v>0</v>
      </c>
      <c r="R192" s="65">
        <f t="shared" si="64"/>
        <v>2</v>
      </c>
      <c r="S192" s="65">
        <f t="shared" si="65"/>
        <v>4</v>
      </c>
      <c r="T192" s="65">
        <f t="shared" si="66"/>
        <v>4</v>
      </c>
      <c r="U192" s="65">
        <f t="shared" si="67"/>
        <v>4</v>
      </c>
      <c r="V192" s="65">
        <f t="shared" si="68"/>
        <v>0</v>
      </c>
      <c r="W192" s="65">
        <f t="shared" si="69"/>
        <v>0</v>
      </c>
      <c r="X192" s="65">
        <f t="shared" si="70"/>
        <v>0</v>
      </c>
      <c r="Y192" s="65">
        <f t="shared" si="71"/>
        <v>0</v>
      </c>
      <c r="Z192" s="65">
        <f t="shared" si="71"/>
        <v>0</v>
      </c>
      <c r="AA192" s="6">
        <f t="shared" si="73"/>
        <v>16</v>
      </c>
      <c r="AB192" s="32">
        <f t="shared" si="74"/>
        <v>1.7988846914912754E-4</v>
      </c>
    </row>
    <row r="193" spans="1:28">
      <c r="A193" s="5" t="s">
        <v>334</v>
      </c>
      <c r="B193" s="6"/>
      <c r="C193" s="6"/>
      <c r="D193" s="6"/>
      <c r="E193" s="6">
        <v>15</v>
      </c>
      <c r="F193" s="6"/>
      <c r="G193" s="6"/>
      <c r="H193" s="6"/>
      <c r="I193" s="6"/>
      <c r="J193" s="6"/>
      <c r="K193" s="6"/>
      <c r="L193" s="6"/>
      <c r="M193" s="6">
        <v>15</v>
      </c>
      <c r="O193" s="65" t="str">
        <f t="shared" si="61"/>
        <v>PIVIJAY</v>
      </c>
      <c r="P193" s="65">
        <f t="shared" si="62"/>
        <v>0</v>
      </c>
      <c r="Q193" s="65">
        <f t="shared" si="63"/>
        <v>0</v>
      </c>
      <c r="R193" s="65">
        <f t="shared" si="64"/>
        <v>0</v>
      </c>
      <c r="S193" s="65">
        <f t="shared" si="65"/>
        <v>15</v>
      </c>
      <c r="T193" s="65">
        <f t="shared" si="66"/>
        <v>0</v>
      </c>
      <c r="U193" s="65">
        <f t="shared" si="67"/>
        <v>0</v>
      </c>
      <c r="V193" s="65">
        <f t="shared" si="68"/>
        <v>0</v>
      </c>
      <c r="W193" s="65">
        <f t="shared" si="69"/>
        <v>0</v>
      </c>
      <c r="X193" s="65">
        <f t="shared" si="70"/>
        <v>0</v>
      </c>
      <c r="Y193" s="65">
        <f t="shared" si="71"/>
        <v>0</v>
      </c>
      <c r="Z193" s="65">
        <f t="shared" si="71"/>
        <v>0</v>
      </c>
      <c r="AA193" s="6">
        <f t="shared" si="73"/>
        <v>15</v>
      </c>
      <c r="AB193" s="32">
        <f t="shared" si="74"/>
        <v>1.6864543982730707E-4</v>
      </c>
    </row>
    <row r="194" spans="1:28">
      <c r="A194" s="5" t="s">
        <v>391</v>
      </c>
      <c r="B194" s="6"/>
      <c r="C194" s="6"/>
      <c r="D194" s="6"/>
      <c r="E194" s="6">
        <v>3</v>
      </c>
      <c r="F194" s="6">
        <v>4</v>
      </c>
      <c r="G194" s="6"/>
      <c r="H194" s="6"/>
      <c r="I194" s="6"/>
      <c r="J194" s="6"/>
      <c r="K194" s="6">
        <v>5</v>
      </c>
      <c r="L194" s="6">
        <v>3</v>
      </c>
      <c r="M194" s="6">
        <v>15</v>
      </c>
      <c r="O194" s="65" t="str">
        <f t="shared" si="61"/>
        <v>LA TEBAIDA</v>
      </c>
      <c r="P194" s="65">
        <f t="shared" si="62"/>
        <v>0</v>
      </c>
      <c r="Q194" s="65">
        <f t="shared" si="63"/>
        <v>0</v>
      </c>
      <c r="R194" s="65">
        <f t="shared" si="64"/>
        <v>0</v>
      </c>
      <c r="S194" s="65">
        <f t="shared" si="65"/>
        <v>3</v>
      </c>
      <c r="T194" s="65">
        <f t="shared" si="66"/>
        <v>4</v>
      </c>
      <c r="U194" s="65">
        <f t="shared" si="67"/>
        <v>0</v>
      </c>
      <c r="V194" s="65">
        <f t="shared" si="68"/>
        <v>0</v>
      </c>
      <c r="W194" s="65">
        <f t="shared" si="69"/>
        <v>0</v>
      </c>
      <c r="X194" s="65">
        <f t="shared" si="70"/>
        <v>0</v>
      </c>
      <c r="Y194" s="65">
        <f t="shared" si="71"/>
        <v>5</v>
      </c>
      <c r="Z194" s="65">
        <f t="shared" si="71"/>
        <v>3</v>
      </c>
      <c r="AA194" s="6">
        <f t="shared" si="73"/>
        <v>15</v>
      </c>
      <c r="AB194" s="32">
        <f t="shared" si="74"/>
        <v>1.6864543982730707E-4</v>
      </c>
    </row>
    <row r="195" spans="1:28">
      <c r="A195" s="5" t="s">
        <v>300</v>
      </c>
      <c r="B195" s="6"/>
      <c r="C195" s="6">
        <v>4</v>
      </c>
      <c r="D195" s="6">
        <v>3</v>
      </c>
      <c r="E195" s="6">
        <v>4</v>
      </c>
      <c r="F195" s="6"/>
      <c r="G195" s="6"/>
      <c r="H195" s="6"/>
      <c r="I195" s="6"/>
      <c r="J195" s="6"/>
      <c r="K195" s="6"/>
      <c r="L195" s="6"/>
      <c r="M195" s="6">
        <v>11</v>
      </c>
      <c r="O195" s="65" t="str">
        <f t="shared" si="61"/>
        <v>BUGALAGRANDE</v>
      </c>
      <c r="P195" s="65">
        <f t="shared" si="62"/>
        <v>0</v>
      </c>
      <c r="Q195" s="65">
        <f t="shared" si="63"/>
        <v>4</v>
      </c>
      <c r="R195" s="65">
        <f t="shared" si="64"/>
        <v>3</v>
      </c>
      <c r="S195" s="65">
        <f t="shared" si="65"/>
        <v>4</v>
      </c>
      <c r="T195" s="65">
        <f t="shared" si="66"/>
        <v>0</v>
      </c>
      <c r="U195" s="65">
        <f t="shared" si="67"/>
        <v>0</v>
      </c>
      <c r="V195" s="65">
        <f t="shared" si="68"/>
        <v>0</v>
      </c>
      <c r="W195" s="65">
        <f t="shared" si="69"/>
        <v>0</v>
      </c>
      <c r="X195" s="65">
        <f t="shared" si="70"/>
        <v>0</v>
      </c>
      <c r="Y195" s="65">
        <f t="shared" si="71"/>
        <v>0</v>
      </c>
      <c r="Z195" s="65">
        <f t="shared" si="71"/>
        <v>0</v>
      </c>
      <c r="AA195" s="6">
        <f t="shared" si="73"/>
        <v>11</v>
      </c>
      <c r="AB195" s="32">
        <f t="shared" si="74"/>
        <v>1.2367332254002519E-4</v>
      </c>
    </row>
    <row r="196" spans="1:28">
      <c r="A196" s="5" t="s">
        <v>305</v>
      </c>
      <c r="B196" s="6"/>
      <c r="C196" s="6">
        <v>3</v>
      </c>
      <c r="D196" s="6"/>
      <c r="E196" s="6"/>
      <c r="F196" s="6"/>
      <c r="G196" s="6"/>
      <c r="H196" s="6">
        <v>2</v>
      </c>
      <c r="I196" s="6"/>
      <c r="J196" s="6">
        <v>2</v>
      </c>
      <c r="K196" s="6">
        <v>1</v>
      </c>
      <c r="L196" s="6">
        <v>2</v>
      </c>
      <c r="M196" s="6">
        <v>10</v>
      </c>
      <c r="O196" s="65" t="str">
        <f t="shared" si="61"/>
        <v>SANTUARIO</v>
      </c>
      <c r="P196" s="65">
        <f t="shared" si="62"/>
        <v>0</v>
      </c>
      <c r="Q196" s="65">
        <f t="shared" si="63"/>
        <v>3</v>
      </c>
      <c r="R196" s="65">
        <f t="shared" si="64"/>
        <v>0</v>
      </c>
      <c r="S196" s="65">
        <f t="shared" si="65"/>
        <v>0</v>
      </c>
      <c r="T196" s="65">
        <f t="shared" si="66"/>
        <v>0</v>
      </c>
      <c r="U196" s="65">
        <f t="shared" si="67"/>
        <v>0</v>
      </c>
      <c r="V196" s="65">
        <f t="shared" si="68"/>
        <v>2</v>
      </c>
      <c r="W196" s="65">
        <f t="shared" si="69"/>
        <v>0</v>
      </c>
      <c r="X196" s="65">
        <f t="shared" si="70"/>
        <v>2</v>
      </c>
      <c r="Y196" s="65">
        <f t="shared" si="71"/>
        <v>1</v>
      </c>
      <c r="Z196" s="65">
        <f t="shared" si="71"/>
        <v>2</v>
      </c>
      <c r="AA196" s="6">
        <f t="shared" si="73"/>
        <v>10</v>
      </c>
      <c r="AB196" s="32">
        <f t="shared" si="74"/>
        <v>1.1243029321820471E-4</v>
      </c>
    </row>
    <row r="197" spans="1:28">
      <c r="A197" s="5" t="s">
        <v>508</v>
      </c>
      <c r="B197" s="6"/>
      <c r="C197" s="6"/>
      <c r="D197" s="6"/>
      <c r="E197" s="6"/>
      <c r="F197" s="6"/>
      <c r="G197" s="6"/>
      <c r="H197" s="6">
        <v>6</v>
      </c>
      <c r="I197" s="6">
        <v>1</v>
      </c>
      <c r="J197" s="6"/>
      <c r="K197" s="6"/>
      <c r="L197" s="6"/>
      <c r="M197" s="6">
        <v>7</v>
      </c>
      <c r="O197" s="65" t="str">
        <f t="shared" ref="O197:O201" si="75">+A197</f>
        <v>BOLÍVAR</v>
      </c>
      <c r="P197" s="65">
        <f t="shared" ref="P197:P201" si="76">+B197</f>
        <v>0</v>
      </c>
      <c r="Q197" s="65">
        <f t="shared" ref="Q197:Q201" si="77">+C197</f>
        <v>0</v>
      </c>
      <c r="R197" s="65">
        <f t="shared" ref="R197:R201" si="78">+D197</f>
        <v>0</v>
      </c>
      <c r="S197" s="65">
        <f t="shared" ref="S197:S201" si="79">+E197</f>
        <v>0</v>
      </c>
      <c r="T197" s="65">
        <f t="shared" ref="T197:T201" si="80">+F197</f>
        <v>0</v>
      </c>
      <c r="U197" s="65">
        <f t="shared" ref="U197:U201" si="81">+G197</f>
        <v>0</v>
      </c>
      <c r="V197" s="65">
        <f t="shared" ref="V197:V201" si="82">+H197</f>
        <v>6</v>
      </c>
      <c r="W197" s="65">
        <f t="shared" ref="W197:W201" si="83">+I197</f>
        <v>1</v>
      </c>
      <c r="X197" s="65">
        <f t="shared" ref="X197:X201" si="84">+J197</f>
        <v>0</v>
      </c>
      <c r="Y197" s="65">
        <f t="shared" ref="Y197:Z201" si="85">+K197</f>
        <v>0</v>
      </c>
      <c r="Z197" s="65">
        <f t="shared" si="85"/>
        <v>0</v>
      </c>
      <c r="AA197" s="6">
        <f t="shared" si="73"/>
        <v>7</v>
      </c>
      <c r="AB197" s="32">
        <f t="shared" ref="AB197:AB228" si="86">+AA197/$AA$202</f>
        <v>7.87012052527433E-5</v>
      </c>
    </row>
    <row r="198" spans="1:28">
      <c r="A198" s="5" t="s">
        <v>321</v>
      </c>
      <c r="B198" s="6"/>
      <c r="C198" s="6"/>
      <c r="D198" s="6">
        <v>4</v>
      </c>
      <c r="E198" s="6"/>
      <c r="F198" s="6"/>
      <c r="G198" s="6"/>
      <c r="H198" s="6"/>
      <c r="I198" s="6"/>
      <c r="J198" s="6"/>
      <c r="K198" s="6"/>
      <c r="L198" s="6"/>
      <c r="M198" s="6">
        <v>4</v>
      </c>
      <c r="O198" s="65" t="str">
        <f t="shared" si="75"/>
        <v>PUERTO LLERAS</v>
      </c>
      <c r="P198" s="65">
        <f t="shared" si="76"/>
        <v>0</v>
      </c>
      <c r="Q198" s="65">
        <f t="shared" si="77"/>
        <v>0</v>
      </c>
      <c r="R198" s="65">
        <f t="shared" si="78"/>
        <v>4</v>
      </c>
      <c r="S198" s="65">
        <f t="shared" si="79"/>
        <v>0</v>
      </c>
      <c r="T198" s="65">
        <f t="shared" si="80"/>
        <v>0</v>
      </c>
      <c r="U198" s="65">
        <f t="shared" si="81"/>
        <v>0</v>
      </c>
      <c r="V198" s="65">
        <f t="shared" si="82"/>
        <v>0</v>
      </c>
      <c r="W198" s="65">
        <f t="shared" si="83"/>
        <v>0</v>
      </c>
      <c r="X198" s="65">
        <f t="shared" si="84"/>
        <v>0</v>
      </c>
      <c r="Y198" s="65">
        <f t="shared" si="85"/>
        <v>0</v>
      </c>
      <c r="Z198" s="65">
        <f t="shared" si="85"/>
        <v>0</v>
      </c>
      <c r="AA198" s="6">
        <f t="shared" ref="AA198:AA201" si="87">SUM(P198:Z198)</f>
        <v>4</v>
      </c>
      <c r="AB198" s="32">
        <f t="shared" si="86"/>
        <v>4.4972117287281886E-5</v>
      </c>
    </row>
    <row r="199" spans="1:28">
      <c r="A199" s="5" t="s">
        <v>457</v>
      </c>
      <c r="B199" s="6"/>
      <c r="C199" s="6"/>
      <c r="D199" s="6"/>
      <c r="E199" s="6">
        <v>4</v>
      </c>
      <c r="F199" s="6"/>
      <c r="G199" s="6"/>
      <c r="H199" s="6"/>
      <c r="I199" s="6"/>
      <c r="J199" s="6"/>
      <c r="K199" s="6"/>
      <c r="L199" s="6"/>
      <c r="M199" s="6">
        <v>4</v>
      </c>
      <c r="O199" s="65" t="str">
        <f t="shared" si="75"/>
        <v>JAMUNDÍ</v>
      </c>
      <c r="P199" s="65">
        <f t="shared" si="76"/>
        <v>0</v>
      </c>
      <c r="Q199" s="65">
        <f t="shared" si="77"/>
        <v>0</v>
      </c>
      <c r="R199" s="65">
        <f t="shared" si="78"/>
        <v>0</v>
      </c>
      <c r="S199" s="65">
        <f t="shared" si="79"/>
        <v>4</v>
      </c>
      <c r="T199" s="65">
        <f t="shared" si="80"/>
        <v>0</v>
      </c>
      <c r="U199" s="65">
        <f t="shared" si="81"/>
        <v>0</v>
      </c>
      <c r="V199" s="65">
        <f t="shared" si="82"/>
        <v>0</v>
      </c>
      <c r="W199" s="65">
        <f t="shared" si="83"/>
        <v>0</v>
      </c>
      <c r="X199" s="65">
        <f t="shared" si="84"/>
        <v>0</v>
      </c>
      <c r="Y199" s="65">
        <f t="shared" si="85"/>
        <v>0</v>
      </c>
      <c r="Z199" s="65">
        <f t="shared" si="85"/>
        <v>0</v>
      </c>
      <c r="AA199" s="6">
        <f t="shared" si="87"/>
        <v>4</v>
      </c>
      <c r="AB199" s="32">
        <f t="shared" si="86"/>
        <v>4.4972117287281886E-5</v>
      </c>
    </row>
    <row r="200" spans="1:28">
      <c r="A200" s="5" t="s">
        <v>147</v>
      </c>
      <c r="B200" s="6">
        <v>2</v>
      </c>
      <c r="C200" s="6">
        <v>2</v>
      </c>
      <c r="D200" s="6"/>
      <c r="E200" s="6"/>
      <c r="F200" s="6"/>
      <c r="G200" s="6"/>
      <c r="H200" s="6"/>
      <c r="I200" s="6"/>
      <c r="J200" s="6"/>
      <c r="K200" s="6"/>
      <c r="L200" s="6"/>
      <c r="M200" s="6">
        <v>4</v>
      </c>
      <c r="O200" s="65" t="str">
        <f t="shared" si="75"/>
        <v>TESALIA</v>
      </c>
      <c r="P200" s="65">
        <f t="shared" si="76"/>
        <v>2</v>
      </c>
      <c r="Q200" s="65">
        <f t="shared" si="77"/>
        <v>2</v>
      </c>
      <c r="R200" s="65">
        <f t="shared" si="78"/>
        <v>0</v>
      </c>
      <c r="S200" s="65">
        <f t="shared" si="79"/>
        <v>0</v>
      </c>
      <c r="T200" s="65">
        <f t="shared" si="80"/>
        <v>0</v>
      </c>
      <c r="U200" s="65">
        <f t="shared" si="81"/>
        <v>0</v>
      </c>
      <c r="V200" s="65">
        <f t="shared" si="82"/>
        <v>0</v>
      </c>
      <c r="W200" s="65">
        <f t="shared" si="83"/>
        <v>0</v>
      </c>
      <c r="X200" s="65">
        <f t="shared" si="84"/>
        <v>0</v>
      </c>
      <c r="Y200" s="65">
        <f t="shared" si="85"/>
        <v>0</v>
      </c>
      <c r="Z200" s="65">
        <f t="shared" si="85"/>
        <v>0</v>
      </c>
      <c r="AA200" s="6">
        <f t="shared" si="87"/>
        <v>4</v>
      </c>
      <c r="AB200" s="32">
        <f t="shared" si="86"/>
        <v>4.4972117287281886E-5</v>
      </c>
    </row>
    <row r="201" spans="1:28">
      <c r="A201" s="5" t="s">
        <v>389</v>
      </c>
      <c r="B201" s="6"/>
      <c r="C201" s="6"/>
      <c r="D201" s="6"/>
      <c r="E201" s="6"/>
      <c r="F201" s="6">
        <v>1</v>
      </c>
      <c r="G201" s="6"/>
      <c r="H201" s="6"/>
      <c r="I201" s="6"/>
      <c r="J201" s="6"/>
      <c r="K201" s="6"/>
      <c r="L201" s="6"/>
      <c r="M201" s="6">
        <v>1</v>
      </c>
      <c r="O201" s="65" t="str">
        <f t="shared" si="75"/>
        <v>ARMENIA</v>
      </c>
      <c r="P201" s="65">
        <f t="shared" si="76"/>
        <v>0</v>
      </c>
      <c r="Q201" s="65">
        <f t="shared" si="77"/>
        <v>0</v>
      </c>
      <c r="R201" s="65">
        <f t="shared" si="78"/>
        <v>0</v>
      </c>
      <c r="S201" s="65">
        <f t="shared" si="79"/>
        <v>0</v>
      </c>
      <c r="T201" s="65">
        <f t="shared" si="80"/>
        <v>1</v>
      </c>
      <c r="U201" s="65">
        <f t="shared" si="81"/>
        <v>0</v>
      </c>
      <c r="V201" s="65">
        <f t="shared" si="82"/>
        <v>0</v>
      </c>
      <c r="W201" s="65">
        <f t="shared" si="83"/>
        <v>0</v>
      </c>
      <c r="X201" s="65">
        <f t="shared" si="84"/>
        <v>0</v>
      </c>
      <c r="Y201" s="65">
        <f t="shared" si="85"/>
        <v>0</v>
      </c>
      <c r="Z201" s="65">
        <f t="shared" si="85"/>
        <v>0</v>
      </c>
      <c r="AA201" s="6">
        <f t="shared" si="87"/>
        <v>1</v>
      </c>
      <c r="AB201" s="32">
        <f t="shared" si="86"/>
        <v>1.1243029321820471E-5</v>
      </c>
    </row>
    <row r="202" spans="1:28" ht="15">
      <c r="A202" s="5" t="s">
        <v>421</v>
      </c>
      <c r="B202" s="6">
        <v>4725</v>
      </c>
      <c r="C202" s="6">
        <v>5065</v>
      </c>
      <c r="D202" s="6">
        <v>3669</v>
      </c>
      <c r="E202" s="6">
        <v>6449</v>
      </c>
      <c r="F202" s="6">
        <v>12446</v>
      </c>
      <c r="G202" s="6">
        <v>14013</v>
      </c>
      <c r="H202" s="6">
        <v>12053</v>
      </c>
      <c r="I202" s="6">
        <v>9050</v>
      </c>
      <c r="J202" s="6">
        <v>6704</v>
      </c>
      <c r="K202" s="6">
        <v>7305</v>
      </c>
      <c r="L202" s="6">
        <v>7465</v>
      </c>
      <c r="M202" s="6">
        <v>88944</v>
      </c>
      <c r="O202" s="45" t="s">
        <v>421</v>
      </c>
      <c r="P202" s="45">
        <f t="shared" ref="P202:AB202" si="88">SUM(P133:P201)</f>
        <v>4725</v>
      </c>
      <c r="Q202" s="45">
        <f t="shared" si="88"/>
        <v>5065</v>
      </c>
      <c r="R202" s="45">
        <f t="shared" si="88"/>
        <v>3669</v>
      </c>
      <c r="S202" s="45">
        <f t="shared" si="88"/>
        <v>6449</v>
      </c>
      <c r="T202" s="45">
        <f t="shared" si="88"/>
        <v>12446</v>
      </c>
      <c r="U202" s="45">
        <f t="shared" si="88"/>
        <v>14013</v>
      </c>
      <c r="V202" s="45">
        <f t="shared" si="88"/>
        <v>12053</v>
      </c>
      <c r="W202" s="45">
        <f t="shared" si="88"/>
        <v>9050</v>
      </c>
      <c r="X202" s="45">
        <f t="shared" si="88"/>
        <v>6704</v>
      </c>
      <c r="Y202" s="45">
        <f t="shared" si="88"/>
        <v>7305</v>
      </c>
      <c r="Z202" s="45">
        <f t="shared" si="88"/>
        <v>7465</v>
      </c>
      <c r="AA202" s="45">
        <f t="shared" si="88"/>
        <v>88944</v>
      </c>
      <c r="AB202" s="47">
        <f t="shared" si="88"/>
        <v>1</v>
      </c>
    </row>
    <row r="205" spans="1:28" hidden="1"/>
    <row r="206" spans="1:28" hidden="1"/>
    <row r="207" spans="1:28" ht="18">
      <c r="O207" s="34" t="s">
        <v>446</v>
      </c>
    </row>
    <row r="208" spans="1:28">
      <c r="A208" s="4" t="s">
        <v>423</v>
      </c>
      <c r="B208" s="4" t="s">
        <v>432</v>
      </c>
    </row>
    <row r="209" spans="1:27" s="30" customFormat="1" ht="30">
      <c r="A209" s="50" t="s">
        <v>414</v>
      </c>
      <c r="B209" s="30" t="s">
        <v>415</v>
      </c>
      <c r="C209" s="30" t="s">
        <v>416</v>
      </c>
      <c r="D209" s="30" t="s">
        <v>417</v>
      </c>
      <c r="E209" s="30" t="s">
        <v>418</v>
      </c>
      <c r="F209" s="30" t="s">
        <v>419</v>
      </c>
      <c r="G209" s="30" t="s">
        <v>420</v>
      </c>
      <c r="H209" s="30" t="s">
        <v>509</v>
      </c>
      <c r="I209" s="30" t="s">
        <v>519</v>
      </c>
      <c r="J209" s="30" t="s">
        <v>527</v>
      </c>
      <c r="K209" s="30" t="s">
        <v>577</v>
      </c>
      <c r="L209" s="30" t="s">
        <v>586</v>
      </c>
      <c r="M209" s="30" t="s">
        <v>421</v>
      </c>
      <c r="O209" s="51" t="s">
        <v>438</v>
      </c>
      <c r="P209" s="51" t="s">
        <v>415</v>
      </c>
      <c r="Q209" s="51" t="s">
        <v>416</v>
      </c>
      <c r="R209" s="51" t="s">
        <v>417</v>
      </c>
      <c r="S209" s="51" t="s">
        <v>418</v>
      </c>
      <c r="T209" s="51" t="s">
        <v>419</v>
      </c>
      <c r="U209" s="51" t="s">
        <v>420</v>
      </c>
      <c r="V209" s="35" t="s">
        <v>509</v>
      </c>
      <c r="W209" s="35" t="s">
        <v>519</v>
      </c>
      <c r="X209" s="35" t="s">
        <v>527</v>
      </c>
      <c r="Y209" s="35" t="s">
        <v>577</v>
      </c>
      <c r="Z209" s="35" t="s">
        <v>586</v>
      </c>
      <c r="AA209" s="35" t="str">
        <f>+Entradas!$B$2</f>
        <v>Total Enero - Noviembre</v>
      </c>
    </row>
    <row r="210" spans="1:27">
      <c r="A210" s="5" t="s">
        <v>453</v>
      </c>
      <c r="B210" s="6">
        <v>1195</v>
      </c>
      <c r="C210" s="6">
        <v>1512</v>
      </c>
      <c r="D210" s="6">
        <v>814</v>
      </c>
      <c r="E210" s="6">
        <v>1220</v>
      </c>
      <c r="F210" s="6">
        <v>1337</v>
      </c>
      <c r="G210" s="6">
        <v>1108</v>
      </c>
      <c r="H210" s="6">
        <v>1563</v>
      </c>
      <c r="I210" s="6">
        <v>1763</v>
      </c>
      <c r="J210" s="6">
        <v>1896</v>
      </c>
      <c r="K210" s="6">
        <v>1906</v>
      </c>
      <c r="L210" s="6">
        <v>1696</v>
      </c>
      <c r="M210" s="6">
        <v>16010</v>
      </c>
      <c r="O210" s="15" t="s">
        <v>453</v>
      </c>
      <c r="P210" s="31">
        <v>1195</v>
      </c>
      <c r="Q210" s="31">
        <v>1512</v>
      </c>
      <c r="R210" s="31">
        <v>814</v>
      </c>
      <c r="S210" s="31">
        <v>1220</v>
      </c>
      <c r="T210" s="31">
        <v>1337</v>
      </c>
      <c r="U210" s="31">
        <v>1108</v>
      </c>
      <c r="V210" s="31">
        <v>1563</v>
      </c>
      <c r="W210" s="31">
        <v>1763</v>
      </c>
      <c r="X210" s="31">
        <v>1896</v>
      </c>
      <c r="Y210" s="31">
        <v>1906</v>
      </c>
      <c r="Z210" s="31">
        <v>1696</v>
      </c>
      <c r="AA210" s="31">
        <v>16010</v>
      </c>
    </row>
    <row r="211" spans="1:27">
      <c r="A211" s="14" t="s">
        <v>41</v>
      </c>
      <c r="B211" s="6">
        <v>871</v>
      </c>
      <c r="C211" s="6">
        <v>736</v>
      </c>
      <c r="D211" s="6">
        <v>814</v>
      </c>
      <c r="E211" s="6">
        <v>779</v>
      </c>
      <c r="F211" s="6">
        <v>850</v>
      </c>
      <c r="G211" s="6">
        <v>808</v>
      </c>
      <c r="H211" s="6">
        <v>1072</v>
      </c>
      <c r="I211" s="6">
        <v>1293</v>
      </c>
      <c r="J211" s="6">
        <v>1406</v>
      </c>
      <c r="K211" s="6">
        <v>1404</v>
      </c>
      <c r="L211" s="6">
        <v>1226</v>
      </c>
      <c r="M211" s="6">
        <v>11259</v>
      </c>
      <c r="O211" s="14" t="s">
        <v>41</v>
      </c>
      <c r="P211" s="6">
        <v>871</v>
      </c>
      <c r="Q211" s="6">
        <v>736</v>
      </c>
      <c r="R211" s="6">
        <v>814</v>
      </c>
      <c r="S211" s="6">
        <v>779</v>
      </c>
      <c r="T211" s="6">
        <v>850</v>
      </c>
      <c r="U211" s="6">
        <v>808</v>
      </c>
      <c r="V211" s="6">
        <v>1072</v>
      </c>
      <c r="W211" s="6">
        <v>1293</v>
      </c>
      <c r="X211" s="6">
        <v>1406</v>
      </c>
      <c r="Y211" s="6">
        <v>1404</v>
      </c>
      <c r="Z211" s="6">
        <v>1226</v>
      </c>
      <c r="AA211" s="6">
        <v>11259</v>
      </c>
    </row>
    <row r="212" spans="1:27">
      <c r="A212" s="14" t="s">
        <v>215</v>
      </c>
      <c r="B212" s="6">
        <v>324</v>
      </c>
      <c r="C212" s="6">
        <v>776</v>
      </c>
      <c r="D212" s="6"/>
      <c r="E212" s="6">
        <v>441</v>
      </c>
      <c r="F212" s="6">
        <v>487</v>
      </c>
      <c r="G212" s="6">
        <v>300</v>
      </c>
      <c r="H212" s="6">
        <v>491</v>
      </c>
      <c r="I212" s="6">
        <v>470</v>
      </c>
      <c r="J212" s="6">
        <v>490</v>
      </c>
      <c r="K212" s="6">
        <v>502</v>
      </c>
      <c r="L212" s="6">
        <v>470</v>
      </c>
      <c r="M212" s="6">
        <v>4751</v>
      </c>
      <c r="O212" s="14" t="s">
        <v>215</v>
      </c>
      <c r="P212" s="6">
        <v>324</v>
      </c>
      <c r="Q212" s="6">
        <v>776</v>
      </c>
      <c r="R212" s="6"/>
      <c r="S212" s="6">
        <v>441</v>
      </c>
      <c r="T212" s="6">
        <v>487</v>
      </c>
      <c r="U212" s="6">
        <v>300</v>
      </c>
      <c r="V212" s="6">
        <v>491</v>
      </c>
      <c r="W212" s="6">
        <v>470</v>
      </c>
      <c r="X212" s="6">
        <v>490</v>
      </c>
      <c r="Y212" s="6">
        <v>502</v>
      </c>
      <c r="Z212" s="6">
        <v>470</v>
      </c>
      <c r="AA212" s="6">
        <v>4751</v>
      </c>
    </row>
    <row r="213" spans="1:27">
      <c r="A213" s="5" t="s">
        <v>536</v>
      </c>
      <c r="B213" s="6">
        <v>112</v>
      </c>
      <c r="C213" s="6">
        <v>108</v>
      </c>
      <c r="D213" s="6">
        <v>31</v>
      </c>
      <c r="E213" s="6">
        <v>625</v>
      </c>
      <c r="F213" s="6">
        <v>2966</v>
      </c>
      <c r="G213" s="6">
        <v>3224</v>
      </c>
      <c r="H213" s="6">
        <v>1404</v>
      </c>
      <c r="I213" s="6">
        <v>518</v>
      </c>
      <c r="J213" s="6">
        <v>119</v>
      </c>
      <c r="K213" s="6">
        <v>270</v>
      </c>
      <c r="L213" s="6">
        <v>342</v>
      </c>
      <c r="M213" s="6">
        <v>9719</v>
      </c>
      <c r="O213" s="15" t="s">
        <v>536</v>
      </c>
      <c r="P213" s="31">
        <v>112</v>
      </c>
      <c r="Q213" s="31">
        <v>108</v>
      </c>
      <c r="R213" s="31">
        <v>31</v>
      </c>
      <c r="S213" s="31">
        <v>625</v>
      </c>
      <c r="T213" s="31">
        <v>2966</v>
      </c>
      <c r="U213" s="31">
        <v>3224</v>
      </c>
      <c r="V213" s="31">
        <v>1404</v>
      </c>
      <c r="W213" s="31">
        <v>518</v>
      </c>
      <c r="X213" s="31">
        <v>119</v>
      </c>
      <c r="Y213" s="31">
        <v>270</v>
      </c>
      <c r="Z213" s="31">
        <v>342</v>
      </c>
      <c r="AA213" s="31">
        <v>9719</v>
      </c>
    </row>
    <row r="214" spans="1:27">
      <c r="A214" s="14" t="s">
        <v>250</v>
      </c>
      <c r="B214" s="6"/>
      <c r="C214" s="6">
        <v>11</v>
      </c>
      <c r="D214" s="6"/>
      <c r="E214" s="6">
        <v>330</v>
      </c>
      <c r="F214" s="6">
        <v>2470</v>
      </c>
      <c r="G214" s="6">
        <v>2780</v>
      </c>
      <c r="H214" s="6">
        <v>1030</v>
      </c>
      <c r="I214" s="6">
        <v>278</v>
      </c>
      <c r="J214" s="6">
        <v>33</v>
      </c>
      <c r="K214" s="6">
        <v>45</v>
      </c>
      <c r="L214" s="6">
        <v>70</v>
      </c>
      <c r="M214" s="6">
        <v>7047</v>
      </c>
      <c r="O214" s="14" t="s">
        <v>250</v>
      </c>
      <c r="P214" s="6"/>
      <c r="Q214" s="6">
        <v>11</v>
      </c>
      <c r="R214" s="6"/>
      <c r="S214" s="6">
        <v>330</v>
      </c>
      <c r="T214" s="6">
        <v>2470</v>
      </c>
      <c r="U214" s="6">
        <v>2780</v>
      </c>
      <c r="V214" s="6">
        <v>1030</v>
      </c>
      <c r="W214" s="6">
        <v>278</v>
      </c>
      <c r="X214" s="6">
        <v>33</v>
      </c>
      <c r="Y214" s="6">
        <v>45</v>
      </c>
      <c r="Z214" s="6">
        <v>70</v>
      </c>
      <c r="AA214" s="6">
        <v>7047</v>
      </c>
    </row>
    <row r="215" spans="1:27">
      <c r="A215" s="14" t="s">
        <v>186</v>
      </c>
      <c r="B215" s="6">
        <v>112</v>
      </c>
      <c r="C215" s="6">
        <v>89</v>
      </c>
      <c r="D215" s="6">
        <v>31</v>
      </c>
      <c r="E215" s="6">
        <v>294</v>
      </c>
      <c r="F215" s="6">
        <v>496</v>
      </c>
      <c r="G215" s="6">
        <v>444</v>
      </c>
      <c r="H215" s="6">
        <v>374</v>
      </c>
      <c r="I215" s="6">
        <v>240</v>
      </c>
      <c r="J215" s="6">
        <v>86</v>
      </c>
      <c r="K215" s="6">
        <v>213</v>
      </c>
      <c r="L215" s="6">
        <v>257</v>
      </c>
      <c r="M215" s="6">
        <v>2636</v>
      </c>
      <c r="O215" s="14" t="s">
        <v>186</v>
      </c>
      <c r="P215" s="6">
        <v>112</v>
      </c>
      <c r="Q215" s="6">
        <v>89</v>
      </c>
      <c r="R215" s="6">
        <v>31</v>
      </c>
      <c r="S215" s="6">
        <v>294</v>
      </c>
      <c r="T215" s="6">
        <v>496</v>
      </c>
      <c r="U215" s="6">
        <v>444</v>
      </c>
      <c r="V215" s="6">
        <v>374</v>
      </c>
      <c r="W215" s="6">
        <v>240</v>
      </c>
      <c r="X215" s="6">
        <v>86</v>
      </c>
      <c r="Y215" s="6">
        <v>213</v>
      </c>
      <c r="Z215" s="6">
        <v>257</v>
      </c>
      <c r="AA215" s="6">
        <v>2636</v>
      </c>
    </row>
    <row r="216" spans="1:27">
      <c r="A216" s="14" t="s">
        <v>565</v>
      </c>
      <c r="B216" s="6"/>
      <c r="C216" s="6"/>
      <c r="D216" s="6"/>
      <c r="E216" s="6"/>
      <c r="F216" s="6"/>
      <c r="G216" s="6"/>
      <c r="H216" s="6"/>
      <c r="I216" s="6"/>
      <c r="J216" s="6"/>
      <c r="K216" s="6">
        <v>12</v>
      </c>
      <c r="L216" s="6">
        <v>15</v>
      </c>
      <c r="M216" s="6">
        <v>27</v>
      </c>
      <c r="O216" s="14" t="s">
        <v>565</v>
      </c>
      <c r="P216" s="6"/>
      <c r="Q216" s="6"/>
      <c r="R216" s="6"/>
      <c r="S216" s="6"/>
      <c r="T216" s="6"/>
      <c r="U216" s="6"/>
      <c r="V216" s="6"/>
      <c r="W216" s="6"/>
      <c r="X216" s="6"/>
      <c r="Y216" s="6">
        <v>12</v>
      </c>
      <c r="Z216" s="6">
        <v>15</v>
      </c>
      <c r="AA216" s="6">
        <v>27</v>
      </c>
    </row>
    <row r="217" spans="1:27">
      <c r="A217" s="14" t="s">
        <v>246</v>
      </c>
      <c r="B217" s="6"/>
      <c r="C217" s="6">
        <v>8</v>
      </c>
      <c r="D217" s="6"/>
      <c r="E217" s="6">
        <v>1</v>
      </c>
      <c r="F217" s="6"/>
      <c r="G217" s="6"/>
      <c r="H217" s="6"/>
      <c r="I217" s="6"/>
      <c r="J217" s="6"/>
      <c r="K217" s="6"/>
      <c r="L217" s="6"/>
      <c r="M217" s="6">
        <v>9</v>
      </c>
      <c r="O217" s="14" t="s">
        <v>246</v>
      </c>
      <c r="P217" s="6"/>
      <c r="Q217" s="6">
        <v>8</v>
      </c>
      <c r="R217" s="6"/>
      <c r="S217" s="6">
        <v>1</v>
      </c>
      <c r="T217" s="6"/>
      <c r="U217" s="6"/>
      <c r="V217" s="6"/>
      <c r="W217" s="6"/>
      <c r="X217" s="6"/>
      <c r="Y217" s="6"/>
      <c r="Z217" s="6"/>
      <c r="AA217" s="6">
        <v>9</v>
      </c>
    </row>
    <row r="218" spans="1:27">
      <c r="A218" s="5" t="s">
        <v>338</v>
      </c>
      <c r="B218" s="6"/>
      <c r="C218" s="6"/>
      <c r="D218" s="6"/>
      <c r="E218" s="6">
        <v>485</v>
      </c>
      <c r="F218" s="6">
        <v>1363</v>
      </c>
      <c r="G218" s="6">
        <v>1823</v>
      </c>
      <c r="H218" s="6">
        <v>1690</v>
      </c>
      <c r="I218" s="6">
        <v>863</v>
      </c>
      <c r="J218" s="6">
        <v>109</v>
      </c>
      <c r="K218" s="6">
        <v>14</v>
      </c>
      <c r="L218" s="6"/>
      <c r="M218" s="6">
        <v>6347</v>
      </c>
      <c r="O218" s="15" t="s">
        <v>338</v>
      </c>
      <c r="P218" s="31"/>
      <c r="Q218" s="31"/>
      <c r="R218" s="31"/>
      <c r="S218" s="31">
        <v>485</v>
      </c>
      <c r="T218" s="31">
        <v>1363</v>
      </c>
      <c r="U218" s="31">
        <v>1823</v>
      </c>
      <c r="V218" s="31">
        <v>1690</v>
      </c>
      <c r="W218" s="31">
        <v>863</v>
      </c>
      <c r="X218" s="31">
        <v>109</v>
      </c>
      <c r="Y218" s="31">
        <v>14</v>
      </c>
      <c r="Z218" s="31"/>
      <c r="AA218" s="31">
        <v>6347</v>
      </c>
    </row>
    <row r="219" spans="1:27">
      <c r="A219" s="14" t="s">
        <v>353</v>
      </c>
      <c r="B219" s="6"/>
      <c r="C219" s="6"/>
      <c r="D219" s="6"/>
      <c r="E219" s="6">
        <v>440</v>
      </c>
      <c r="F219" s="6">
        <v>1222</v>
      </c>
      <c r="G219" s="6">
        <v>1637</v>
      </c>
      <c r="H219" s="6">
        <v>1481</v>
      </c>
      <c r="I219" s="6">
        <v>747</v>
      </c>
      <c r="J219" s="6">
        <v>105</v>
      </c>
      <c r="K219" s="6"/>
      <c r="L219" s="6"/>
      <c r="M219" s="6">
        <v>5632</v>
      </c>
      <c r="O219" s="14" t="s">
        <v>353</v>
      </c>
      <c r="P219" s="6"/>
      <c r="Q219" s="6"/>
      <c r="R219" s="6"/>
      <c r="S219" s="6">
        <v>440</v>
      </c>
      <c r="T219" s="6">
        <v>1222</v>
      </c>
      <c r="U219" s="6">
        <v>1637</v>
      </c>
      <c r="V219" s="6">
        <v>1481</v>
      </c>
      <c r="W219" s="6">
        <v>747</v>
      </c>
      <c r="X219" s="6">
        <v>105</v>
      </c>
      <c r="Y219" s="6"/>
      <c r="Z219" s="6"/>
      <c r="AA219" s="6">
        <v>5632</v>
      </c>
    </row>
    <row r="220" spans="1:27">
      <c r="A220" s="14" t="s">
        <v>340</v>
      </c>
      <c r="B220" s="6"/>
      <c r="C220" s="6"/>
      <c r="D220" s="6"/>
      <c r="E220" s="6">
        <v>9</v>
      </c>
      <c r="F220" s="6">
        <v>109</v>
      </c>
      <c r="G220" s="6">
        <v>94</v>
      </c>
      <c r="H220" s="6">
        <v>95</v>
      </c>
      <c r="I220" s="6">
        <v>66</v>
      </c>
      <c r="J220" s="6">
        <v>4</v>
      </c>
      <c r="K220" s="6"/>
      <c r="L220" s="6"/>
      <c r="M220" s="6">
        <v>377</v>
      </c>
      <c r="O220" s="14" t="s">
        <v>340</v>
      </c>
      <c r="P220" s="6"/>
      <c r="Q220" s="6"/>
      <c r="R220" s="6"/>
      <c r="S220" s="6">
        <v>9</v>
      </c>
      <c r="T220" s="6">
        <v>109</v>
      </c>
      <c r="U220" s="6">
        <v>94</v>
      </c>
      <c r="V220" s="6">
        <v>95</v>
      </c>
      <c r="W220" s="6">
        <v>66</v>
      </c>
      <c r="X220" s="6">
        <v>4</v>
      </c>
      <c r="Y220" s="6"/>
      <c r="Z220" s="6"/>
      <c r="AA220" s="6">
        <v>377</v>
      </c>
    </row>
    <row r="221" spans="1:27">
      <c r="A221" s="14" t="s">
        <v>339</v>
      </c>
      <c r="B221" s="6"/>
      <c r="C221" s="6"/>
      <c r="D221" s="6"/>
      <c r="E221" s="6">
        <v>28</v>
      </c>
      <c r="F221" s="6">
        <v>32</v>
      </c>
      <c r="G221" s="6">
        <v>92</v>
      </c>
      <c r="H221" s="6">
        <v>114</v>
      </c>
      <c r="I221" s="6">
        <v>50</v>
      </c>
      <c r="J221" s="6"/>
      <c r="K221" s="6"/>
      <c r="L221" s="6"/>
      <c r="M221" s="6">
        <v>316</v>
      </c>
      <c r="O221" s="14" t="s">
        <v>339</v>
      </c>
      <c r="P221" s="6"/>
      <c r="Q221" s="6"/>
      <c r="R221" s="6"/>
      <c r="S221" s="6">
        <v>28</v>
      </c>
      <c r="T221" s="6">
        <v>32</v>
      </c>
      <c r="U221" s="6">
        <v>92</v>
      </c>
      <c r="V221" s="6">
        <v>114</v>
      </c>
      <c r="W221" s="6">
        <v>50</v>
      </c>
      <c r="X221" s="6"/>
      <c r="Y221" s="6"/>
      <c r="Z221" s="6"/>
      <c r="AA221" s="6">
        <v>316</v>
      </c>
    </row>
    <row r="222" spans="1:27">
      <c r="A222" s="14" t="s">
        <v>566</v>
      </c>
      <c r="B222" s="6"/>
      <c r="C222" s="6"/>
      <c r="D222" s="6"/>
      <c r="E222" s="6"/>
      <c r="F222" s="6"/>
      <c r="G222" s="6"/>
      <c r="H222" s="6"/>
      <c r="I222" s="6"/>
      <c r="J222" s="6"/>
      <c r="K222" s="6">
        <v>14</v>
      </c>
      <c r="L222" s="6"/>
      <c r="M222" s="6">
        <v>14</v>
      </c>
      <c r="O222" s="14" t="s">
        <v>566</v>
      </c>
      <c r="P222" s="6"/>
      <c r="Q222" s="6"/>
      <c r="R222" s="6"/>
      <c r="S222" s="6"/>
      <c r="T222" s="6"/>
      <c r="U222" s="6"/>
      <c r="V222" s="6"/>
      <c r="W222" s="6"/>
      <c r="X222" s="6"/>
      <c r="Y222" s="6">
        <v>14</v>
      </c>
      <c r="Z222" s="6"/>
      <c r="AA222" s="6">
        <v>14</v>
      </c>
    </row>
    <row r="223" spans="1:27">
      <c r="A223" s="14" t="s">
        <v>170</v>
      </c>
      <c r="B223" s="6"/>
      <c r="C223" s="6"/>
      <c r="D223" s="6"/>
      <c r="E223" s="6">
        <v>8</v>
      </c>
      <c r="F223" s="6"/>
      <c r="G223" s="6"/>
      <c r="H223" s="6"/>
      <c r="I223" s="6"/>
      <c r="J223" s="6"/>
      <c r="K223" s="6"/>
      <c r="L223" s="6"/>
      <c r="M223" s="6">
        <v>8</v>
      </c>
      <c r="O223" s="14" t="s">
        <v>170</v>
      </c>
      <c r="P223" s="6"/>
      <c r="Q223" s="6"/>
      <c r="R223" s="6"/>
      <c r="S223" s="6">
        <v>8</v>
      </c>
      <c r="T223" s="6"/>
      <c r="U223" s="6"/>
      <c r="V223" s="6"/>
      <c r="W223" s="6"/>
      <c r="X223" s="6"/>
      <c r="Y223" s="6"/>
      <c r="Z223" s="6"/>
      <c r="AA223" s="6">
        <v>8</v>
      </c>
    </row>
    <row r="224" spans="1:27">
      <c r="A224" s="5" t="s">
        <v>68</v>
      </c>
      <c r="B224" s="6">
        <v>529</v>
      </c>
      <c r="C224" s="6">
        <v>491</v>
      </c>
      <c r="D224" s="6">
        <v>517</v>
      </c>
      <c r="E224" s="6">
        <v>505</v>
      </c>
      <c r="F224" s="6">
        <v>512</v>
      </c>
      <c r="G224" s="6">
        <v>542</v>
      </c>
      <c r="H224" s="6">
        <v>579</v>
      </c>
      <c r="I224" s="6">
        <v>538</v>
      </c>
      <c r="J224" s="6">
        <v>597</v>
      </c>
      <c r="K224" s="6">
        <v>606</v>
      </c>
      <c r="L224" s="6">
        <v>564</v>
      </c>
      <c r="M224" s="6">
        <v>5980</v>
      </c>
      <c r="O224" s="15" t="s">
        <v>68</v>
      </c>
      <c r="P224" s="31">
        <v>529</v>
      </c>
      <c r="Q224" s="31">
        <v>491</v>
      </c>
      <c r="R224" s="31">
        <v>517</v>
      </c>
      <c r="S224" s="31">
        <v>505</v>
      </c>
      <c r="T224" s="31">
        <v>512</v>
      </c>
      <c r="U224" s="31">
        <v>542</v>
      </c>
      <c r="V224" s="31">
        <v>579</v>
      </c>
      <c r="W224" s="31">
        <v>538</v>
      </c>
      <c r="X224" s="31">
        <v>597</v>
      </c>
      <c r="Y224" s="31">
        <v>606</v>
      </c>
      <c r="Z224" s="31">
        <v>564</v>
      </c>
      <c r="AA224" s="31">
        <v>5980</v>
      </c>
    </row>
    <row r="225" spans="1:27">
      <c r="A225" s="14" t="s">
        <v>257</v>
      </c>
      <c r="B225" s="6"/>
      <c r="C225" s="6">
        <v>491</v>
      </c>
      <c r="D225" s="6">
        <v>517</v>
      </c>
      <c r="E225" s="6">
        <v>505</v>
      </c>
      <c r="F225" s="6">
        <v>512</v>
      </c>
      <c r="G225" s="6">
        <v>542</v>
      </c>
      <c r="H225" s="6">
        <v>579</v>
      </c>
      <c r="I225" s="6">
        <v>538</v>
      </c>
      <c r="J225" s="6">
        <v>597</v>
      </c>
      <c r="K225" s="6"/>
      <c r="L225" s="6"/>
      <c r="M225" s="6">
        <v>4281</v>
      </c>
      <c r="O225" s="14" t="s">
        <v>257</v>
      </c>
      <c r="P225" s="6"/>
      <c r="Q225" s="6">
        <v>491</v>
      </c>
      <c r="R225" s="6">
        <v>517</v>
      </c>
      <c r="S225" s="6">
        <v>505</v>
      </c>
      <c r="T225" s="6">
        <v>512</v>
      </c>
      <c r="U225" s="6">
        <v>542</v>
      </c>
      <c r="V225" s="6">
        <v>579</v>
      </c>
      <c r="W225" s="6">
        <v>538</v>
      </c>
      <c r="X225" s="6">
        <v>597</v>
      </c>
      <c r="Y225" s="6"/>
      <c r="Z225" s="6"/>
      <c r="AA225" s="6">
        <v>4281</v>
      </c>
    </row>
    <row r="226" spans="1:27">
      <c r="A226" s="14" t="s">
        <v>539</v>
      </c>
      <c r="B226" s="6"/>
      <c r="C226" s="6"/>
      <c r="D226" s="6"/>
      <c r="E226" s="6"/>
      <c r="F226" s="6"/>
      <c r="G226" s="6"/>
      <c r="H226" s="6"/>
      <c r="I226" s="6"/>
      <c r="J226" s="6"/>
      <c r="K226" s="6">
        <v>606</v>
      </c>
      <c r="L226" s="6">
        <v>564</v>
      </c>
      <c r="M226" s="6">
        <v>1170</v>
      </c>
      <c r="O226" s="14" t="s">
        <v>539</v>
      </c>
      <c r="P226" s="6"/>
      <c r="Q226" s="6"/>
      <c r="R226" s="6"/>
      <c r="S226" s="6"/>
      <c r="T226" s="6"/>
      <c r="U226" s="6"/>
      <c r="V226" s="6"/>
      <c r="W226" s="6"/>
      <c r="X226" s="6"/>
      <c r="Y226" s="6">
        <v>606</v>
      </c>
      <c r="Z226" s="6">
        <v>564</v>
      </c>
      <c r="AA226" s="6">
        <v>1170</v>
      </c>
    </row>
    <row r="227" spans="1:27">
      <c r="A227" s="14" t="s">
        <v>69</v>
      </c>
      <c r="B227" s="6">
        <v>529</v>
      </c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>
        <v>529</v>
      </c>
      <c r="O227" s="14" t="s">
        <v>69</v>
      </c>
      <c r="P227" s="6">
        <v>529</v>
      </c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>
        <v>529</v>
      </c>
    </row>
    <row r="228" spans="1:27">
      <c r="A228" s="5" t="s">
        <v>34</v>
      </c>
      <c r="B228" s="6">
        <v>470</v>
      </c>
      <c r="C228" s="6">
        <v>456</v>
      </c>
      <c r="D228" s="6">
        <v>453</v>
      </c>
      <c r="E228" s="6">
        <v>434</v>
      </c>
      <c r="F228" s="6">
        <v>343</v>
      </c>
      <c r="G228" s="6">
        <v>514</v>
      </c>
      <c r="H228" s="6">
        <v>415</v>
      </c>
      <c r="I228" s="6">
        <v>510</v>
      </c>
      <c r="J228" s="6">
        <v>626</v>
      </c>
      <c r="K228" s="6">
        <v>705</v>
      </c>
      <c r="L228" s="6">
        <v>733</v>
      </c>
      <c r="M228" s="6">
        <v>5659</v>
      </c>
      <c r="O228" s="15" t="s">
        <v>34</v>
      </c>
      <c r="P228" s="31">
        <v>470</v>
      </c>
      <c r="Q228" s="31">
        <v>456</v>
      </c>
      <c r="R228" s="31">
        <v>453</v>
      </c>
      <c r="S228" s="31">
        <v>434</v>
      </c>
      <c r="T228" s="31">
        <v>343</v>
      </c>
      <c r="U228" s="31">
        <v>514</v>
      </c>
      <c r="V228" s="31">
        <v>415</v>
      </c>
      <c r="W228" s="31">
        <v>510</v>
      </c>
      <c r="X228" s="31">
        <v>626</v>
      </c>
      <c r="Y228" s="31">
        <v>705</v>
      </c>
      <c r="Z228" s="31">
        <v>733</v>
      </c>
      <c r="AA228" s="31">
        <v>5659</v>
      </c>
    </row>
    <row r="229" spans="1:27">
      <c r="A229" s="14" t="s">
        <v>35</v>
      </c>
      <c r="B229" s="6">
        <v>470</v>
      </c>
      <c r="C229" s="6">
        <v>456</v>
      </c>
      <c r="D229" s="6">
        <v>387</v>
      </c>
      <c r="E229" s="6">
        <v>362</v>
      </c>
      <c r="F229" s="6">
        <v>280</v>
      </c>
      <c r="G229" s="6">
        <v>224</v>
      </c>
      <c r="H229" s="6">
        <v>232</v>
      </c>
      <c r="I229" s="6">
        <v>225</v>
      </c>
      <c r="J229" s="6">
        <v>270</v>
      </c>
      <c r="K229" s="6"/>
      <c r="L229" s="6"/>
      <c r="M229" s="6">
        <v>2906</v>
      </c>
      <c r="O229" s="14" t="s">
        <v>35</v>
      </c>
      <c r="P229" s="6">
        <v>470</v>
      </c>
      <c r="Q229" s="6">
        <v>456</v>
      </c>
      <c r="R229" s="6">
        <v>387</v>
      </c>
      <c r="S229" s="6">
        <v>362</v>
      </c>
      <c r="T229" s="6">
        <v>280</v>
      </c>
      <c r="U229" s="6">
        <v>224</v>
      </c>
      <c r="V229" s="6">
        <v>232</v>
      </c>
      <c r="W229" s="6">
        <v>225</v>
      </c>
      <c r="X229" s="6">
        <v>270</v>
      </c>
      <c r="Y229" s="6"/>
      <c r="Z229" s="6"/>
      <c r="AA229" s="6">
        <v>2906</v>
      </c>
    </row>
    <row r="230" spans="1:27">
      <c r="A230" s="14" t="s">
        <v>312</v>
      </c>
      <c r="B230" s="6"/>
      <c r="C230" s="6"/>
      <c r="D230" s="6">
        <v>66</v>
      </c>
      <c r="E230" s="6">
        <v>72</v>
      </c>
      <c r="F230" s="6">
        <v>63</v>
      </c>
      <c r="G230" s="6">
        <v>290</v>
      </c>
      <c r="H230" s="6">
        <v>183</v>
      </c>
      <c r="I230" s="6">
        <v>285</v>
      </c>
      <c r="J230" s="6">
        <v>356</v>
      </c>
      <c r="K230" s="6">
        <v>441</v>
      </c>
      <c r="L230" s="6">
        <v>496</v>
      </c>
      <c r="M230" s="6">
        <v>2252</v>
      </c>
      <c r="O230" s="14" t="s">
        <v>312</v>
      </c>
      <c r="P230" s="6"/>
      <c r="Q230" s="6"/>
      <c r="R230" s="6">
        <v>66</v>
      </c>
      <c r="S230" s="6">
        <v>72</v>
      </c>
      <c r="T230" s="6">
        <v>63</v>
      </c>
      <c r="U230" s="6">
        <v>290</v>
      </c>
      <c r="V230" s="6">
        <v>183</v>
      </c>
      <c r="W230" s="6">
        <v>285</v>
      </c>
      <c r="X230" s="6">
        <v>356</v>
      </c>
      <c r="Y230" s="6">
        <v>441</v>
      </c>
      <c r="Z230" s="6">
        <v>496</v>
      </c>
      <c r="AA230" s="6">
        <v>2252</v>
      </c>
    </row>
    <row r="231" spans="1:27">
      <c r="A231" s="14" t="s">
        <v>535</v>
      </c>
      <c r="B231" s="6"/>
      <c r="C231" s="6"/>
      <c r="D231" s="6"/>
      <c r="E231" s="6"/>
      <c r="F231" s="6"/>
      <c r="G231" s="6"/>
      <c r="H231" s="6"/>
      <c r="I231" s="6"/>
      <c r="J231" s="6"/>
      <c r="K231" s="6">
        <v>264</v>
      </c>
      <c r="L231" s="6">
        <v>237</v>
      </c>
      <c r="M231" s="6">
        <v>501</v>
      </c>
      <c r="O231" s="14" t="s">
        <v>535</v>
      </c>
      <c r="P231" s="6"/>
      <c r="Q231" s="6"/>
      <c r="R231" s="6"/>
      <c r="S231" s="6"/>
      <c r="T231" s="6"/>
      <c r="U231" s="6"/>
      <c r="V231" s="6"/>
      <c r="W231" s="6"/>
      <c r="X231" s="6"/>
      <c r="Y231" s="6">
        <v>264</v>
      </c>
      <c r="Z231" s="6">
        <v>237</v>
      </c>
      <c r="AA231" s="6">
        <v>501</v>
      </c>
    </row>
    <row r="232" spans="1:27">
      <c r="A232" s="5" t="s">
        <v>466</v>
      </c>
      <c r="B232" s="6">
        <v>145</v>
      </c>
      <c r="C232" s="6">
        <v>380</v>
      </c>
      <c r="D232" s="6">
        <v>371</v>
      </c>
      <c r="E232" s="6">
        <v>432</v>
      </c>
      <c r="F232" s="6">
        <v>509</v>
      </c>
      <c r="G232" s="6">
        <v>554</v>
      </c>
      <c r="H232" s="6">
        <v>559</v>
      </c>
      <c r="I232" s="6">
        <v>485</v>
      </c>
      <c r="J232" s="6">
        <v>456</v>
      </c>
      <c r="K232" s="6">
        <v>448</v>
      </c>
      <c r="L232" s="6">
        <v>400</v>
      </c>
      <c r="M232" s="6">
        <v>4739</v>
      </c>
      <c r="O232" s="15" t="s">
        <v>466</v>
      </c>
      <c r="P232" s="31">
        <v>145</v>
      </c>
      <c r="Q232" s="31">
        <v>380</v>
      </c>
      <c r="R232" s="31">
        <v>371</v>
      </c>
      <c r="S232" s="31">
        <v>432</v>
      </c>
      <c r="T232" s="31">
        <v>509</v>
      </c>
      <c r="U232" s="31">
        <v>554</v>
      </c>
      <c r="V232" s="31">
        <v>559</v>
      </c>
      <c r="W232" s="31">
        <v>485</v>
      </c>
      <c r="X232" s="31">
        <v>456</v>
      </c>
      <c r="Y232" s="31">
        <v>448</v>
      </c>
      <c r="Z232" s="31">
        <v>400</v>
      </c>
      <c r="AA232" s="31">
        <v>4739</v>
      </c>
    </row>
    <row r="233" spans="1:27">
      <c r="A233" s="14" t="s">
        <v>54</v>
      </c>
      <c r="B233" s="6">
        <v>145</v>
      </c>
      <c r="C233" s="6">
        <v>157</v>
      </c>
      <c r="D233" s="6">
        <v>213</v>
      </c>
      <c r="E233" s="6">
        <v>207</v>
      </c>
      <c r="F233" s="6">
        <v>208</v>
      </c>
      <c r="G233" s="6">
        <v>195</v>
      </c>
      <c r="H233" s="6">
        <v>222</v>
      </c>
      <c r="I233" s="6">
        <v>179</v>
      </c>
      <c r="J233" s="6">
        <v>191</v>
      </c>
      <c r="K233" s="6">
        <v>215</v>
      </c>
      <c r="L233" s="6">
        <v>196</v>
      </c>
      <c r="M233" s="6">
        <v>2128</v>
      </c>
      <c r="O233" s="14" t="s">
        <v>54</v>
      </c>
      <c r="P233" s="6">
        <v>145</v>
      </c>
      <c r="Q233" s="6">
        <v>157</v>
      </c>
      <c r="R233" s="6">
        <v>213</v>
      </c>
      <c r="S233" s="6">
        <v>207</v>
      </c>
      <c r="T233" s="6">
        <v>208</v>
      </c>
      <c r="U233" s="6">
        <v>195</v>
      </c>
      <c r="V233" s="6">
        <v>222</v>
      </c>
      <c r="W233" s="6">
        <v>179</v>
      </c>
      <c r="X233" s="6">
        <v>191</v>
      </c>
      <c r="Y233" s="6">
        <v>215</v>
      </c>
      <c r="Z233" s="6">
        <v>196</v>
      </c>
      <c r="AA233" s="6">
        <v>2128</v>
      </c>
    </row>
    <row r="234" spans="1:27">
      <c r="A234" s="14" t="s">
        <v>262</v>
      </c>
      <c r="B234" s="6"/>
      <c r="C234" s="6">
        <v>223</v>
      </c>
      <c r="D234" s="6">
        <v>158</v>
      </c>
      <c r="E234" s="6">
        <v>139</v>
      </c>
      <c r="F234" s="6">
        <v>150</v>
      </c>
      <c r="G234" s="6">
        <v>178</v>
      </c>
      <c r="H234" s="6"/>
      <c r="I234" s="6">
        <v>232</v>
      </c>
      <c r="J234" s="6">
        <v>245</v>
      </c>
      <c r="K234" s="6">
        <v>227</v>
      </c>
      <c r="L234" s="6">
        <v>195</v>
      </c>
      <c r="M234" s="6">
        <v>1747</v>
      </c>
      <c r="O234" s="14" t="s">
        <v>262</v>
      </c>
      <c r="P234" s="6"/>
      <c r="Q234" s="6">
        <v>223</v>
      </c>
      <c r="R234" s="6">
        <v>158</v>
      </c>
      <c r="S234" s="6">
        <v>139</v>
      </c>
      <c r="T234" s="6">
        <v>150</v>
      </c>
      <c r="U234" s="6">
        <v>178</v>
      </c>
      <c r="V234" s="6"/>
      <c r="W234" s="6">
        <v>232</v>
      </c>
      <c r="X234" s="6">
        <v>245</v>
      </c>
      <c r="Y234" s="6">
        <v>227</v>
      </c>
      <c r="Z234" s="6">
        <v>195</v>
      </c>
      <c r="AA234" s="6">
        <v>1747</v>
      </c>
    </row>
    <row r="235" spans="1:27">
      <c r="A235" s="14" t="s">
        <v>341</v>
      </c>
      <c r="B235" s="6"/>
      <c r="C235" s="6"/>
      <c r="D235" s="6"/>
      <c r="E235" s="6">
        <v>86</v>
      </c>
      <c r="F235" s="6"/>
      <c r="G235" s="6">
        <v>181</v>
      </c>
      <c r="H235" s="6">
        <v>152</v>
      </c>
      <c r="I235" s="6">
        <v>74</v>
      </c>
      <c r="J235" s="6">
        <v>20</v>
      </c>
      <c r="K235" s="6"/>
      <c r="L235" s="6"/>
      <c r="M235" s="6">
        <v>513</v>
      </c>
      <c r="O235" s="14" t="s">
        <v>341</v>
      </c>
      <c r="P235" s="6"/>
      <c r="Q235" s="6"/>
      <c r="R235" s="6"/>
      <c r="S235" s="6">
        <v>86</v>
      </c>
      <c r="T235" s="6"/>
      <c r="U235" s="6">
        <v>181</v>
      </c>
      <c r="V235" s="6">
        <v>152</v>
      </c>
      <c r="W235" s="6">
        <v>74</v>
      </c>
      <c r="X235" s="6">
        <v>20</v>
      </c>
      <c r="Y235" s="6"/>
      <c r="Z235" s="6"/>
      <c r="AA235" s="6">
        <v>513</v>
      </c>
    </row>
    <row r="236" spans="1:27">
      <c r="A236" s="14" t="s">
        <v>502</v>
      </c>
      <c r="B236" s="6"/>
      <c r="C236" s="6"/>
      <c r="D236" s="6"/>
      <c r="E236" s="6"/>
      <c r="F236" s="6"/>
      <c r="G236" s="6"/>
      <c r="H236" s="6">
        <v>185</v>
      </c>
      <c r="I236" s="6"/>
      <c r="J236" s="6"/>
      <c r="K236" s="6"/>
      <c r="L236" s="6"/>
      <c r="M236" s="6">
        <v>185</v>
      </c>
      <c r="O236" s="14" t="s">
        <v>502</v>
      </c>
      <c r="P236" s="6"/>
      <c r="Q236" s="6"/>
      <c r="R236" s="6"/>
      <c r="S236" s="6"/>
      <c r="T236" s="6"/>
      <c r="U236" s="6"/>
      <c r="V236" s="6">
        <v>185</v>
      </c>
      <c r="W236" s="6"/>
      <c r="X236" s="6"/>
      <c r="Y236" s="6"/>
      <c r="Z236" s="6"/>
      <c r="AA236" s="6">
        <v>185</v>
      </c>
    </row>
    <row r="237" spans="1:27">
      <c r="A237" s="14" t="s">
        <v>514</v>
      </c>
      <c r="B237" s="6"/>
      <c r="C237" s="6"/>
      <c r="D237" s="6"/>
      <c r="E237" s="6"/>
      <c r="F237" s="6">
        <v>151</v>
      </c>
      <c r="G237" s="6"/>
      <c r="H237" s="6"/>
      <c r="I237" s="6"/>
      <c r="J237" s="6"/>
      <c r="K237" s="6"/>
      <c r="L237" s="6"/>
      <c r="M237" s="6">
        <v>151</v>
      </c>
      <c r="O237" s="14" t="s">
        <v>514</v>
      </c>
      <c r="P237" s="6"/>
      <c r="Q237" s="6"/>
      <c r="R237" s="6"/>
      <c r="S237" s="6"/>
      <c r="T237" s="6">
        <v>151</v>
      </c>
      <c r="U237" s="6"/>
      <c r="V237" s="6"/>
      <c r="W237" s="6"/>
      <c r="X237" s="6"/>
      <c r="Y237" s="6"/>
      <c r="Z237" s="6"/>
      <c r="AA237" s="6">
        <v>151</v>
      </c>
    </row>
    <row r="238" spans="1:27">
      <c r="A238" s="14" t="s">
        <v>578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>
        <v>9</v>
      </c>
      <c r="M238" s="6">
        <v>9</v>
      </c>
      <c r="O238" s="14" t="s">
        <v>578</v>
      </c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>
        <v>9</v>
      </c>
      <c r="AA238" s="6">
        <v>9</v>
      </c>
    </row>
    <row r="239" spans="1:27">
      <c r="A239" s="14" t="s">
        <v>538</v>
      </c>
      <c r="B239" s="6"/>
      <c r="C239" s="6"/>
      <c r="D239" s="6"/>
      <c r="E239" s="6"/>
      <c r="F239" s="6"/>
      <c r="G239" s="6"/>
      <c r="H239" s="6"/>
      <c r="I239" s="6"/>
      <c r="J239" s="6"/>
      <c r="K239" s="6">
        <v>6</v>
      </c>
      <c r="L239" s="6"/>
      <c r="M239" s="6">
        <v>6</v>
      </c>
      <c r="O239" s="14" t="s">
        <v>538</v>
      </c>
      <c r="P239" s="6"/>
      <c r="Q239" s="6"/>
      <c r="R239" s="6"/>
      <c r="S239" s="6"/>
      <c r="T239" s="6"/>
      <c r="U239" s="6"/>
      <c r="V239" s="6"/>
      <c r="W239" s="6"/>
      <c r="X239" s="6"/>
      <c r="Y239" s="6">
        <v>6</v>
      </c>
      <c r="Z239" s="6"/>
      <c r="AA239" s="6">
        <v>6</v>
      </c>
    </row>
    <row r="240" spans="1:27">
      <c r="A240" s="5" t="s">
        <v>169</v>
      </c>
      <c r="B240" s="6">
        <v>336</v>
      </c>
      <c r="C240" s="6">
        <v>192</v>
      </c>
      <c r="D240" s="6">
        <v>207</v>
      </c>
      <c r="E240" s="6">
        <v>242</v>
      </c>
      <c r="F240" s="6">
        <v>509</v>
      </c>
      <c r="G240" s="6">
        <v>571</v>
      </c>
      <c r="H240" s="6">
        <v>459</v>
      </c>
      <c r="I240" s="6">
        <v>305</v>
      </c>
      <c r="J240" s="6">
        <v>138</v>
      </c>
      <c r="K240" s="6">
        <v>339</v>
      </c>
      <c r="L240" s="6">
        <v>545</v>
      </c>
      <c r="M240" s="6">
        <v>3843</v>
      </c>
      <c r="O240" s="15" t="s">
        <v>169</v>
      </c>
      <c r="P240" s="31">
        <v>336</v>
      </c>
      <c r="Q240" s="31">
        <v>192</v>
      </c>
      <c r="R240" s="31">
        <v>207</v>
      </c>
      <c r="S240" s="31">
        <v>242</v>
      </c>
      <c r="T240" s="31">
        <v>509</v>
      </c>
      <c r="U240" s="31">
        <v>571</v>
      </c>
      <c r="V240" s="31">
        <v>459</v>
      </c>
      <c r="W240" s="31">
        <v>305</v>
      </c>
      <c r="X240" s="31">
        <v>138</v>
      </c>
      <c r="Y240" s="31">
        <v>339</v>
      </c>
      <c r="Z240" s="31">
        <v>545</v>
      </c>
      <c r="AA240" s="31">
        <v>3843</v>
      </c>
    </row>
    <row r="241" spans="1:27">
      <c r="A241" s="14" t="s">
        <v>174</v>
      </c>
      <c r="B241" s="6">
        <v>126</v>
      </c>
      <c r="C241" s="6">
        <v>61</v>
      </c>
      <c r="D241" s="6">
        <v>46</v>
      </c>
      <c r="E241" s="6">
        <v>183</v>
      </c>
      <c r="F241" s="6">
        <v>186</v>
      </c>
      <c r="G241" s="6">
        <v>279</v>
      </c>
      <c r="H241" s="6">
        <v>215</v>
      </c>
      <c r="I241" s="6">
        <v>121</v>
      </c>
      <c r="J241" s="6">
        <v>69</v>
      </c>
      <c r="K241" s="6">
        <v>232</v>
      </c>
      <c r="L241" s="6">
        <v>304</v>
      </c>
      <c r="M241" s="6">
        <v>1822</v>
      </c>
      <c r="O241" s="14" t="s">
        <v>174</v>
      </c>
      <c r="P241" s="6">
        <v>126</v>
      </c>
      <c r="Q241" s="6">
        <v>61</v>
      </c>
      <c r="R241" s="6">
        <v>46</v>
      </c>
      <c r="S241" s="6">
        <v>183</v>
      </c>
      <c r="T241" s="6">
        <v>186</v>
      </c>
      <c r="U241" s="6">
        <v>279</v>
      </c>
      <c r="V241" s="6">
        <v>215</v>
      </c>
      <c r="W241" s="6">
        <v>121</v>
      </c>
      <c r="X241" s="6">
        <v>69</v>
      </c>
      <c r="Y241" s="6">
        <v>232</v>
      </c>
      <c r="Z241" s="6">
        <v>304</v>
      </c>
      <c r="AA241" s="6">
        <v>1822</v>
      </c>
    </row>
    <row r="242" spans="1:27">
      <c r="A242" s="14" t="s">
        <v>170</v>
      </c>
      <c r="B242" s="6">
        <v>208</v>
      </c>
      <c r="C242" s="6">
        <v>131</v>
      </c>
      <c r="D242" s="6"/>
      <c r="E242" s="6">
        <v>59</v>
      </c>
      <c r="F242" s="6">
        <v>323</v>
      </c>
      <c r="G242" s="6">
        <v>292</v>
      </c>
      <c r="H242" s="6">
        <v>244</v>
      </c>
      <c r="I242" s="6">
        <v>184</v>
      </c>
      <c r="J242" s="6">
        <v>69</v>
      </c>
      <c r="K242" s="6"/>
      <c r="L242" s="6"/>
      <c r="M242" s="6">
        <v>1510</v>
      </c>
      <c r="O242" s="14" t="s">
        <v>170</v>
      </c>
      <c r="P242" s="6">
        <v>208</v>
      </c>
      <c r="Q242" s="6">
        <v>131</v>
      </c>
      <c r="R242" s="6"/>
      <c r="S242" s="6">
        <v>59</v>
      </c>
      <c r="T242" s="6">
        <v>323</v>
      </c>
      <c r="U242" s="6">
        <v>292</v>
      </c>
      <c r="V242" s="6">
        <v>244</v>
      </c>
      <c r="W242" s="6">
        <v>184</v>
      </c>
      <c r="X242" s="6">
        <v>69</v>
      </c>
      <c r="Y242" s="6"/>
      <c r="Z242" s="6"/>
      <c r="AA242" s="6">
        <v>1510</v>
      </c>
    </row>
    <row r="243" spans="1:27">
      <c r="A243" s="14" t="s">
        <v>567</v>
      </c>
      <c r="B243" s="6"/>
      <c r="C243" s="6"/>
      <c r="D243" s="6"/>
      <c r="E243" s="6"/>
      <c r="F243" s="6"/>
      <c r="G243" s="6"/>
      <c r="H243" s="6"/>
      <c r="I243" s="6"/>
      <c r="J243" s="6"/>
      <c r="K243" s="6">
        <v>107</v>
      </c>
      <c r="L243" s="6">
        <v>241</v>
      </c>
      <c r="M243" s="6">
        <v>348</v>
      </c>
      <c r="O243" s="14" t="s">
        <v>567</v>
      </c>
      <c r="P243" s="6"/>
      <c r="Q243" s="6"/>
      <c r="R243" s="6"/>
      <c r="S243" s="6"/>
      <c r="T243" s="6"/>
      <c r="U243" s="6"/>
      <c r="V243" s="6"/>
      <c r="W243" s="6"/>
      <c r="X243" s="6"/>
      <c r="Y243" s="6">
        <v>107</v>
      </c>
      <c r="Z243" s="6">
        <v>241</v>
      </c>
      <c r="AA243" s="6">
        <v>348</v>
      </c>
    </row>
    <row r="244" spans="1:27">
      <c r="A244" s="14" t="s">
        <v>324</v>
      </c>
      <c r="B244" s="6"/>
      <c r="C244" s="6"/>
      <c r="D244" s="6">
        <v>161</v>
      </c>
      <c r="E244" s="6"/>
      <c r="F244" s="6"/>
      <c r="G244" s="6"/>
      <c r="H244" s="6"/>
      <c r="I244" s="6"/>
      <c r="J244" s="6"/>
      <c r="K244" s="6"/>
      <c r="L244" s="6"/>
      <c r="M244" s="6">
        <v>161</v>
      </c>
      <c r="O244" s="14" t="s">
        <v>324</v>
      </c>
      <c r="P244" s="6"/>
      <c r="Q244" s="6"/>
      <c r="R244" s="6">
        <v>161</v>
      </c>
      <c r="S244" s="6"/>
      <c r="T244" s="6"/>
      <c r="U244" s="6"/>
      <c r="V244" s="6"/>
      <c r="W244" s="6"/>
      <c r="X244" s="6"/>
      <c r="Y244" s="6"/>
      <c r="Z244" s="6"/>
      <c r="AA244" s="6">
        <v>161</v>
      </c>
    </row>
    <row r="245" spans="1:27">
      <c r="A245" s="14" t="s">
        <v>178</v>
      </c>
      <c r="B245" s="6">
        <v>2</v>
      </c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>
        <v>2</v>
      </c>
      <c r="O245" s="14" t="s">
        <v>178</v>
      </c>
      <c r="P245" s="6">
        <v>2</v>
      </c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>
        <v>2</v>
      </c>
    </row>
    <row r="246" spans="1:27">
      <c r="A246" s="5" t="s">
        <v>58</v>
      </c>
      <c r="B246" s="6">
        <v>210</v>
      </c>
      <c r="C246" s="6">
        <v>191</v>
      </c>
      <c r="D246" s="6">
        <v>203</v>
      </c>
      <c r="E246" s="6">
        <v>197</v>
      </c>
      <c r="F246" s="6">
        <v>220</v>
      </c>
      <c r="G246" s="6">
        <v>217</v>
      </c>
      <c r="H246" s="6">
        <v>303</v>
      </c>
      <c r="I246" s="6">
        <v>517</v>
      </c>
      <c r="J246" s="6">
        <v>497</v>
      </c>
      <c r="K246" s="6">
        <v>500</v>
      </c>
      <c r="L246" s="6">
        <v>413</v>
      </c>
      <c r="M246" s="6">
        <v>3468</v>
      </c>
      <c r="O246" s="15" t="s">
        <v>58</v>
      </c>
      <c r="P246" s="31">
        <v>210</v>
      </c>
      <c r="Q246" s="31">
        <v>191</v>
      </c>
      <c r="R246" s="31">
        <v>203</v>
      </c>
      <c r="S246" s="31">
        <v>197</v>
      </c>
      <c r="T246" s="31">
        <v>220</v>
      </c>
      <c r="U246" s="31">
        <v>217</v>
      </c>
      <c r="V246" s="31">
        <v>303</v>
      </c>
      <c r="W246" s="31">
        <v>517</v>
      </c>
      <c r="X246" s="31">
        <v>497</v>
      </c>
      <c r="Y246" s="31">
        <v>500</v>
      </c>
      <c r="Z246" s="31">
        <v>413</v>
      </c>
      <c r="AA246" s="31">
        <v>3468</v>
      </c>
    </row>
    <row r="247" spans="1:27">
      <c r="A247" s="14" t="s">
        <v>59</v>
      </c>
      <c r="B247" s="6">
        <v>210</v>
      </c>
      <c r="C247" s="6">
        <v>191</v>
      </c>
      <c r="D247" s="6">
        <v>203</v>
      </c>
      <c r="E247" s="6">
        <v>197</v>
      </c>
      <c r="F247" s="6">
        <v>220</v>
      </c>
      <c r="G247" s="6">
        <v>217</v>
      </c>
      <c r="H247" s="6">
        <v>303</v>
      </c>
      <c r="I247" s="6">
        <v>517</v>
      </c>
      <c r="J247" s="6">
        <v>497</v>
      </c>
      <c r="K247" s="6">
        <v>500</v>
      </c>
      <c r="L247" s="6">
        <v>413</v>
      </c>
      <c r="M247" s="6">
        <v>3468</v>
      </c>
      <c r="O247" s="14" t="s">
        <v>59</v>
      </c>
      <c r="P247" s="6">
        <v>210</v>
      </c>
      <c r="Q247" s="6">
        <v>191</v>
      </c>
      <c r="R247" s="6">
        <v>203</v>
      </c>
      <c r="S247" s="6">
        <v>197</v>
      </c>
      <c r="T247" s="6">
        <v>220</v>
      </c>
      <c r="U247" s="6">
        <v>217</v>
      </c>
      <c r="V247" s="6">
        <v>303</v>
      </c>
      <c r="W247" s="6">
        <v>517</v>
      </c>
      <c r="X247" s="6">
        <v>497</v>
      </c>
      <c r="Y247" s="6">
        <v>500</v>
      </c>
      <c r="Z247" s="6">
        <v>413</v>
      </c>
      <c r="AA247" s="6">
        <v>3468</v>
      </c>
    </row>
    <row r="248" spans="1:27">
      <c r="A248" s="5" t="s">
        <v>463</v>
      </c>
      <c r="B248" s="6">
        <v>211</v>
      </c>
      <c r="C248" s="6">
        <v>165</v>
      </c>
      <c r="D248" s="6">
        <v>4</v>
      </c>
      <c r="E248" s="6">
        <v>324</v>
      </c>
      <c r="F248" s="6">
        <v>395</v>
      </c>
      <c r="G248" s="6">
        <v>572</v>
      </c>
      <c r="H248" s="6">
        <v>544</v>
      </c>
      <c r="I248" s="6">
        <v>309</v>
      </c>
      <c r="J248" s="6">
        <v>183</v>
      </c>
      <c r="K248" s="6">
        <v>183</v>
      </c>
      <c r="L248" s="6">
        <v>117</v>
      </c>
      <c r="M248" s="6">
        <v>3007</v>
      </c>
      <c r="O248" s="15" t="s">
        <v>463</v>
      </c>
      <c r="P248" s="31">
        <v>211</v>
      </c>
      <c r="Q248" s="31">
        <v>165</v>
      </c>
      <c r="R248" s="31">
        <v>4</v>
      </c>
      <c r="S248" s="31">
        <v>324</v>
      </c>
      <c r="T248" s="31">
        <v>395</v>
      </c>
      <c r="U248" s="31">
        <v>572</v>
      </c>
      <c r="V248" s="31">
        <v>544</v>
      </c>
      <c r="W248" s="31">
        <v>309</v>
      </c>
      <c r="X248" s="31">
        <v>183</v>
      </c>
      <c r="Y248" s="31">
        <v>183</v>
      </c>
      <c r="Z248" s="31">
        <v>117</v>
      </c>
      <c r="AA248" s="31">
        <v>3007</v>
      </c>
    </row>
    <row r="249" spans="1:27">
      <c r="A249" s="14" t="s">
        <v>182</v>
      </c>
      <c r="B249" s="6">
        <v>200</v>
      </c>
      <c r="C249" s="6">
        <v>160</v>
      </c>
      <c r="D249" s="6"/>
      <c r="E249" s="6">
        <v>211</v>
      </c>
      <c r="F249" s="6">
        <v>351</v>
      </c>
      <c r="G249" s="6">
        <v>484</v>
      </c>
      <c r="H249" s="6">
        <v>452</v>
      </c>
      <c r="I249" s="6">
        <v>256</v>
      </c>
      <c r="J249" s="6">
        <v>154</v>
      </c>
      <c r="K249" s="6">
        <v>139</v>
      </c>
      <c r="L249" s="6">
        <v>106</v>
      </c>
      <c r="M249" s="6">
        <v>2513</v>
      </c>
      <c r="O249" s="14" t="s">
        <v>182</v>
      </c>
      <c r="P249" s="6">
        <v>200</v>
      </c>
      <c r="Q249" s="6">
        <v>160</v>
      </c>
      <c r="R249" s="6"/>
      <c r="S249" s="6">
        <v>211</v>
      </c>
      <c r="T249" s="6">
        <v>351</v>
      </c>
      <c r="U249" s="6">
        <v>484</v>
      </c>
      <c r="V249" s="6">
        <v>452</v>
      </c>
      <c r="W249" s="6">
        <v>256</v>
      </c>
      <c r="X249" s="6">
        <v>154</v>
      </c>
      <c r="Y249" s="6">
        <v>139</v>
      </c>
      <c r="Z249" s="6">
        <v>106</v>
      </c>
      <c r="AA249" s="6">
        <v>2513</v>
      </c>
    </row>
    <row r="250" spans="1:27">
      <c r="A250" s="14" t="s">
        <v>20</v>
      </c>
      <c r="B250" s="6">
        <v>11</v>
      </c>
      <c r="C250" s="6">
        <v>5</v>
      </c>
      <c r="D250" s="6">
        <v>4</v>
      </c>
      <c r="E250" s="6">
        <v>13</v>
      </c>
      <c r="F250" s="6"/>
      <c r="G250" s="6">
        <v>16</v>
      </c>
      <c r="H250" s="6">
        <v>23</v>
      </c>
      <c r="I250" s="6">
        <v>29</v>
      </c>
      <c r="J250" s="6">
        <v>8</v>
      </c>
      <c r="K250" s="6">
        <v>18</v>
      </c>
      <c r="L250" s="6">
        <v>8</v>
      </c>
      <c r="M250" s="6">
        <v>135</v>
      </c>
      <c r="O250" s="14" t="s">
        <v>20</v>
      </c>
      <c r="P250" s="6">
        <v>11</v>
      </c>
      <c r="Q250" s="6">
        <v>5</v>
      </c>
      <c r="R250" s="6">
        <v>4</v>
      </c>
      <c r="S250" s="6">
        <v>13</v>
      </c>
      <c r="T250" s="6"/>
      <c r="U250" s="6">
        <v>16</v>
      </c>
      <c r="V250" s="6">
        <v>23</v>
      </c>
      <c r="W250" s="6">
        <v>29</v>
      </c>
      <c r="X250" s="6">
        <v>8</v>
      </c>
      <c r="Y250" s="6">
        <v>18</v>
      </c>
      <c r="Z250" s="6">
        <v>8</v>
      </c>
      <c r="AA250" s="6">
        <v>135</v>
      </c>
    </row>
    <row r="251" spans="1:27">
      <c r="A251" s="14" t="s">
        <v>332</v>
      </c>
      <c r="B251" s="6"/>
      <c r="C251" s="6"/>
      <c r="D251" s="6"/>
      <c r="E251" s="6">
        <v>2</v>
      </c>
      <c r="F251" s="6">
        <v>20</v>
      </c>
      <c r="G251" s="6">
        <v>44</v>
      </c>
      <c r="H251" s="6">
        <v>44</v>
      </c>
      <c r="I251" s="6"/>
      <c r="J251" s="6">
        <v>7</v>
      </c>
      <c r="K251" s="6"/>
      <c r="L251" s="6">
        <v>3</v>
      </c>
      <c r="M251" s="6">
        <v>120</v>
      </c>
      <c r="O251" s="14" t="s">
        <v>332</v>
      </c>
      <c r="P251" s="6"/>
      <c r="Q251" s="6"/>
      <c r="R251" s="6"/>
      <c r="S251" s="6">
        <v>2</v>
      </c>
      <c r="T251" s="6">
        <v>20</v>
      </c>
      <c r="U251" s="6">
        <v>44</v>
      </c>
      <c r="V251" s="6">
        <v>44</v>
      </c>
      <c r="W251" s="6"/>
      <c r="X251" s="6">
        <v>7</v>
      </c>
      <c r="Y251" s="6"/>
      <c r="Z251" s="6">
        <v>3</v>
      </c>
      <c r="AA251" s="6">
        <v>120</v>
      </c>
    </row>
    <row r="252" spans="1:27">
      <c r="A252" s="14" t="s">
        <v>348</v>
      </c>
      <c r="B252" s="6"/>
      <c r="C252" s="6"/>
      <c r="D252" s="6"/>
      <c r="E252" s="6">
        <v>3</v>
      </c>
      <c r="F252" s="6">
        <v>24</v>
      </c>
      <c r="G252" s="6">
        <v>14</v>
      </c>
      <c r="H252" s="6">
        <v>21</v>
      </c>
      <c r="I252" s="6">
        <v>21</v>
      </c>
      <c r="J252" s="6">
        <v>14</v>
      </c>
      <c r="K252" s="6">
        <v>4</v>
      </c>
      <c r="L252" s="6"/>
      <c r="M252" s="6">
        <v>101</v>
      </c>
      <c r="O252" s="14" t="s">
        <v>348</v>
      </c>
      <c r="P252" s="6"/>
      <c r="Q252" s="6"/>
      <c r="R252" s="6"/>
      <c r="S252" s="6">
        <v>3</v>
      </c>
      <c r="T252" s="6">
        <v>24</v>
      </c>
      <c r="U252" s="6">
        <v>14</v>
      </c>
      <c r="V252" s="6">
        <v>21</v>
      </c>
      <c r="W252" s="6">
        <v>21</v>
      </c>
      <c r="X252" s="6">
        <v>14</v>
      </c>
      <c r="Y252" s="6">
        <v>4</v>
      </c>
      <c r="Z252" s="6"/>
      <c r="AA252" s="6">
        <v>101</v>
      </c>
    </row>
    <row r="253" spans="1:27">
      <c r="A253" s="14" t="s">
        <v>202</v>
      </c>
      <c r="B253" s="6"/>
      <c r="C253" s="6"/>
      <c r="D253" s="6"/>
      <c r="E253" s="6">
        <v>86</v>
      </c>
      <c r="F253" s="6"/>
      <c r="G253" s="6"/>
      <c r="H253" s="6"/>
      <c r="I253" s="6"/>
      <c r="J253" s="6"/>
      <c r="K253" s="6"/>
      <c r="L253" s="6"/>
      <c r="M253" s="6">
        <v>86</v>
      </c>
      <c r="O253" s="14" t="s">
        <v>202</v>
      </c>
      <c r="P253" s="6"/>
      <c r="Q253" s="6"/>
      <c r="R253" s="6"/>
      <c r="S253" s="6">
        <v>86</v>
      </c>
      <c r="T253" s="6"/>
      <c r="U253" s="6"/>
      <c r="V253" s="6"/>
      <c r="W253" s="6"/>
      <c r="X253" s="6"/>
      <c r="Y253" s="6"/>
      <c r="Z253" s="6"/>
      <c r="AA253" s="6">
        <v>86</v>
      </c>
    </row>
    <row r="254" spans="1:27">
      <c r="A254" s="14" t="s">
        <v>563</v>
      </c>
      <c r="B254" s="6"/>
      <c r="C254" s="6"/>
      <c r="D254" s="6"/>
      <c r="E254" s="6"/>
      <c r="F254" s="6"/>
      <c r="G254" s="6"/>
      <c r="H254" s="6"/>
      <c r="I254" s="6"/>
      <c r="J254" s="6"/>
      <c r="K254" s="6">
        <v>19</v>
      </c>
      <c r="L254" s="6"/>
      <c r="M254" s="6">
        <v>19</v>
      </c>
      <c r="O254" s="14" t="s">
        <v>563</v>
      </c>
      <c r="P254" s="6"/>
      <c r="Q254" s="6"/>
      <c r="R254" s="6"/>
      <c r="S254" s="6"/>
      <c r="T254" s="6"/>
      <c r="U254" s="6"/>
      <c r="V254" s="6"/>
      <c r="W254" s="6"/>
      <c r="X254" s="6"/>
      <c r="Y254" s="6">
        <v>19</v>
      </c>
      <c r="Z254" s="6"/>
      <c r="AA254" s="6">
        <v>19</v>
      </c>
    </row>
    <row r="255" spans="1:27">
      <c r="A255" s="14" t="s">
        <v>333</v>
      </c>
      <c r="B255" s="6"/>
      <c r="C255" s="6"/>
      <c r="D255" s="6"/>
      <c r="E255" s="6">
        <v>1</v>
      </c>
      <c r="F255" s="6"/>
      <c r="G255" s="6">
        <v>10</v>
      </c>
      <c r="H255" s="6">
        <v>4</v>
      </c>
      <c r="I255" s="6">
        <v>3</v>
      </c>
      <c r="J255" s="6"/>
      <c r="K255" s="6"/>
      <c r="L255" s="6"/>
      <c r="M255" s="6">
        <v>18</v>
      </c>
      <c r="O255" s="14" t="s">
        <v>333</v>
      </c>
      <c r="P255" s="6"/>
      <c r="Q255" s="6"/>
      <c r="R255" s="6"/>
      <c r="S255" s="6">
        <v>1</v>
      </c>
      <c r="T255" s="6"/>
      <c r="U255" s="6">
        <v>10</v>
      </c>
      <c r="V255" s="6">
        <v>4</v>
      </c>
      <c r="W255" s="6">
        <v>3</v>
      </c>
      <c r="X255" s="6"/>
      <c r="Y255" s="6"/>
      <c r="Z255" s="6"/>
      <c r="AA255" s="6">
        <v>18</v>
      </c>
    </row>
    <row r="256" spans="1:27">
      <c r="A256" s="14" t="s">
        <v>331</v>
      </c>
      <c r="B256" s="6"/>
      <c r="C256" s="6"/>
      <c r="D256" s="6"/>
      <c r="E256" s="6">
        <v>8</v>
      </c>
      <c r="F256" s="6"/>
      <c r="G256" s="6">
        <v>4</v>
      </c>
      <c r="H256" s="6"/>
      <c r="I256" s="6"/>
      <c r="J256" s="6"/>
      <c r="K256" s="6"/>
      <c r="L256" s="6"/>
      <c r="M256" s="6">
        <v>12</v>
      </c>
      <c r="O256" s="14" t="s">
        <v>331</v>
      </c>
      <c r="P256" s="6"/>
      <c r="Q256" s="6"/>
      <c r="R256" s="6"/>
      <c r="S256" s="6">
        <v>8</v>
      </c>
      <c r="T256" s="6"/>
      <c r="U256" s="6">
        <v>4</v>
      </c>
      <c r="V256" s="6"/>
      <c r="W256" s="6"/>
      <c r="X256" s="6"/>
      <c r="Y256" s="6"/>
      <c r="Z256" s="6"/>
      <c r="AA256" s="6">
        <v>12</v>
      </c>
    </row>
    <row r="257" spans="1:27">
      <c r="A257" s="14" t="s">
        <v>568</v>
      </c>
      <c r="B257" s="6"/>
      <c r="C257" s="6"/>
      <c r="D257" s="6"/>
      <c r="E257" s="6"/>
      <c r="F257" s="6"/>
      <c r="G257" s="6"/>
      <c r="H257" s="6"/>
      <c r="I257" s="6"/>
      <c r="J257" s="6"/>
      <c r="K257" s="6">
        <v>3</v>
      </c>
      <c r="L257" s="6"/>
      <c r="M257" s="6">
        <v>3</v>
      </c>
      <c r="O257" s="14" t="s">
        <v>568</v>
      </c>
      <c r="P257" s="6"/>
      <c r="Q257" s="6"/>
      <c r="R257" s="6"/>
      <c r="S257" s="6"/>
      <c r="T257" s="6"/>
      <c r="U257" s="6"/>
      <c r="V257" s="6"/>
      <c r="W257" s="6"/>
      <c r="X257" s="6"/>
      <c r="Y257" s="6">
        <v>3</v>
      </c>
      <c r="Z257" s="6"/>
      <c r="AA257" s="6">
        <v>3</v>
      </c>
    </row>
    <row r="258" spans="1:27">
      <c r="A258" s="5" t="s">
        <v>78</v>
      </c>
      <c r="B258" s="6">
        <v>117</v>
      </c>
      <c r="C258" s="6">
        <v>107</v>
      </c>
      <c r="D258" s="6">
        <v>81</v>
      </c>
      <c r="E258" s="6">
        <v>144</v>
      </c>
      <c r="F258" s="6">
        <v>335</v>
      </c>
      <c r="G258" s="6">
        <v>539</v>
      </c>
      <c r="H258" s="6">
        <v>365</v>
      </c>
      <c r="I258" s="6">
        <v>232</v>
      </c>
      <c r="J258" s="6">
        <v>198</v>
      </c>
      <c r="K258" s="6">
        <v>597</v>
      </c>
      <c r="L258" s="6">
        <v>274</v>
      </c>
      <c r="M258" s="6">
        <v>2989</v>
      </c>
      <c r="O258" s="15" t="s">
        <v>78</v>
      </c>
      <c r="P258" s="31">
        <v>117</v>
      </c>
      <c r="Q258" s="31">
        <v>107</v>
      </c>
      <c r="R258" s="31">
        <v>81</v>
      </c>
      <c r="S258" s="31">
        <v>144</v>
      </c>
      <c r="T258" s="31">
        <v>335</v>
      </c>
      <c r="U258" s="31">
        <v>539</v>
      </c>
      <c r="V258" s="31">
        <v>365</v>
      </c>
      <c r="W258" s="31">
        <v>232</v>
      </c>
      <c r="X258" s="31">
        <v>198</v>
      </c>
      <c r="Y258" s="31">
        <v>597</v>
      </c>
      <c r="Z258" s="31">
        <v>274</v>
      </c>
      <c r="AA258" s="31">
        <v>2989</v>
      </c>
    </row>
    <row r="259" spans="1:27">
      <c r="A259" s="14" t="s">
        <v>231</v>
      </c>
      <c r="B259" s="6">
        <v>62</v>
      </c>
      <c r="C259" s="6">
        <v>54</v>
      </c>
      <c r="D259" s="6">
        <v>39</v>
      </c>
      <c r="E259" s="6">
        <v>70</v>
      </c>
      <c r="F259" s="6">
        <v>228</v>
      </c>
      <c r="G259" s="6">
        <v>409</v>
      </c>
      <c r="H259" s="6">
        <v>252</v>
      </c>
      <c r="I259" s="6">
        <v>109</v>
      </c>
      <c r="J259" s="6">
        <v>97</v>
      </c>
      <c r="K259" s="6">
        <v>394</v>
      </c>
      <c r="L259" s="6">
        <v>140</v>
      </c>
      <c r="M259" s="6">
        <v>1854</v>
      </c>
      <c r="O259" s="14" t="s">
        <v>231</v>
      </c>
      <c r="P259" s="6">
        <v>62</v>
      </c>
      <c r="Q259" s="6">
        <v>54</v>
      </c>
      <c r="R259" s="6">
        <v>39</v>
      </c>
      <c r="S259" s="6">
        <v>70</v>
      </c>
      <c r="T259" s="6">
        <v>228</v>
      </c>
      <c r="U259" s="6">
        <v>409</v>
      </c>
      <c r="V259" s="6">
        <v>252</v>
      </c>
      <c r="W259" s="6">
        <v>109</v>
      </c>
      <c r="X259" s="6">
        <v>97</v>
      </c>
      <c r="Y259" s="6">
        <v>394</v>
      </c>
      <c r="Z259" s="6">
        <v>140</v>
      </c>
      <c r="AA259" s="6">
        <v>1854</v>
      </c>
    </row>
    <row r="260" spans="1:27">
      <c r="A260" s="14" t="s">
        <v>79</v>
      </c>
      <c r="B260" s="6">
        <v>55</v>
      </c>
      <c r="C260" s="6">
        <v>53</v>
      </c>
      <c r="D260" s="6">
        <v>42</v>
      </c>
      <c r="E260" s="6">
        <v>74</v>
      </c>
      <c r="F260" s="6">
        <v>107</v>
      </c>
      <c r="G260" s="6">
        <v>130</v>
      </c>
      <c r="H260" s="6">
        <v>113</v>
      </c>
      <c r="I260" s="6">
        <v>123</v>
      </c>
      <c r="J260" s="6">
        <v>101</v>
      </c>
      <c r="K260" s="6">
        <v>203</v>
      </c>
      <c r="L260" s="6">
        <v>134</v>
      </c>
      <c r="M260" s="6">
        <v>1135</v>
      </c>
      <c r="O260" s="14" t="s">
        <v>79</v>
      </c>
      <c r="P260" s="6">
        <v>55</v>
      </c>
      <c r="Q260" s="6">
        <v>53</v>
      </c>
      <c r="R260" s="6">
        <v>42</v>
      </c>
      <c r="S260" s="6">
        <v>74</v>
      </c>
      <c r="T260" s="6">
        <v>107</v>
      </c>
      <c r="U260" s="6">
        <v>130</v>
      </c>
      <c r="V260" s="6">
        <v>113</v>
      </c>
      <c r="W260" s="6">
        <v>123</v>
      </c>
      <c r="X260" s="6">
        <v>101</v>
      </c>
      <c r="Y260" s="6">
        <v>203</v>
      </c>
      <c r="Z260" s="6">
        <v>134</v>
      </c>
      <c r="AA260" s="6">
        <v>1135</v>
      </c>
    </row>
    <row r="261" spans="1:27">
      <c r="A261" s="5" t="s">
        <v>201</v>
      </c>
      <c r="B261" s="6">
        <v>25</v>
      </c>
      <c r="C261" s="6">
        <v>18</v>
      </c>
      <c r="D261" s="6">
        <v>40</v>
      </c>
      <c r="E261" s="6">
        <v>106</v>
      </c>
      <c r="F261" s="6">
        <v>532</v>
      </c>
      <c r="G261" s="6">
        <v>617</v>
      </c>
      <c r="H261" s="6">
        <v>471</v>
      </c>
      <c r="I261" s="6">
        <v>419</v>
      </c>
      <c r="J261" s="6">
        <v>74</v>
      </c>
      <c r="K261" s="6">
        <v>39</v>
      </c>
      <c r="L261" s="6">
        <v>22</v>
      </c>
      <c r="M261" s="6">
        <v>2363</v>
      </c>
      <c r="O261" s="15" t="s">
        <v>201</v>
      </c>
      <c r="P261" s="31">
        <v>25</v>
      </c>
      <c r="Q261" s="31">
        <v>18</v>
      </c>
      <c r="R261" s="31">
        <v>40</v>
      </c>
      <c r="S261" s="31">
        <v>106</v>
      </c>
      <c r="T261" s="31">
        <v>532</v>
      </c>
      <c r="U261" s="31">
        <v>617</v>
      </c>
      <c r="V261" s="31">
        <v>471</v>
      </c>
      <c r="W261" s="31">
        <v>419</v>
      </c>
      <c r="X261" s="31">
        <v>74</v>
      </c>
      <c r="Y261" s="31">
        <v>39</v>
      </c>
      <c r="Z261" s="31">
        <v>22</v>
      </c>
      <c r="AA261" s="31">
        <v>2363</v>
      </c>
    </row>
    <row r="262" spans="1:27">
      <c r="A262" s="14" t="s">
        <v>277</v>
      </c>
      <c r="B262" s="6"/>
      <c r="C262" s="6">
        <v>0</v>
      </c>
      <c r="D262" s="6"/>
      <c r="E262" s="6"/>
      <c r="F262" s="6">
        <v>300</v>
      </c>
      <c r="G262" s="6">
        <v>294</v>
      </c>
      <c r="H262" s="6">
        <v>336</v>
      </c>
      <c r="I262" s="6">
        <v>336</v>
      </c>
      <c r="J262" s="6">
        <v>13</v>
      </c>
      <c r="K262" s="6"/>
      <c r="L262" s="6"/>
      <c r="M262" s="6">
        <v>1279</v>
      </c>
      <c r="O262" s="14" t="s">
        <v>277</v>
      </c>
      <c r="P262" s="6"/>
      <c r="Q262" s="6">
        <v>0</v>
      </c>
      <c r="R262" s="6"/>
      <c r="S262" s="6"/>
      <c r="T262" s="6">
        <v>300</v>
      </c>
      <c r="U262" s="6">
        <v>294</v>
      </c>
      <c r="V262" s="6">
        <v>336</v>
      </c>
      <c r="W262" s="6">
        <v>336</v>
      </c>
      <c r="X262" s="6">
        <v>13</v>
      </c>
      <c r="Y262" s="6"/>
      <c r="Z262" s="6"/>
      <c r="AA262" s="6">
        <v>1279</v>
      </c>
    </row>
    <row r="263" spans="1:27">
      <c r="A263" s="14" t="s">
        <v>285</v>
      </c>
      <c r="B263" s="6"/>
      <c r="C263" s="6">
        <v>18</v>
      </c>
      <c r="D263" s="6">
        <v>40</v>
      </c>
      <c r="E263" s="6">
        <v>106</v>
      </c>
      <c r="F263" s="6">
        <v>232</v>
      </c>
      <c r="G263" s="6">
        <v>282</v>
      </c>
      <c r="H263" s="6">
        <v>109</v>
      </c>
      <c r="I263" s="6">
        <v>54</v>
      </c>
      <c r="J263" s="6">
        <v>8</v>
      </c>
      <c r="K263" s="6"/>
      <c r="L263" s="6"/>
      <c r="M263" s="6">
        <v>849</v>
      </c>
      <c r="O263" s="14" t="s">
        <v>285</v>
      </c>
      <c r="P263" s="6"/>
      <c r="Q263" s="6">
        <v>18</v>
      </c>
      <c r="R263" s="6">
        <v>40</v>
      </c>
      <c r="S263" s="6">
        <v>106</v>
      </c>
      <c r="T263" s="6">
        <v>232</v>
      </c>
      <c r="U263" s="6">
        <v>282</v>
      </c>
      <c r="V263" s="6">
        <v>109</v>
      </c>
      <c r="W263" s="6">
        <v>54</v>
      </c>
      <c r="X263" s="6">
        <v>8</v>
      </c>
      <c r="Y263" s="6"/>
      <c r="Z263" s="6"/>
      <c r="AA263" s="6">
        <v>849</v>
      </c>
    </row>
    <row r="264" spans="1:27">
      <c r="A264" s="14" t="s">
        <v>202</v>
      </c>
      <c r="B264" s="6">
        <v>25</v>
      </c>
      <c r="C264" s="6"/>
      <c r="D264" s="6"/>
      <c r="E264" s="6"/>
      <c r="F264" s="6"/>
      <c r="G264" s="6">
        <v>41</v>
      </c>
      <c r="H264" s="6">
        <v>26</v>
      </c>
      <c r="I264" s="6">
        <v>29</v>
      </c>
      <c r="J264" s="6">
        <v>53</v>
      </c>
      <c r="K264" s="6"/>
      <c r="L264" s="6"/>
      <c r="M264" s="6">
        <v>174</v>
      </c>
      <c r="O264" s="14" t="s">
        <v>202</v>
      </c>
      <c r="P264" s="6">
        <v>25</v>
      </c>
      <c r="Q264" s="6"/>
      <c r="R264" s="6"/>
      <c r="S264" s="6"/>
      <c r="T264" s="6"/>
      <c r="U264" s="6">
        <v>41</v>
      </c>
      <c r="V264" s="6">
        <v>26</v>
      </c>
      <c r="W264" s="6">
        <v>29</v>
      </c>
      <c r="X264" s="6">
        <v>53</v>
      </c>
      <c r="Y264" s="6"/>
      <c r="Z264" s="6"/>
      <c r="AA264" s="6">
        <v>174</v>
      </c>
    </row>
    <row r="265" spans="1:27">
      <c r="A265" s="14" t="s">
        <v>571</v>
      </c>
      <c r="B265" s="6"/>
      <c r="C265" s="6"/>
      <c r="D265" s="6"/>
      <c r="E265" s="6"/>
      <c r="F265" s="6"/>
      <c r="G265" s="6"/>
      <c r="H265" s="6"/>
      <c r="I265" s="6"/>
      <c r="J265" s="6"/>
      <c r="K265" s="6">
        <v>27</v>
      </c>
      <c r="L265" s="6">
        <v>22</v>
      </c>
      <c r="M265" s="6">
        <v>49</v>
      </c>
      <c r="O265" s="14" t="s">
        <v>571</v>
      </c>
      <c r="P265" s="6"/>
      <c r="Q265" s="6"/>
      <c r="R265" s="6"/>
      <c r="S265" s="6"/>
      <c r="T265" s="6"/>
      <c r="U265" s="6"/>
      <c r="V265" s="6"/>
      <c r="W265" s="6"/>
      <c r="X265" s="6"/>
      <c r="Y265" s="6">
        <v>27</v>
      </c>
      <c r="Z265" s="6">
        <v>22</v>
      </c>
      <c r="AA265" s="6">
        <v>49</v>
      </c>
    </row>
    <row r="266" spans="1:27">
      <c r="A266" s="14" t="s">
        <v>572</v>
      </c>
      <c r="B266" s="6"/>
      <c r="C266" s="6"/>
      <c r="D266" s="6"/>
      <c r="E266" s="6"/>
      <c r="F266" s="6"/>
      <c r="G266" s="6"/>
      <c r="H266" s="6"/>
      <c r="I266" s="6"/>
      <c r="J266" s="6"/>
      <c r="K266" s="6">
        <v>12</v>
      </c>
      <c r="L266" s="6"/>
      <c r="M266" s="6">
        <v>12</v>
      </c>
      <c r="O266" s="14" t="s">
        <v>572</v>
      </c>
      <c r="P266" s="6"/>
      <c r="Q266" s="6"/>
      <c r="R266" s="6"/>
      <c r="S266" s="6"/>
      <c r="T266" s="6"/>
      <c r="U266" s="6"/>
      <c r="V266" s="6"/>
      <c r="W266" s="6"/>
      <c r="X266" s="6"/>
      <c r="Y266" s="6">
        <v>12</v>
      </c>
      <c r="Z266" s="6"/>
      <c r="AA266" s="6">
        <v>12</v>
      </c>
    </row>
    <row r="267" spans="1:27">
      <c r="A267" s="5" t="s">
        <v>455</v>
      </c>
      <c r="B267" s="6">
        <v>166</v>
      </c>
      <c r="C267" s="6">
        <v>72</v>
      </c>
      <c r="D267" s="6">
        <v>40</v>
      </c>
      <c r="E267" s="6">
        <v>172</v>
      </c>
      <c r="F267" s="6">
        <v>404</v>
      </c>
      <c r="G267" s="6">
        <v>354</v>
      </c>
      <c r="H267" s="6">
        <v>260</v>
      </c>
      <c r="I267" s="6">
        <v>336</v>
      </c>
      <c r="J267" s="6">
        <v>126</v>
      </c>
      <c r="K267" s="6"/>
      <c r="L267" s="6"/>
      <c r="M267" s="6">
        <v>1930</v>
      </c>
      <c r="O267" s="15" t="s">
        <v>455</v>
      </c>
      <c r="P267" s="31">
        <v>166</v>
      </c>
      <c r="Q267" s="31">
        <v>72</v>
      </c>
      <c r="R267" s="31">
        <v>40</v>
      </c>
      <c r="S267" s="31">
        <v>172</v>
      </c>
      <c r="T267" s="31">
        <v>404</v>
      </c>
      <c r="U267" s="31">
        <v>354</v>
      </c>
      <c r="V267" s="31">
        <v>260</v>
      </c>
      <c r="W267" s="31">
        <v>336</v>
      </c>
      <c r="X267" s="31">
        <v>126</v>
      </c>
      <c r="Y267" s="31"/>
      <c r="Z267" s="31"/>
      <c r="AA267" s="31">
        <v>1930</v>
      </c>
    </row>
    <row r="268" spans="1:27">
      <c r="A268" s="14" t="s">
        <v>108</v>
      </c>
      <c r="B268" s="6">
        <v>106</v>
      </c>
      <c r="C268" s="6">
        <v>60</v>
      </c>
      <c r="D268" s="6">
        <v>34</v>
      </c>
      <c r="E268" s="6">
        <v>116</v>
      </c>
      <c r="F268" s="6">
        <v>248</v>
      </c>
      <c r="G268" s="6">
        <v>258</v>
      </c>
      <c r="H268" s="6">
        <v>180</v>
      </c>
      <c r="I268" s="6">
        <v>256</v>
      </c>
      <c r="J268" s="6">
        <v>72</v>
      </c>
      <c r="K268" s="6"/>
      <c r="L268" s="6"/>
      <c r="M268" s="6">
        <v>1330</v>
      </c>
      <c r="O268" s="14" t="s">
        <v>108</v>
      </c>
      <c r="P268" s="6">
        <v>106</v>
      </c>
      <c r="Q268" s="6">
        <v>60</v>
      </c>
      <c r="R268" s="6">
        <v>34</v>
      </c>
      <c r="S268" s="6">
        <v>116</v>
      </c>
      <c r="T268" s="6">
        <v>248</v>
      </c>
      <c r="U268" s="6">
        <v>258</v>
      </c>
      <c r="V268" s="6">
        <v>180</v>
      </c>
      <c r="W268" s="6">
        <v>256</v>
      </c>
      <c r="X268" s="6">
        <v>72</v>
      </c>
      <c r="Y268" s="6"/>
      <c r="Z268" s="6"/>
      <c r="AA268" s="6">
        <v>1330</v>
      </c>
    </row>
    <row r="269" spans="1:27">
      <c r="A269" s="14" t="s">
        <v>126</v>
      </c>
      <c r="B269" s="6">
        <v>28</v>
      </c>
      <c r="C269" s="6">
        <v>4</v>
      </c>
      <c r="D269" s="6">
        <v>2</v>
      </c>
      <c r="E269" s="6">
        <v>24</v>
      </c>
      <c r="F269" s="6">
        <v>112</v>
      </c>
      <c r="G269" s="6">
        <v>68</v>
      </c>
      <c r="H269" s="6">
        <v>64</v>
      </c>
      <c r="I269" s="6">
        <v>68</v>
      </c>
      <c r="J269" s="6">
        <v>4</v>
      </c>
      <c r="K269" s="6"/>
      <c r="L269" s="6"/>
      <c r="M269" s="6">
        <v>374</v>
      </c>
      <c r="O269" s="14" t="s">
        <v>126</v>
      </c>
      <c r="P269" s="6">
        <v>28</v>
      </c>
      <c r="Q269" s="6">
        <v>4</v>
      </c>
      <c r="R269" s="6">
        <v>2</v>
      </c>
      <c r="S269" s="6">
        <v>24</v>
      </c>
      <c r="T269" s="6">
        <v>112</v>
      </c>
      <c r="U269" s="6">
        <v>68</v>
      </c>
      <c r="V269" s="6">
        <v>64</v>
      </c>
      <c r="W269" s="6">
        <v>68</v>
      </c>
      <c r="X269" s="6">
        <v>4</v>
      </c>
      <c r="Y269" s="6"/>
      <c r="Z269" s="6"/>
      <c r="AA269" s="6">
        <v>374</v>
      </c>
    </row>
    <row r="270" spans="1:27">
      <c r="A270" s="14" t="s">
        <v>121</v>
      </c>
      <c r="B270" s="6">
        <v>12</v>
      </c>
      <c r="C270" s="6">
        <v>8</v>
      </c>
      <c r="D270" s="6">
        <v>4</v>
      </c>
      <c r="E270" s="6">
        <v>32</v>
      </c>
      <c r="F270" s="6">
        <v>44</v>
      </c>
      <c r="G270" s="6">
        <v>28</v>
      </c>
      <c r="H270" s="6">
        <v>16</v>
      </c>
      <c r="I270" s="6">
        <v>12</v>
      </c>
      <c r="J270" s="6">
        <v>22</v>
      </c>
      <c r="K270" s="6"/>
      <c r="L270" s="6"/>
      <c r="M270" s="6">
        <v>178</v>
      </c>
      <c r="O270" s="14" t="s">
        <v>121</v>
      </c>
      <c r="P270" s="6">
        <v>12</v>
      </c>
      <c r="Q270" s="6">
        <v>8</v>
      </c>
      <c r="R270" s="6">
        <v>4</v>
      </c>
      <c r="S270" s="6">
        <v>32</v>
      </c>
      <c r="T270" s="6">
        <v>44</v>
      </c>
      <c r="U270" s="6">
        <v>28</v>
      </c>
      <c r="V270" s="6">
        <v>16</v>
      </c>
      <c r="W270" s="6">
        <v>12</v>
      </c>
      <c r="X270" s="6">
        <v>22</v>
      </c>
      <c r="Y270" s="6"/>
      <c r="Z270" s="6"/>
      <c r="AA270" s="6">
        <v>178</v>
      </c>
    </row>
    <row r="271" spans="1:27">
      <c r="A271" s="14" t="s">
        <v>127</v>
      </c>
      <c r="B271" s="6">
        <v>20</v>
      </c>
      <c r="C271" s="6"/>
      <c r="D271" s="6"/>
      <c r="E271" s="6"/>
      <c r="F271" s="6"/>
      <c r="G271" s="6"/>
      <c r="H271" s="6"/>
      <c r="I271" s="6"/>
      <c r="J271" s="6">
        <v>28</v>
      </c>
      <c r="K271" s="6"/>
      <c r="L271" s="6"/>
      <c r="M271" s="6">
        <v>48</v>
      </c>
      <c r="O271" s="14" t="s">
        <v>127</v>
      </c>
      <c r="P271" s="6">
        <v>20</v>
      </c>
      <c r="Q271" s="6"/>
      <c r="R271" s="6"/>
      <c r="S271" s="6"/>
      <c r="T271" s="6"/>
      <c r="U271" s="6"/>
      <c r="V271" s="6"/>
      <c r="W271" s="6"/>
      <c r="X271" s="6">
        <v>28</v>
      </c>
      <c r="Y271" s="6"/>
      <c r="Z271" s="6"/>
      <c r="AA271" s="6">
        <v>48</v>
      </c>
    </row>
    <row r="272" spans="1:27">
      <c r="A272" s="5" t="s">
        <v>398</v>
      </c>
      <c r="B272" s="6"/>
      <c r="C272" s="6"/>
      <c r="D272" s="6"/>
      <c r="E272" s="6"/>
      <c r="F272" s="6"/>
      <c r="G272" s="6">
        <v>483</v>
      </c>
      <c r="H272" s="6">
        <v>292</v>
      </c>
      <c r="I272" s="6">
        <v>223</v>
      </c>
      <c r="J272" s="6">
        <v>163</v>
      </c>
      <c r="K272" s="6">
        <v>126</v>
      </c>
      <c r="L272" s="6">
        <v>191</v>
      </c>
      <c r="M272" s="6">
        <v>1478</v>
      </c>
      <c r="O272" s="15" t="s">
        <v>398</v>
      </c>
      <c r="P272" s="31"/>
      <c r="Q272" s="31"/>
      <c r="R272" s="31"/>
      <c r="S272" s="31"/>
      <c r="T272" s="31"/>
      <c r="U272" s="31">
        <v>483</v>
      </c>
      <c r="V272" s="31">
        <v>292</v>
      </c>
      <c r="W272" s="31">
        <v>223</v>
      </c>
      <c r="X272" s="31">
        <v>163</v>
      </c>
      <c r="Y272" s="31">
        <v>126</v>
      </c>
      <c r="Z272" s="31">
        <v>191</v>
      </c>
      <c r="AA272" s="31">
        <v>1478</v>
      </c>
    </row>
    <row r="273" spans="1:27">
      <c r="A273" s="14" t="s">
        <v>399</v>
      </c>
      <c r="B273" s="6"/>
      <c r="C273" s="6"/>
      <c r="D273" s="6"/>
      <c r="E273" s="6"/>
      <c r="F273" s="6"/>
      <c r="G273" s="6">
        <v>483</v>
      </c>
      <c r="H273" s="6">
        <v>292</v>
      </c>
      <c r="I273" s="6">
        <v>223</v>
      </c>
      <c r="J273" s="6">
        <v>163</v>
      </c>
      <c r="K273" s="6">
        <v>126</v>
      </c>
      <c r="L273" s="6">
        <v>191</v>
      </c>
      <c r="M273" s="6">
        <v>1478</v>
      </c>
      <c r="O273" s="14" t="s">
        <v>399</v>
      </c>
      <c r="P273" s="6"/>
      <c r="Q273" s="6"/>
      <c r="R273" s="6"/>
      <c r="S273" s="6"/>
      <c r="T273" s="6"/>
      <c r="U273" s="6">
        <v>483</v>
      </c>
      <c r="V273" s="6">
        <v>292</v>
      </c>
      <c r="W273" s="6">
        <v>223</v>
      </c>
      <c r="X273" s="6">
        <v>163</v>
      </c>
      <c r="Y273" s="6">
        <v>126</v>
      </c>
      <c r="Z273" s="6">
        <v>191</v>
      </c>
      <c r="AA273" s="6">
        <v>1478</v>
      </c>
    </row>
    <row r="274" spans="1:27">
      <c r="A274" s="5" t="s">
        <v>456</v>
      </c>
      <c r="B274" s="6">
        <v>28</v>
      </c>
      <c r="C274" s="6">
        <v>31</v>
      </c>
      <c r="D274" s="6">
        <v>22</v>
      </c>
      <c r="E274" s="6">
        <v>159</v>
      </c>
      <c r="F274" s="6">
        <v>211</v>
      </c>
      <c r="G274" s="6">
        <v>243</v>
      </c>
      <c r="H274" s="6">
        <v>232</v>
      </c>
      <c r="I274" s="6">
        <v>141</v>
      </c>
      <c r="J274" s="6">
        <v>104</v>
      </c>
      <c r="K274" s="6">
        <v>108</v>
      </c>
      <c r="L274" s="6">
        <v>144</v>
      </c>
      <c r="M274" s="6">
        <v>1423</v>
      </c>
      <c r="O274" s="15" t="s">
        <v>456</v>
      </c>
      <c r="P274" s="31">
        <v>28</v>
      </c>
      <c r="Q274" s="31">
        <v>31</v>
      </c>
      <c r="R274" s="31">
        <v>22</v>
      </c>
      <c r="S274" s="31">
        <v>159</v>
      </c>
      <c r="T274" s="31">
        <v>211</v>
      </c>
      <c r="U274" s="31">
        <v>243</v>
      </c>
      <c r="V274" s="31">
        <v>232</v>
      </c>
      <c r="W274" s="31">
        <v>141</v>
      </c>
      <c r="X274" s="31">
        <v>104</v>
      </c>
      <c r="Y274" s="31">
        <v>108</v>
      </c>
      <c r="Z274" s="31">
        <v>144</v>
      </c>
      <c r="AA274" s="31">
        <v>1423</v>
      </c>
    </row>
    <row r="275" spans="1:27">
      <c r="A275" s="14" t="s">
        <v>361</v>
      </c>
      <c r="B275" s="6"/>
      <c r="C275" s="6"/>
      <c r="D275" s="6"/>
      <c r="E275" s="6">
        <v>100</v>
      </c>
      <c r="F275" s="6">
        <v>103</v>
      </c>
      <c r="G275" s="6">
        <v>112</v>
      </c>
      <c r="H275" s="6">
        <v>112</v>
      </c>
      <c r="I275" s="6">
        <v>67</v>
      </c>
      <c r="J275" s="6">
        <v>69</v>
      </c>
      <c r="K275" s="6">
        <v>79</v>
      </c>
      <c r="L275" s="6">
        <v>96</v>
      </c>
      <c r="M275" s="6">
        <v>738</v>
      </c>
      <c r="O275" s="14" t="s">
        <v>361</v>
      </c>
      <c r="P275" s="6"/>
      <c r="Q275" s="6"/>
      <c r="R275" s="6"/>
      <c r="S275" s="6">
        <v>100</v>
      </c>
      <c r="T275" s="6">
        <v>103</v>
      </c>
      <c r="U275" s="6">
        <v>112</v>
      </c>
      <c r="V275" s="6">
        <v>112</v>
      </c>
      <c r="W275" s="6">
        <v>67</v>
      </c>
      <c r="X275" s="6">
        <v>69</v>
      </c>
      <c r="Y275" s="6">
        <v>79</v>
      </c>
      <c r="Z275" s="6">
        <v>96</v>
      </c>
      <c r="AA275" s="6">
        <v>738</v>
      </c>
    </row>
    <row r="276" spans="1:27">
      <c r="A276" s="14" t="s">
        <v>85</v>
      </c>
      <c r="B276" s="6">
        <v>7</v>
      </c>
      <c r="C276" s="6">
        <v>7</v>
      </c>
      <c r="D276" s="6">
        <v>4</v>
      </c>
      <c r="E276" s="6">
        <v>15</v>
      </c>
      <c r="F276" s="6">
        <v>60</v>
      </c>
      <c r="G276" s="6">
        <v>79</v>
      </c>
      <c r="H276" s="6">
        <v>81</v>
      </c>
      <c r="I276" s="6">
        <v>41</v>
      </c>
      <c r="J276" s="6">
        <v>14</v>
      </c>
      <c r="K276" s="6">
        <v>29</v>
      </c>
      <c r="L276" s="6">
        <v>37</v>
      </c>
      <c r="M276" s="6">
        <v>374</v>
      </c>
      <c r="O276" s="14" t="s">
        <v>85</v>
      </c>
      <c r="P276" s="6">
        <v>7</v>
      </c>
      <c r="Q276" s="6">
        <v>7</v>
      </c>
      <c r="R276" s="6">
        <v>4</v>
      </c>
      <c r="S276" s="6">
        <v>15</v>
      </c>
      <c r="T276" s="6">
        <v>60</v>
      </c>
      <c r="U276" s="6">
        <v>79</v>
      </c>
      <c r="V276" s="6">
        <v>81</v>
      </c>
      <c r="W276" s="6">
        <v>41</v>
      </c>
      <c r="X276" s="6">
        <v>14</v>
      </c>
      <c r="Y276" s="6">
        <v>29</v>
      </c>
      <c r="Z276" s="6">
        <v>37</v>
      </c>
      <c r="AA276" s="6">
        <v>374</v>
      </c>
    </row>
    <row r="277" spans="1:27">
      <c r="A277" s="14" t="s">
        <v>159</v>
      </c>
      <c r="B277" s="6">
        <v>21</v>
      </c>
      <c r="C277" s="6">
        <v>13</v>
      </c>
      <c r="D277" s="6">
        <v>18</v>
      </c>
      <c r="E277" s="6">
        <v>40</v>
      </c>
      <c r="F277" s="6">
        <v>29</v>
      </c>
      <c r="G277" s="6">
        <v>32</v>
      </c>
      <c r="H277" s="6">
        <v>21</v>
      </c>
      <c r="I277" s="6">
        <v>29</v>
      </c>
      <c r="J277" s="6">
        <v>21</v>
      </c>
      <c r="K277" s="6"/>
      <c r="L277" s="6"/>
      <c r="M277" s="6">
        <v>224</v>
      </c>
      <c r="O277" s="14" t="s">
        <v>159</v>
      </c>
      <c r="P277" s="6">
        <v>21</v>
      </c>
      <c r="Q277" s="6">
        <v>13</v>
      </c>
      <c r="R277" s="6">
        <v>18</v>
      </c>
      <c r="S277" s="6">
        <v>40</v>
      </c>
      <c r="T277" s="6">
        <v>29</v>
      </c>
      <c r="U277" s="6">
        <v>32</v>
      </c>
      <c r="V277" s="6">
        <v>21</v>
      </c>
      <c r="W277" s="6">
        <v>29</v>
      </c>
      <c r="X277" s="6">
        <v>21</v>
      </c>
      <c r="Y277" s="6"/>
      <c r="Z277" s="6"/>
      <c r="AA277" s="6">
        <v>224</v>
      </c>
    </row>
    <row r="278" spans="1:27">
      <c r="A278" s="14" t="s">
        <v>154</v>
      </c>
      <c r="B278" s="6"/>
      <c r="C278" s="6"/>
      <c r="D278" s="6"/>
      <c r="E278" s="6">
        <v>4</v>
      </c>
      <c r="F278" s="6">
        <v>15</v>
      </c>
      <c r="G278" s="6">
        <v>13</v>
      </c>
      <c r="H278" s="6">
        <v>18</v>
      </c>
      <c r="I278" s="6">
        <v>4</v>
      </c>
      <c r="J278" s="6"/>
      <c r="K278" s="6"/>
      <c r="L278" s="6"/>
      <c r="M278" s="6">
        <v>54</v>
      </c>
      <c r="O278" s="14" t="s">
        <v>154</v>
      </c>
      <c r="P278" s="6"/>
      <c r="Q278" s="6"/>
      <c r="R278" s="6"/>
      <c r="S278" s="6">
        <v>4</v>
      </c>
      <c r="T278" s="6">
        <v>15</v>
      </c>
      <c r="U278" s="6">
        <v>13</v>
      </c>
      <c r="V278" s="6">
        <v>18</v>
      </c>
      <c r="W278" s="6">
        <v>4</v>
      </c>
      <c r="X278" s="6"/>
      <c r="Y278" s="6"/>
      <c r="Z278" s="6"/>
      <c r="AA278" s="6">
        <v>54</v>
      </c>
    </row>
    <row r="279" spans="1:27">
      <c r="A279" s="14" t="s">
        <v>283</v>
      </c>
      <c r="B279" s="6"/>
      <c r="C279" s="6">
        <v>11</v>
      </c>
      <c r="D279" s="6"/>
      <c r="E279" s="6"/>
      <c r="F279" s="6"/>
      <c r="G279" s="6"/>
      <c r="H279" s="6"/>
      <c r="I279" s="6"/>
      <c r="J279" s="6"/>
      <c r="K279" s="6"/>
      <c r="L279" s="6"/>
      <c r="M279" s="6">
        <v>11</v>
      </c>
      <c r="O279" s="14" t="s">
        <v>283</v>
      </c>
      <c r="P279" s="6"/>
      <c r="Q279" s="6">
        <v>11</v>
      </c>
      <c r="R279" s="6"/>
      <c r="S279" s="6"/>
      <c r="T279" s="6"/>
      <c r="U279" s="6"/>
      <c r="V279" s="6"/>
      <c r="W279" s="6"/>
      <c r="X279" s="6"/>
      <c r="Y279" s="6"/>
      <c r="Z279" s="6"/>
      <c r="AA279" s="6">
        <v>11</v>
      </c>
    </row>
    <row r="280" spans="1:27">
      <c r="A280" s="14" t="s">
        <v>581</v>
      </c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>
        <v>11</v>
      </c>
      <c r="M280" s="6">
        <v>11</v>
      </c>
      <c r="O280" s="14" t="s">
        <v>581</v>
      </c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>
        <v>11</v>
      </c>
      <c r="AA280" s="6">
        <v>11</v>
      </c>
    </row>
    <row r="281" spans="1:27">
      <c r="A281" s="14" t="s">
        <v>382</v>
      </c>
      <c r="B281" s="6"/>
      <c r="C281" s="6"/>
      <c r="D281" s="6"/>
      <c r="E281" s="6"/>
      <c r="F281" s="6">
        <v>4</v>
      </c>
      <c r="G281" s="6">
        <v>7</v>
      </c>
      <c r="H281" s="6"/>
      <c r="I281" s="6"/>
      <c r="J281" s="6"/>
      <c r="K281" s="6"/>
      <c r="L281" s="6"/>
      <c r="M281" s="6">
        <v>11</v>
      </c>
      <c r="O281" s="14" t="s">
        <v>382</v>
      </c>
      <c r="P281" s="6"/>
      <c r="Q281" s="6"/>
      <c r="R281" s="6"/>
      <c r="S281" s="6"/>
      <c r="T281" s="6">
        <v>4</v>
      </c>
      <c r="U281" s="6">
        <v>7</v>
      </c>
      <c r="V281" s="6"/>
      <c r="W281" s="6"/>
      <c r="X281" s="6"/>
      <c r="Y281" s="6"/>
      <c r="Z281" s="6"/>
      <c r="AA281" s="6">
        <v>11</v>
      </c>
    </row>
    <row r="282" spans="1:27">
      <c r="A282" s="5" t="s">
        <v>128</v>
      </c>
      <c r="B282" s="6">
        <v>50</v>
      </c>
      <c r="C282" s="6">
        <v>38</v>
      </c>
      <c r="D282" s="6">
        <v>32</v>
      </c>
      <c r="E282" s="6">
        <v>60</v>
      </c>
      <c r="F282" s="6">
        <v>262</v>
      </c>
      <c r="G282" s="6">
        <v>238</v>
      </c>
      <c r="H282" s="6">
        <v>226</v>
      </c>
      <c r="I282" s="6">
        <v>138</v>
      </c>
      <c r="J282" s="6">
        <v>106</v>
      </c>
      <c r="K282" s="6">
        <v>46</v>
      </c>
      <c r="L282" s="6">
        <v>182</v>
      </c>
      <c r="M282" s="6">
        <v>1378</v>
      </c>
      <c r="O282" s="15" t="s">
        <v>128</v>
      </c>
      <c r="P282" s="31">
        <v>50</v>
      </c>
      <c r="Q282" s="31">
        <v>38</v>
      </c>
      <c r="R282" s="31">
        <v>32</v>
      </c>
      <c r="S282" s="31">
        <v>60</v>
      </c>
      <c r="T282" s="31">
        <v>262</v>
      </c>
      <c r="U282" s="31">
        <v>238</v>
      </c>
      <c r="V282" s="31">
        <v>226</v>
      </c>
      <c r="W282" s="31">
        <v>138</v>
      </c>
      <c r="X282" s="31">
        <v>106</v>
      </c>
      <c r="Y282" s="31">
        <v>46</v>
      </c>
      <c r="Z282" s="31">
        <v>182</v>
      </c>
      <c r="AA282" s="31">
        <v>1378</v>
      </c>
    </row>
    <row r="283" spans="1:27">
      <c r="A283" s="14" t="s">
        <v>129</v>
      </c>
      <c r="B283" s="6">
        <v>50</v>
      </c>
      <c r="C283" s="6">
        <v>38</v>
      </c>
      <c r="D283" s="6">
        <v>32</v>
      </c>
      <c r="E283" s="6">
        <v>60</v>
      </c>
      <c r="F283" s="6">
        <v>262</v>
      </c>
      <c r="G283" s="6">
        <v>238</v>
      </c>
      <c r="H283" s="6">
        <v>226</v>
      </c>
      <c r="I283" s="6">
        <v>138</v>
      </c>
      <c r="J283" s="6">
        <v>106</v>
      </c>
      <c r="K283" s="6"/>
      <c r="L283" s="6"/>
      <c r="M283" s="6">
        <v>1150</v>
      </c>
      <c r="O283" s="14" t="s">
        <v>129</v>
      </c>
      <c r="P283" s="6">
        <v>50</v>
      </c>
      <c r="Q283" s="6">
        <v>38</v>
      </c>
      <c r="R283" s="6">
        <v>32</v>
      </c>
      <c r="S283" s="6">
        <v>60</v>
      </c>
      <c r="T283" s="6">
        <v>262</v>
      </c>
      <c r="U283" s="6">
        <v>238</v>
      </c>
      <c r="V283" s="6">
        <v>226</v>
      </c>
      <c r="W283" s="6">
        <v>138</v>
      </c>
      <c r="X283" s="6">
        <v>106</v>
      </c>
      <c r="Y283" s="6"/>
      <c r="Z283" s="6"/>
      <c r="AA283" s="6">
        <v>1150</v>
      </c>
    </row>
    <row r="284" spans="1:27">
      <c r="A284" s="14" t="s">
        <v>551</v>
      </c>
      <c r="B284" s="6"/>
      <c r="C284" s="6"/>
      <c r="D284" s="6"/>
      <c r="E284" s="6"/>
      <c r="F284" s="6"/>
      <c r="G284" s="6"/>
      <c r="H284" s="6"/>
      <c r="I284" s="6"/>
      <c r="J284" s="6"/>
      <c r="K284" s="6">
        <v>46</v>
      </c>
      <c r="L284" s="6">
        <v>182</v>
      </c>
      <c r="M284" s="6">
        <v>228</v>
      </c>
      <c r="O284" s="14" t="s">
        <v>551</v>
      </c>
      <c r="P284" s="6"/>
      <c r="Q284" s="6"/>
      <c r="R284" s="6"/>
      <c r="S284" s="6"/>
      <c r="T284" s="6"/>
      <c r="U284" s="6"/>
      <c r="V284" s="6"/>
      <c r="W284" s="6"/>
      <c r="X284" s="6"/>
      <c r="Y284" s="6">
        <v>46</v>
      </c>
      <c r="Z284" s="6">
        <v>182</v>
      </c>
      <c r="AA284" s="6">
        <v>228</v>
      </c>
    </row>
    <row r="285" spans="1:27">
      <c r="A285" s="5" t="s">
        <v>454</v>
      </c>
      <c r="B285" s="6">
        <v>86</v>
      </c>
      <c r="C285" s="6">
        <v>84</v>
      </c>
      <c r="D285" s="6">
        <v>74</v>
      </c>
      <c r="E285" s="6">
        <v>60</v>
      </c>
      <c r="F285" s="6">
        <v>228</v>
      </c>
      <c r="G285" s="6">
        <v>160</v>
      </c>
      <c r="H285" s="6">
        <v>168</v>
      </c>
      <c r="I285" s="6">
        <v>142</v>
      </c>
      <c r="J285" s="6">
        <v>86</v>
      </c>
      <c r="K285" s="6">
        <v>76</v>
      </c>
      <c r="L285" s="6">
        <v>180</v>
      </c>
      <c r="M285" s="6">
        <v>1344</v>
      </c>
      <c r="O285" s="15" t="s">
        <v>454</v>
      </c>
      <c r="P285" s="31">
        <v>86</v>
      </c>
      <c r="Q285" s="31">
        <v>84</v>
      </c>
      <c r="R285" s="31">
        <v>74</v>
      </c>
      <c r="S285" s="31">
        <v>60</v>
      </c>
      <c r="T285" s="31">
        <v>228</v>
      </c>
      <c r="U285" s="31">
        <v>160</v>
      </c>
      <c r="V285" s="31">
        <v>168</v>
      </c>
      <c r="W285" s="31">
        <v>142</v>
      </c>
      <c r="X285" s="31">
        <v>86</v>
      </c>
      <c r="Y285" s="31">
        <v>76</v>
      </c>
      <c r="Z285" s="31">
        <v>180</v>
      </c>
      <c r="AA285" s="31">
        <v>1344</v>
      </c>
    </row>
    <row r="286" spans="1:27">
      <c r="A286" s="14" t="s">
        <v>137</v>
      </c>
      <c r="B286" s="6">
        <v>26</v>
      </c>
      <c r="C286" s="6">
        <v>32</v>
      </c>
      <c r="D286" s="6">
        <v>40</v>
      </c>
      <c r="E286" s="6">
        <v>24</v>
      </c>
      <c r="F286" s="6">
        <v>68</v>
      </c>
      <c r="G286" s="6">
        <v>76</v>
      </c>
      <c r="H286" s="6">
        <v>62</v>
      </c>
      <c r="I286" s="6">
        <v>48</v>
      </c>
      <c r="J286" s="6">
        <v>30</v>
      </c>
      <c r="K286" s="6"/>
      <c r="L286" s="6"/>
      <c r="M286" s="6">
        <v>406</v>
      </c>
      <c r="O286" s="14" t="s">
        <v>137</v>
      </c>
      <c r="P286" s="6">
        <v>26</v>
      </c>
      <c r="Q286" s="6">
        <v>32</v>
      </c>
      <c r="R286" s="6">
        <v>40</v>
      </c>
      <c r="S286" s="6">
        <v>24</v>
      </c>
      <c r="T286" s="6">
        <v>68</v>
      </c>
      <c r="U286" s="6">
        <v>76</v>
      </c>
      <c r="V286" s="6">
        <v>62</v>
      </c>
      <c r="W286" s="6">
        <v>48</v>
      </c>
      <c r="X286" s="6">
        <v>30</v>
      </c>
      <c r="Y286" s="6"/>
      <c r="Z286" s="6"/>
      <c r="AA286" s="6">
        <v>406</v>
      </c>
    </row>
    <row r="287" spans="1:27">
      <c r="A287" s="14" t="s">
        <v>133</v>
      </c>
      <c r="B287" s="6">
        <v>20</v>
      </c>
      <c r="C287" s="6">
        <v>32</v>
      </c>
      <c r="D287" s="6">
        <v>22</v>
      </c>
      <c r="E287" s="6">
        <v>20</v>
      </c>
      <c r="F287" s="6">
        <v>60</v>
      </c>
      <c r="G287" s="6">
        <v>26</v>
      </c>
      <c r="H287" s="6">
        <v>44</v>
      </c>
      <c r="I287" s="6">
        <v>46</v>
      </c>
      <c r="J287" s="6">
        <v>26</v>
      </c>
      <c r="K287" s="6"/>
      <c r="L287" s="6"/>
      <c r="M287" s="6">
        <v>296</v>
      </c>
      <c r="O287" s="14" t="s">
        <v>133</v>
      </c>
      <c r="P287" s="6">
        <v>20</v>
      </c>
      <c r="Q287" s="6">
        <v>32</v>
      </c>
      <c r="R287" s="6">
        <v>22</v>
      </c>
      <c r="S287" s="6">
        <v>20</v>
      </c>
      <c r="T287" s="6">
        <v>60</v>
      </c>
      <c r="U287" s="6">
        <v>26</v>
      </c>
      <c r="V287" s="6">
        <v>44</v>
      </c>
      <c r="W287" s="6">
        <v>46</v>
      </c>
      <c r="X287" s="6">
        <v>26</v>
      </c>
      <c r="Y287" s="6"/>
      <c r="Z287" s="6"/>
      <c r="AA287" s="6">
        <v>296</v>
      </c>
    </row>
    <row r="288" spans="1:27">
      <c r="A288" s="14" t="s">
        <v>136</v>
      </c>
      <c r="B288" s="6">
        <v>24</v>
      </c>
      <c r="C288" s="6">
        <v>12</v>
      </c>
      <c r="D288" s="6">
        <v>8</v>
      </c>
      <c r="E288" s="6">
        <v>12</v>
      </c>
      <c r="F288" s="6">
        <v>44</v>
      </c>
      <c r="G288" s="6">
        <v>24</v>
      </c>
      <c r="H288" s="6">
        <v>36</v>
      </c>
      <c r="I288" s="6">
        <v>16</v>
      </c>
      <c r="J288" s="6">
        <v>16</v>
      </c>
      <c r="K288" s="6"/>
      <c r="L288" s="6"/>
      <c r="M288" s="6">
        <v>192</v>
      </c>
      <c r="O288" s="14" t="s">
        <v>136</v>
      </c>
      <c r="P288" s="6">
        <v>24</v>
      </c>
      <c r="Q288" s="6">
        <v>12</v>
      </c>
      <c r="R288" s="6">
        <v>8</v>
      </c>
      <c r="S288" s="6">
        <v>12</v>
      </c>
      <c r="T288" s="6">
        <v>44</v>
      </c>
      <c r="U288" s="6">
        <v>24</v>
      </c>
      <c r="V288" s="6">
        <v>36</v>
      </c>
      <c r="W288" s="6">
        <v>16</v>
      </c>
      <c r="X288" s="6">
        <v>16</v>
      </c>
      <c r="Y288" s="6"/>
      <c r="Z288" s="6"/>
      <c r="AA288" s="6">
        <v>192</v>
      </c>
    </row>
    <row r="289" spans="1:27">
      <c r="A289" s="14" t="s">
        <v>134</v>
      </c>
      <c r="B289" s="6">
        <v>2</v>
      </c>
      <c r="C289" s="6">
        <v>2</v>
      </c>
      <c r="D289" s="6">
        <v>2</v>
      </c>
      <c r="E289" s="6"/>
      <c r="F289" s="6">
        <v>20</v>
      </c>
      <c r="G289" s="6">
        <v>14</v>
      </c>
      <c r="H289" s="6">
        <v>20</v>
      </c>
      <c r="I289" s="6">
        <v>32</v>
      </c>
      <c r="J289" s="6">
        <v>4</v>
      </c>
      <c r="K289" s="6"/>
      <c r="L289" s="6"/>
      <c r="M289" s="6">
        <v>96</v>
      </c>
      <c r="O289" s="14" t="s">
        <v>134</v>
      </c>
      <c r="P289" s="6">
        <v>2</v>
      </c>
      <c r="Q289" s="6">
        <v>2</v>
      </c>
      <c r="R289" s="6">
        <v>2</v>
      </c>
      <c r="S289" s="6"/>
      <c r="T289" s="6">
        <v>20</v>
      </c>
      <c r="U289" s="6">
        <v>14</v>
      </c>
      <c r="V289" s="6">
        <v>20</v>
      </c>
      <c r="W289" s="6">
        <v>32</v>
      </c>
      <c r="X289" s="6">
        <v>4</v>
      </c>
      <c r="Y289" s="6"/>
      <c r="Z289" s="6"/>
      <c r="AA289" s="6">
        <v>96</v>
      </c>
    </row>
    <row r="290" spans="1:27">
      <c r="A290" s="14" t="s">
        <v>553</v>
      </c>
      <c r="B290" s="6"/>
      <c r="C290" s="6"/>
      <c r="D290" s="6"/>
      <c r="E290" s="6"/>
      <c r="F290" s="6"/>
      <c r="G290" s="6"/>
      <c r="H290" s="6"/>
      <c r="I290" s="6"/>
      <c r="J290" s="6"/>
      <c r="K290" s="6">
        <v>26</v>
      </c>
      <c r="L290" s="6">
        <v>48</v>
      </c>
      <c r="M290" s="6">
        <v>74</v>
      </c>
      <c r="O290" s="14" t="s">
        <v>553</v>
      </c>
      <c r="P290" s="6"/>
      <c r="Q290" s="6"/>
      <c r="R290" s="6"/>
      <c r="S290" s="6"/>
      <c r="T290" s="6"/>
      <c r="U290" s="6"/>
      <c r="V290" s="6"/>
      <c r="W290" s="6"/>
      <c r="X290" s="6"/>
      <c r="Y290" s="6">
        <v>26</v>
      </c>
      <c r="Z290" s="6">
        <v>48</v>
      </c>
      <c r="AA290" s="6">
        <v>74</v>
      </c>
    </row>
    <row r="291" spans="1:27">
      <c r="A291" s="14" t="s">
        <v>557</v>
      </c>
      <c r="B291" s="6"/>
      <c r="C291" s="6"/>
      <c r="D291" s="6"/>
      <c r="E291" s="6"/>
      <c r="F291" s="6"/>
      <c r="G291" s="6"/>
      <c r="H291" s="6"/>
      <c r="I291" s="6"/>
      <c r="J291" s="6"/>
      <c r="K291" s="6">
        <v>20</v>
      </c>
      <c r="L291" s="6">
        <v>54</v>
      </c>
      <c r="M291" s="6">
        <v>74</v>
      </c>
      <c r="O291" s="14" t="s">
        <v>557</v>
      </c>
      <c r="P291" s="6"/>
      <c r="Q291" s="6"/>
      <c r="R291" s="6"/>
      <c r="S291" s="6"/>
      <c r="T291" s="6"/>
      <c r="U291" s="6"/>
      <c r="V291" s="6"/>
      <c r="W291" s="6"/>
      <c r="X291" s="6"/>
      <c r="Y291" s="6">
        <v>20</v>
      </c>
      <c r="Z291" s="6">
        <v>54</v>
      </c>
      <c r="AA291" s="6">
        <v>74</v>
      </c>
    </row>
    <row r="292" spans="1:27">
      <c r="A292" s="14" t="s">
        <v>135</v>
      </c>
      <c r="B292" s="6">
        <v>2</v>
      </c>
      <c r="C292" s="6">
        <v>4</v>
      </c>
      <c r="D292" s="6">
        <v>2</v>
      </c>
      <c r="E292" s="6">
        <v>4</v>
      </c>
      <c r="F292" s="6">
        <v>36</v>
      </c>
      <c r="G292" s="6">
        <v>4</v>
      </c>
      <c r="H292" s="6">
        <v>4</v>
      </c>
      <c r="I292" s="6"/>
      <c r="J292" s="6">
        <v>4</v>
      </c>
      <c r="K292" s="6"/>
      <c r="L292" s="6"/>
      <c r="M292" s="6">
        <v>60</v>
      </c>
      <c r="O292" s="14" t="s">
        <v>135</v>
      </c>
      <c r="P292" s="6">
        <v>2</v>
      </c>
      <c r="Q292" s="6">
        <v>4</v>
      </c>
      <c r="R292" s="6">
        <v>2</v>
      </c>
      <c r="S292" s="6">
        <v>4</v>
      </c>
      <c r="T292" s="6">
        <v>36</v>
      </c>
      <c r="U292" s="6">
        <v>4</v>
      </c>
      <c r="V292" s="6">
        <v>4</v>
      </c>
      <c r="W292" s="6"/>
      <c r="X292" s="6">
        <v>4</v>
      </c>
      <c r="Y292" s="6"/>
      <c r="Z292" s="6"/>
      <c r="AA292" s="6">
        <v>60</v>
      </c>
    </row>
    <row r="293" spans="1:27">
      <c r="A293" s="14" t="s">
        <v>552</v>
      </c>
      <c r="B293" s="6"/>
      <c r="C293" s="6"/>
      <c r="D293" s="6"/>
      <c r="E293" s="6"/>
      <c r="F293" s="6"/>
      <c r="G293" s="6"/>
      <c r="H293" s="6"/>
      <c r="I293" s="6"/>
      <c r="J293" s="6"/>
      <c r="K293" s="6">
        <v>12</v>
      </c>
      <c r="L293" s="6">
        <v>32</v>
      </c>
      <c r="M293" s="6">
        <v>44</v>
      </c>
      <c r="O293" s="14" t="s">
        <v>552</v>
      </c>
      <c r="P293" s="6"/>
      <c r="Q293" s="6"/>
      <c r="R293" s="6"/>
      <c r="S293" s="6"/>
      <c r="T293" s="6"/>
      <c r="U293" s="6"/>
      <c r="V293" s="6"/>
      <c r="W293" s="6"/>
      <c r="X293" s="6"/>
      <c r="Y293" s="6">
        <v>12</v>
      </c>
      <c r="Z293" s="6">
        <v>32</v>
      </c>
      <c r="AA293" s="6">
        <v>44</v>
      </c>
    </row>
    <row r="294" spans="1:27">
      <c r="A294" s="14" t="s">
        <v>132</v>
      </c>
      <c r="B294" s="6">
        <v>12</v>
      </c>
      <c r="C294" s="6">
        <v>2</v>
      </c>
      <c r="D294" s="6"/>
      <c r="E294" s="6"/>
      <c r="F294" s="6"/>
      <c r="G294" s="6">
        <v>16</v>
      </c>
      <c r="H294" s="6">
        <v>2</v>
      </c>
      <c r="I294" s="6"/>
      <c r="J294" s="6">
        <v>6</v>
      </c>
      <c r="K294" s="6"/>
      <c r="L294" s="6"/>
      <c r="M294" s="6">
        <v>38</v>
      </c>
      <c r="O294" s="14" t="s">
        <v>132</v>
      </c>
      <c r="P294" s="6">
        <v>12</v>
      </c>
      <c r="Q294" s="6">
        <v>2</v>
      </c>
      <c r="R294" s="6"/>
      <c r="S294" s="6"/>
      <c r="T294" s="6"/>
      <c r="U294" s="6">
        <v>16</v>
      </c>
      <c r="V294" s="6">
        <v>2</v>
      </c>
      <c r="W294" s="6"/>
      <c r="X294" s="6">
        <v>6</v>
      </c>
      <c r="Y294" s="6"/>
      <c r="Z294" s="6"/>
      <c r="AA294" s="6">
        <v>38</v>
      </c>
    </row>
    <row r="295" spans="1:27">
      <c r="A295" s="14" t="s">
        <v>556</v>
      </c>
      <c r="B295" s="6"/>
      <c r="C295" s="6"/>
      <c r="D295" s="6"/>
      <c r="E295" s="6"/>
      <c r="F295" s="6"/>
      <c r="G295" s="6"/>
      <c r="H295" s="6"/>
      <c r="I295" s="6"/>
      <c r="J295" s="6"/>
      <c r="K295" s="6">
        <v>12</v>
      </c>
      <c r="L295" s="6">
        <v>20</v>
      </c>
      <c r="M295" s="6">
        <v>32</v>
      </c>
      <c r="O295" s="14" t="s">
        <v>556</v>
      </c>
      <c r="P295" s="6"/>
      <c r="Q295" s="6"/>
      <c r="R295" s="6"/>
      <c r="S295" s="6"/>
      <c r="T295" s="6"/>
      <c r="U295" s="6"/>
      <c r="V295" s="6"/>
      <c r="W295" s="6"/>
      <c r="X295" s="6"/>
      <c r="Y295" s="6">
        <v>12</v>
      </c>
      <c r="Z295" s="6">
        <v>20</v>
      </c>
      <c r="AA295" s="6">
        <v>32</v>
      </c>
    </row>
    <row r="296" spans="1:27">
      <c r="A296" s="14" t="s">
        <v>554</v>
      </c>
      <c r="B296" s="6"/>
      <c r="C296" s="6"/>
      <c r="D296" s="6"/>
      <c r="E296" s="6"/>
      <c r="F296" s="6"/>
      <c r="G296" s="6"/>
      <c r="H296" s="6"/>
      <c r="I296" s="6"/>
      <c r="J296" s="6"/>
      <c r="K296" s="6">
        <v>2</v>
      </c>
      <c r="L296" s="6">
        <v>24</v>
      </c>
      <c r="M296" s="6">
        <v>26</v>
      </c>
      <c r="O296" s="14" t="s">
        <v>554</v>
      </c>
      <c r="P296" s="6"/>
      <c r="Q296" s="6"/>
      <c r="R296" s="6"/>
      <c r="S296" s="6"/>
      <c r="T296" s="6"/>
      <c r="U296" s="6"/>
      <c r="V296" s="6"/>
      <c r="W296" s="6"/>
      <c r="X296" s="6"/>
      <c r="Y296" s="6">
        <v>2</v>
      </c>
      <c r="Z296" s="6">
        <v>24</v>
      </c>
      <c r="AA296" s="6">
        <v>26</v>
      </c>
    </row>
    <row r="297" spans="1:27">
      <c r="A297" s="14" t="s">
        <v>555</v>
      </c>
      <c r="B297" s="6"/>
      <c r="C297" s="6"/>
      <c r="D297" s="6"/>
      <c r="E297" s="6"/>
      <c r="F297" s="6"/>
      <c r="G297" s="6"/>
      <c r="H297" s="6"/>
      <c r="I297" s="6"/>
      <c r="J297" s="6"/>
      <c r="K297" s="6">
        <v>4</v>
      </c>
      <c r="L297" s="6">
        <v>2</v>
      </c>
      <c r="M297" s="6">
        <v>6</v>
      </c>
      <c r="O297" s="14" t="s">
        <v>555</v>
      </c>
      <c r="P297" s="6"/>
      <c r="Q297" s="6"/>
      <c r="R297" s="6"/>
      <c r="S297" s="6"/>
      <c r="T297" s="6"/>
      <c r="U297" s="6"/>
      <c r="V297" s="6"/>
      <c r="W297" s="6"/>
      <c r="X297" s="6"/>
      <c r="Y297" s="6">
        <v>4</v>
      </c>
      <c r="Z297" s="6">
        <v>2</v>
      </c>
      <c r="AA297" s="6">
        <v>6</v>
      </c>
    </row>
    <row r="298" spans="1:27">
      <c r="A298" s="5" t="s">
        <v>12</v>
      </c>
      <c r="B298" s="6">
        <v>2</v>
      </c>
      <c r="C298" s="6">
        <v>13</v>
      </c>
      <c r="D298" s="6">
        <v>8</v>
      </c>
      <c r="E298" s="6">
        <v>123</v>
      </c>
      <c r="F298" s="6">
        <v>342</v>
      </c>
      <c r="G298" s="6">
        <v>325</v>
      </c>
      <c r="H298" s="6">
        <v>202</v>
      </c>
      <c r="I298" s="6">
        <v>57</v>
      </c>
      <c r="J298" s="6">
        <v>32</v>
      </c>
      <c r="K298" s="6">
        <v>44</v>
      </c>
      <c r="L298" s="6">
        <v>44</v>
      </c>
      <c r="M298" s="6">
        <v>1192</v>
      </c>
      <c r="O298" s="15" t="s">
        <v>12</v>
      </c>
      <c r="P298" s="31">
        <v>2</v>
      </c>
      <c r="Q298" s="31">
        <v>13</v>
      </c>
      <c r="R298" s="31">
        <v>8</v>
      </c>
      <c r="S298" s="31">
        <v>123</v>
      </c>
      <c r="T298" s="31">
        <v>342</v>
      </c>
      <c r="U298" s="31">
        <v>325</v>
      </c>
      <c r="V298" s="31">
        <v>202</v>
      </c>
      <c r="W298" s="31">
        <v>57</v>
      </c>
      <c r="X298" s="31">
        <v>32</v>
      </c>
      <c r="Y298" s="31">
        <v>44</v>
      </c>
      <c r="Z298" s="31">
        <v>44</v>
      </c>
      <c r="AA298" s="31">
        <v>1192</v>
      </c>
    </row>
    <row r="299" spans="1:27">
      <c r="A299" s="14" t="s">
        <v>255</v>
      </c>
      <c r="B299" s="6"/>
      <c r="C299" s="6">
        <v>10</v>
      </c>
      <c r="D299" s="6"/>
      <c r="E299" s="6">
        <v>36</v>
      </c>
      <c r="F299" s="6">
        <v>115</v>
      </c>
      <c r="G299" s="6">
        <v>164</v>
      </c>
      <c r="H299" s="6">
        <v>162</v>
      </c>
      <c r="I299" s="6">
        <v>46</v>
      </c>
      <c r="J299" s="6">
        <v>19</v>
      </c>
      <c r="K299" s="6">
        <v>42</v>
      </c>
      <c r="L299" s="6">
        <v>43</v>
      </c>
      <c r="M299" s="6">
        <v>637</v>
      </c>
      <c r="O299" s="14" t="s">
        <v>255</v>
      </c>
      <c r="P299" s="6"/>
      <c r="Q299" s="6">
        <v>10</v>
      </c>
      <c r="R299" s="6"/>
      <c r="S299" s="6">
        <v>36</v>
      </c>
      <c r="T299" s="6">
        <v>115</v>
      </c>
      <c r="U299" s="6">
        <v>164</v>
      </c>
      <c r="V299" s="6">
        <v>162</v>
      </c>
      <c r="W299" s="6">
        <v>46</v>
      </c>
      <c r="X299" s="6">
        <v>19</v>
      </c>
      <c r="Y299" s="6">
        <v>42</v>
      </c>
      <c r="Z299" s="6">
        <v>43</v>
      </c>
      <c r="AA299" s="6">
        <v>637</v>
      </c>
    </row>
    <row r="300" spans="1:27">
      <c r="A300" s="14" t="s">
        <v>337</v>
      </c>
      <c r="B300" s="6"/>
      <c r="C300" s="6"/>
      <c r="D300" s="6"/>
      <c r="E300" s="6">
        <v>84</v>
      </c>
      <c r="F300" s="6">
        <v>211</v>
      </c>
      <c r="G300" s="6">
        <v>155</v>
      </c>
      <c r="H300" s="6">
        <v>33</v>
      </c>
      <c r="I300" s="6">
        <v>11</v>
      </c>
      <c r="J300" s="6">
        <v>13</v>
      </c>
      <c r="K300" s="6"/>
      <c r="L300" s="6"/>
      <c r="M300" s="6">
        <v>507</v>
      </c>
      <c r="O300" s="14" t="s">
        <v>337</v>
      </c>
      <c r="P300" s="6"/>
      <c r="Q300" s="6"/>
      <c r="R300" s="6"/>
      <c r="S300" s="6">
        <v>84</v>
      </c>
      <c r="T300" s="6">
        <v>211</v>
      </c>
      <c r="U300" s="6">
        <v>155</v>
      </c>
      <c r="V300" s="6">
        <v>33</v>
      </c>
      <c r="W300" s="6">
        <v>11</v>
      </c>
      <c r="X300" s="6">
        <v>13</v>
      </c>
      <c r="Y300" s="6"/>
      <c r="Z300" s="6"/>
      <c r="AA300" s="6">
        <v>507</v>
      </c>
    </row>
    <row r="301" spans="1:27">
      <c r="A301" s="14" t="s">
        <v>378</v>
      </c>
      <c r="B301" s="6"/>
      <c r="C301" s="6"/>
      <c r="D301" s="6"/>
      <c r="E301" s="6"/>
      <c r="F301" s="6">
        <v>16</v>
      </c>
      <c r="G301" s="6">
        <v>5</v>
      </c>
      <c r="H301" s="6">
        <v>7</v>
      </c>
      <c r="I301" s="6"/>
      <c r="J301" s="6"/>
      <c r="K301" s="6"/>
      <c r="L301" s="6"/>
      <c r="M301" s="6">
        <v>28</v>
      </c>
      <c r="O301" s="14" t="s">
        <v>378</v>
      </c>
      <c r="P301" s="6"/>
      <c r="Q301" s="6"/>
      <c r="R301" s="6"/>
      <c r="S301" s="6"/>
      <c r="T301" s="6">
        <v>16</v>
      </c>
      <c r="U301" s="6">
        <v>5</v>
      </c>
      <c r="V301" s="6">
        <v>7</v>
      </c>
      <c r="W301" s="6"/>
      <c r="X301" s="6"/>
      <c r="Y301" s="6"/>
      <c r="Z301" s="6"/>
      <c r="AA301" s="6">
        <v>28</v>
      </c>
    </row>
    <row r="302" spans="1:27">
      <c r="A302" s="14" t="s">
        <v>13</v>
      </c>
      <c r="B302" s="6">
        <v>2</v>
      </c>
      <c r="C302" s="6">
        <v>3</v>
      </c>
      <c r="D302" s="6">
        <v>8</v>
      </c>
      <c r="E302" s="6">
        <v>3</v>
      </c>
      <c r="F302" s="6"/>
      <c r="G302" s="6">
        <v>1</v>
      </c>
      <c r="H302" s="6"/>
      <c r="I302" s="6"/>
      <c r="J302" s="6"/>
      <c r="K302" s="6">
        <v>2</v>
      </c>
      <c r="L302" s="6">
        <v>1</v>
      </c>
      <c r="M302" s="6">
        <v>20</v>
      </c>
      <c r="O302" s="14" t="s">
        <v>13</v>
      </c>
      <c r="P302" s="6">
        <v>2</v>
      </c>
      <c r="Q302" s="6">
        <v>3</v>
      </c>
      <c r="R302" s="6">
        <v>8</v>
      </c>
      <c r="S302" s="6">
        <v>3</v>
      </c>
      <c r="T302" s="6"/>
      <c r="U302" s="6">
        <v>1</v>
      </c>
      <c r="V302" s="6"/>
      <c r="W302" s="6"/>
      <c r="X302" s="6"/>
      <c r="Y302" s="6">
        <v>2</v>
      </c>
      <c r="Z302" s="6">
        <v>1</v>
      </c>
      <c r="AA302" s="6">
        <v>20</v>
      </c>
    </row>
    <row r="303" spans="1:27">
      <c r="A303" s="5" t="s">
        <v>458</v>
      </c>
      <c r="B303" s="6">
        <v>23</v>
      </c>
      <c r="C303" s="6">
        <v>16</v>
      </c>
      <c r="D303" s="6">
        <v>17</v>
      </c>
      <c r="E303" s="6">
        <v>145</v>
      </c>
      <c r="F303" s="6">
        <v>278</v>
      </c>
      <c r="G303" s="6">
        <v>311</v>
      </c>
      <c r="H303" s="6">
        <v>219</v>
      </c>
      <c r="I303" s="6">
        <v>69</v>
      </c>
      <c r="J303" s="6">
        <v>38</v>
      </c>
      <c r="K303" s="6">
        <v>51</v>
      </c>
      <c r="L303" s="6">
        <v>23</v>
      </c>
      <c r="M303" s="6">
        <v>1190</v>
      </c>
      <c r="O303" s="15" t="s">
        <v>458</v>
      </c>
      <c r="P303" s="31">
        <v>23</v>
      </c>
      <c r="Q303" s="31">
        <v>16</v>
      </c>
      <c r="R303" s="31">
        <v>17</v>
      </c>
      <c r="S303" s="31">
        <v>145</v>
      </c>
      <c r="T303" s="31">
        <v>278</v>
      </c>
      <c r="U303" s="31">
        <v>311</v>
      </c>
      <c r="V303" s="31">
        <v>219</v>
      </c>
      <c r="W303" s="31">
        <v>69</v>
      </c>
      <c r="X303" s="31">
        <v>38</v>
      </c>
      <c r="Y303" s="31">
        <v>51</v>
      </c>
      <c r="Z303" s="31">
        <v>23</v>
      </c>
      <c r="AA303" s="31">
        <v>1190</v>
      </c>
    </row>
    <row r="304" spans="1:27">
      <c r="A304" s="14" t="s">
        <v>364</v>
      </c>
      <c r="B304" s="6"/>
      <c r="C304" s="6"/>
      <c r="D304" s="6"/>
      <c r="E304" s="6">
        <v>110</v>
      </c>
      <c r="F304" s="6">
        <v>220</v>
      </c>
      <c r="G304" s="6">
        <v>227</v>
      </c>
      <c r="H304" s="6">
        <v>140</v>
      </c>
      <c r="I304" s="6">
        <v>29</v>
      </c>
      <c r="J304" s="6"/>
      <c r="K304" s="6"/>
      <c r="L304" s="6"/>
      <c r="M304" s="6">
        <v>726</v>
      </c>
      <c r="O304" s="14" t="s">
        <v>364</v>
      </c>
      <c r="P304" s="6"/>
      <c r="Q304" s="6"/>
      <c r="R304" s="6"/>
      <c r="S304" s="6">
        <v>110</v>
      </c>
      <c r="T304" s="6">
        <v>220</v>
      </c>
      <c r="U304" s="6">
        <v>227</v>
      </c>
      <c r="V304" s="6">
        <v>140</v>
      </c>
      <c r="W304" s="6">
        <v>29</v>
      </c>
      <c r="X304" s="6"/>
      <c r="Y304" s="6"/>
      <c r="Z304" s="6"/>
      <c r="AA304" s="6">
        <v>726</v>
      </c>
    </row>
    <row r="305" spans="1:27">
      <c r="A305" s="14" t="s">
        <v>154</v>
      </c>
      <c r="B305" s="6">
        <v>23</v>
      </c>
      <c r="C305" s="6">
        <v>15</v>
      </c>
      <c r="D305" s="6">
        <v>15</v>
      </c>
      <c r="E305" s="6">
        <v>27</v>
      </c>
      <c r="F305" s="6">
        <v>58</v>
      </c>
      <c r="G305" s="6">
        <v>71</v>
      </c>
      <c r="H305" s="6">
        <v>56</v>
      </c>
      <c r="I305" s="6">
        <v>29</v>
      </c>
      <c r="J305" s="6">
        <v>35</v>
      </c>
      <c r="K305" s="6">
        <v>38</v>
      </c>
      <c r="L305" s="6">
        <v>21</v>
      </c>
      <c r="M305" s="6">
        <v>388</v>
      </c>
      <c r="O305" s="14" t="s">
        <v>154</v>
      </c>
      <c r="P305" s="6">
        <v>23</v>
      </c>
      <c r="Q305" s="6">
        <v>15</v>
      </c>
      <c r="R305" s="6">
        <v>15</v>
      </c>
      <c r="S305" s="6">
        <v>27</v>
      </c>
      <c r="T305" s="6">
        <v>58</v>
      </c>
      <c r="U305" s="6">
        <v>71</v>
      </c>
      <c r="V305" s="6">
        <v>56</v>
      </c>
      <c r="W305" s="6">
        <v>29</v>
      </c>
      <c r="X305" s="6">
        <v>35</v>
      </c>
      <c r="Y305" s="6">
        <v>38</v>
      </c>
      <c r="Z305" s="6">
        <v>21</v>
      </c>
      <c r="AA305" s="6">
        <v>388</v>
      </c>
    </row>
    <row r="306" spans="1:27">
      <c r="A306" s="14" t="s">
        <v>245</v>
      </c>
      <c r="B306" s="6"/>
      <c r="C306" s="6">
        <v>1</v>
      </c>
      <c r="D306" s="6">
        <v>2</v>
      </c>
      <c r="E306" s="6">
        <v>6</v>
      </c>
      <c r="F306" s="6"/>
      <c r="G306" s="6">
        <v>7</v>
      </c>
      <c r="H306" s="6">
        <v>9</v>
      </c>
      <c r="I306" s="6">
        <v>7</v>
      </c>
      <c r="J306" s="6">
        <v>2</v>
      </c>
      <c r="K306" s="6">
        <v>1</v>
      </c>
      <c r="L306" s="6">
        <v>2</v>
      </c>
      <c r="M306" s="6">
        <v>37</v>
      </c>
      <c r="O306" s="14" t="s">
        <v>245</v>
      </c>
      <c r="P306" s="6"/>
      <c r="Q306" s="6">
        <v>1</v>
      </c>
      <c r="R306" s="6">
        <v>2</v>
      </c>
      <c r="S306" s="6">
        <v>6</v>
      </c>
      <c r="T306" s="6"/>
      <c r="U306" s="6">
        <v>7</v>
      </c>
      <c r="V306" s="6">
        <v>9</v>
      </c>
      <c r="W306" s="6">
        <v>7</v>
      </c>
      <c r="X306" s="6">
        <v>2</v>
      </c>
      <c r="Y306" s="6">
        <v>1</v>
      </c>
      <c r="Z306" s="6">
        <v>2</v>
      </c>
      <c r="AA306" s="6">
        <v>37</v>
      </c>
    </row>
    <row r="307" spans="1:27">
      <c r="A307" s="14" t="s">
        <v>403</v>
      </c>
      <c r="B307" s="6"/>
      <c r="C307" s="6"/>
      <c r="D307" s="6"/>
      <c r="E307" s="6"/>
      <c r="F307" s="6"/>
      <c r="G307" s="6">
        <v>2</v>
      </c>
      <c r="H307" s="6">
        <v>10</v>
      </c>
      <c r="I307" s="6">
        <v>2</v>
      </c>
      <c r="J307" s="6"/>
      <c r="K307" s="6"/>
      <c r="L307" s="6"/>
      <c r="M307" s="6">
        <v>14</v>
      </c>
      <c r="O307" s="14" t="s">
        <v>403</v>
      </c>
      <c r="P307" s="6"/>
      <c r="Q307" s="6"/>
      <c r="R307" s="6"/>
      <c r="S307" s="6"/>
      <c r="T307" s="6"/>
      <c r="U307" s="6">
        <v>2</v>
      </c>
      <c r="V307" s="6">
        <v>10</v>
      </c>
      <c r="W307" s="6">
        <v>2</v>
      </c>
      <c r="X307" s="6"/>
      <c r="Y307" s="6"/>
      <c r="Z307" s="6"/>
      <c r="AA307" s="6">
        <v>14</v>
      </c>
    </row>
    <row r="308" spans="1:27">
      <c r="A308" s="14" t="s">
        <v>330</v>
      </c>
      <c r="B308" s="6"/>
      <c r="C308" s="6"/>
      <c r="D308" s="6"/>
      <c r="E308" s="6">
        <v>2</v>
      </c>
      <c r="F308" s="6"/>
      <c r="G308" s="6">
        <v>4</v>
      </c>
      <c r="H308" s="6">
        <v>4</v>
      </c>
      <c r="I308" s="6">
        <v>2</v>
      </c>
      <c r="J308" s="6">
        <v>1</v>
      </c>
      <c r="K308" s="6">
        <v>1</v>
      </c>
      <c r="L308" s="6"/>
      <c r="M308" s="6">
        <v>14</v>
      </c>
      <c r="O308" s="14" t="s">
        <v>330</v>
      </c>
      <c r="P308" s="6"/>
      <c r="Q308" s="6"/>
      <c r="R308" s="6"/>
      <c r="S308" s="6">
        <v>2</v>
      </c>
      <c r="T308" s="6"/>
      <c r="U308" s="6">
        <v>4</v>
      </c>
      <c r="V308" s="6">
        <v>4</v>
      </c>
      <c r="W308" s="6">
        <v>2</v>
      </c>
      <c r="X308" s="6">
        <v>1</v>
      </c>
      <c r="Y308" s="6">
        <v>1</v>
      </c>
      <c r="Z308" s="6"/>
      <c r="AA308" s="6">
        <v>14</v>
      </c>
    </row>
    <row r="309" spans="1:27">
      <c r="A309" s="14" t="s">
        <v>564</v>
      </c>
      <c r="B309" s="6"/>
      <c r="C309" s="6"/>
      <c r="D309" s="6"/>
      <c r="E309" s="6"/>
      <c r="F309" s="6"/>
      <c r="G309" s="6"/>
      <c r="H309" s="6"/>
      <c r="I309" s="6"/>
      <c r="J309" s="6"/>
      <c r="K309" s="6">
        <v>11</v>
      </c>
      <c r="L309" s="6"/>
      <c r="M309" s="6">
        <v>11</v>
      </c>
      <c r="O309" s="14" t="s">
        <v>564</v>
      </c>
      <c r="P309" s="6"/>
      <c r="Q309" s="6"/>
      <c r="R309" s="6"/>
      <c r="S309" s="6"/>
      <c r="T309" s="6"/>
      <c r="U309" s="6"/>
      <c r="V309" s="6"/>
      <c r="W309" s="6"/>
      <c r="X309" s="6"/>
      <c r="Y309" s="6">
        <v>11</v>
      </c>
      <c r="Z309" s="6"/>
      <c r="AA309" s="6">
        <v>11</v>
      </c>
    </row>
    <row r="310" spans="1:27">
      <c r="A310" s="5" t="s">
        <v>383</v>
      </c>
      <c r="B310" s="6"/>
      <c r="C310" s="6"/>
      <c r="D310" s="6"/>
      <c r="E310" s="6"/>
      <c r="F310" s="6">
        <v>132</v>
      </c>
      <c r="G310" s="6">
        <v>140</v>
      </c>
      <c r="H310" s="6">
        <v>204</v>
      </c>
      <c r="I310" s="6">
        <v>174</v>
      </c>
      <c r="J310" s="6">
        <v>241</v>
      </c>
      <c r="K310" s="6">
        <v>98</v>
      </c>
      <c r="L310" s="6">
        <v>189</v>
      </c>
      <c r="M310" s="6">
        <v>1178</v>
      </c>
      <c r="O310" s="15" t="s">
        <v>383</v>
      </c>
      <c r="P310" s="31"/>
      <c r="Q310" s="31"/>
      <c r="R310" s="31"/>
      <c r="S310" s="31"/>
      <c r="T310" s="31">
        <v>132</v>
      </c>
      <c r="U310" s="31">
        <v>140</v>
      </c>
      <c r="V310" s="31">
        <v>204</v>
      </c>
      <c r="W310" s="31">
        <v>174</v>
      </c>
      <c r="X310" s="31">
        <v>241</v>
      </c>
      <c r="Y310" s="31">
        <v>98</v>
      </c>
      <c r="Z310" s="31">
        <v>189</v>
      </c>
      <c r="AA310" s="31">
        <v>1178</v>
      </c>
    </row>
    <row r="311" spans="1:27">
      <c r="A311" s="14" t="s">
        <v>384</v>
      </c>
      <c r="B311" s="6"/>
      <c r="C311" s="6"/>
      <c r="D311" s="6"/>
      <c r="E311" s="6"/>
      <c r="F311" s="6">
        <v>132</v>
      </c>
      <c r="G311" s="6">
        <v>140</v>
      </c>
      <c r="H311" s="6">
        <v>204</v>
      </c>
      <c r="I311" s="6">
        <v>174</v>
      </c>
      <c r="J311" s="6">
        <v>241</v>
      </c>
      <c r="K311" s="6"/>
      <c r="L311" s="6"/>
      <c r="M311" s="6">
        <v>891</v>
      </c>
      <c r="O311" s="14" t="s">
        <v>384</v>
      </c>
      <c r="P311" s="6"/>
      <c r="Q311" s="6"/>
      <c r="R311" s="6"/>
      <c r="S311" s="6"/>
      <c r="T311" s="6">
        <v>132</v>
      </c>
      <c r="U311" s="6">
        <v>140</v>
      </c>
      <c r="V311" s="6">
        <v>204</v>
      </c>
      <c r="W311" s="6">
        <v>174</v>
      </c>
      <c r="X311" s="6">
        <v>241</v>
      </c>
      <c r="Y311" s="6"/>
      <c r="Z311" s="6"/>
      <c r="AA311" s="6">
        <v>891</v>
      </c>
    </row>
    <row r="312" spans="1:27">
      <c r="A312" s="14" t="s">
        <v>582</v>
      </c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>
        <v>189</v>
      </c>
      <c r="M312" s="6">
        <v>189</v>
      </c>
      <c r="O312" s="14" t="s">
        <v>582</v>
      </c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>
        <v>189</v>
      </c>
      <c r="AA312" s="6">
        <v>189</v>
      </c>
    </row>
    <row r="313" spans="1:27">
      <c r="A313" s="14" t="s">
        <v>569</v>
      </c>
      <c r="B313" s="6"/>
      <c r="C313" s="6"/>
      <c r="D313" s="6"/>
      <c r="E313" s="6"/>
      <c r="F313" s="6"/>
      <c r="G313" s="6"/>
      <c r="H313" s="6"/>
      <c r="I313" s="6"/>
      <c r="J313" s="6"/>
      <c r="K313" s="6">
        <v>98</v>
      </c>
      <c r="L313" s="6"/>
      <c r="M313" s="6">
        <v>98</v>
      </c>
      <c r="O313" s="14" t="s">
        <v>569</v>
      </c>
      <c r="P313" s="6"/>
      <c r="Q313" s="6"/>
      <c r="R313" s="6"/>
      <c r="S313" s="6"/>
      <c r="T313" s="6"/>
      <c r="U313" s="6"/>
      <c r="V313" s="6"/>
      <c r="W313" s="6"/>
      <c r="X313" s="6"/>
      <c r="Y313" s="6">
        <v>98</v>
      </c>
      <c r="Z313" s="6"/>
      <c r="AA313" s="6">
        <v>98</v>
      </c>
    </row>
    <row r="314" spans="1:27">
      <c r="A314" s="5" t="s">
        <v>28</v>
      </c>
      <c r="B314" s="6">
        <v>73</v>
      </c>
      <c r="C314" s="6">
        <v>70</v>
      </c>
      <c r="D314" s="6">
        <v>101</v>
      </c>
      <c r="E314" s="6">
        <v>80</v>
      </c>
      <c r="F314" s="6">
        <v>122</v>
      </c>
      <c r="G314" s="6">
        <v>91</v>
      </c>
      <c r="H314" s="6">
        <v>100</v>
      </c>
      <c r="I314" s="6">
        <v>117</v>
      </c>
      <c r="J314" s="6">
        <v>112</v>
      </c>
      <c r="K314" s="6">
        <v>129</v>
      </c>
      <c r="L314" s="6">
        <v>141</v>
      </c>
      <c r="M314" s="6">
        <v>1136</v>
      </c>
      <c r="O314" s="15" t="s">
        <v>28</v>
      </c>
      <c r="P314" s="31">
        <v>73</v>
      </c>
      <c r="Q314" s="31">
        <v>70</v>
      </c>
      <c r="R314" s="31">
        <v>101</v>
      </c>
      <c r="S314" s="31">
        <v>80</v>
      </c>
      <c r="T314" s="31">
        <v>122</v>
      </c>
      <c r="U314" s="31">
        <v>91</v>
      </c>
      <c r="V314" s="31">
        <v>100</v>
      </c>
      <c r="W314" s="31">
        <v>117</v>
      </c>
      <c r="X314" s="31">
        <v>112</v>
      </c>
      <c r="Y314" s="31">
        <v>129</v>
      </c>
      <c r="Z314" s="31">
        <v>141</v>
      </c>
      <c r="AA314" s="31">
        <v>1136</v>
      </c>
    </row>
    <row r="315" spans="1:27">
      <c r="A315" s="14" t="s">
        <v>29</v>
      </c>
      <c r="B315" s="6">
        <v>73</v>
      </c>
      <c r="C315" s="6">
        <v>70</v>
      </c>
      <c r="D315" s="6">
        <v>101</v>
      </c>
      <c r="E315" s="6">
        <v>80</v>
      </c>
      <c r="F315" s="6">
        <v>122</v>
      </c>
      <c r="G315" s="6">
        <v>91</v>
      </c>
      <c r="H315" s="6">
        <v>100</v>
      </c>
      <c r="I315" s="6">
        <v>117</v>
      </c>
      <c r="J315" s="6">
        <v>11</v>
      </c>
      <c r="K315" s="6"/>
      <c r="L315" s="6"/>
      <c r="M315" s="6">
        <v>765</v>
      </c>
      <c r="O315" s="14" t="s">
        <v>29</v>
      </c>
      <c r="P315" s="6">
        <v>73</v>
      </c>
      <c r="Q315" s="6">
        <v>70</v>
      </c>
      <c r="R315" s="6">
        <v>101</v>
      </c>
      <c r="S315" s="6">
        <v>80</v>
      </c>
      <c r="T315" s="6">
        <v>122</v>
      </c>
      <c r="U315" s="6">
        <v>91</v>
      </c>
      <c r="V315" s="6">
        <v>100</v>
      </c>
      <c r="W315" s="6">
        <v>117</v>
      </c>
      <c r="X315" s="6">
        <v>11</v>
      </c>
      <c r="Y315" s="6"/>
      <c r="Z315" s="6"/>
      <c r="AA315" s="6">
        <v>765</v>
      </c>
    </row>
    <row r="316" spans="1:27">
      <c r="A316" s="14" t="s">
        <v>532</v>
      </c>
      <c r="B316" s="6"/>
      <c r="C316" s="6"/>
      <c r="D316" s="6"/>
      <c r="E316" s="6"/>
      <c r="F316" s="6"/>
      <c r="G316" s="6"/>
      <c r="H316" s="6"/>
      <c r="I316" s="6"/>
      <c r="J316" s="6"/>
      <c r="K316" s="6">
        <v>129</v>
      </c>
      <c r="L316" s="6">
        <v>141</v>
      </c>
      <c r="M316" s="6">
        <v>270</v>
      </c>
      <c r="O316" s="14" t="s">
        <v>532</v>
      </c>
      <c r="P316" s="6"/>
      <c r="Q316" s="6"/>
      <c r="R316" s="6"/>
      <c r="S316" s="6"/>
      <c r="T316" s="6"/>
      <c r="U316" s="6"/>
      <c r="V316" s="6"/>
      <c r="W316" s="6"/>
      <c r="X316" s="6"/>
      <c r="Y316" s="6">
        <v>129</v>
      </c>
      <c r="Z316" s="6">
        <v>141</v>
      </c>
      <c r="AA316" s="6">
        <v>270</v>
      </c>
    </row>
    <row r="317" spans="1:27">
      <c r="A317" s="14" t="s">
        <v>526</v>
      </c>
      <c r="B317" s="6"/>
      <c r="C317" s="6"/>
      <c r="D317" s="6"/>
      <c r="E317" s="6"/>
      <c r="F317" s="6"/>
      <c r="G317" s="6"/>
      <c r="H317" s="6"/>
      <c r="I317" s="6"/>
      <c r="J317" s="6">
        <v>101</v>
      </c>
      <c r="K317" s="6"/>
      <c r="L317" s="6"/>
      <c r="M317" s="6">
        <v>101</v>
      </c>
      <c r="O317" s="14" t="s">
        <v>526</v>
      </c>
      <c r="P317" s="6"/>
      <c r="Q317" s="6"/>
      <c r="R317" s="6"/>
      <c r="S317" s="6"/>
      <c r="T317" s="6"/>
      <c r="U317" s="6"/>
      <c r="V317" s="6"/>
      <c r="W317" s="6"/>
      <c r="X317" s="6">
        <v>101</v>
      </c>
      <c r="Y317" s="6"/>
      <c r="Z317" s="6"/>
      <c r="AA317" s="6">
        <v>101</v>
      </c>
    </row>
    <row r="318" spans="1:27">
      <c r="A318" s="5" t="s">
        <v>242</v>
      </c>
      <c r="B318" s="6">
        <v>92</v>
      </c>
      <c r="C318" s="6">
        <v>100</v>
      </c>
      <c r="D318" s="6">
        <v>40</v>
      </c>
      <c r="E318" s="6">
        <v>96</v>
      </c>
      <c r="F318" s="6">
        <v>149</v>
      </c>
      <c r="G318" s="6">
        <v>123</v>
      </c>
      <c r="H318" s="6">
        <v>135</v>
      </c>
      <c r="I318" s="6">
        <v>85</v>
      </c>
      <c r="J318" s="6">
        <v>59</v>
      </c>
      <c r="K318" s="6">
        <v>143</v>
      </c>
      <c r="L318" s="6">
        <v>99</v>
      </c>
      <c r="M318" s="6">
        <v>1121</v>
      </c>
      <c r="O318" s="15" t="s">
        <v>242</v>
      </c>
      <c r="P318" s="31">
        <v>92</v>
      </c>
      <c r="Q318" s="31">
        <v>100</v>
      </c>
      <c r="R318" s="31">
        <v>40</v>
      </c>
      <c r="S318" s="31">
        <v>96</v>
      </c>
      <c r="T318" s="31">
        <v>149</v>
      </c>
      <c r="U318" s="31">
        <v>123</v>
      </c>
      <c r="V318" s="31">
        <v>135</v>
      </c>
      <c r="W318" s="31">
        <v>85</v>
      </c>
      <c r="X318" s="31">
        <v>59</v>
      </c>
      <c r="Y318" s="31">
        <v>143</v>
      </c>
      <c r="Z318" s="31">
        <v>99</v>
      </c>
      <c r="AA318" s="31">
        <v>1121</v>
      </c>
    </row>
    <row r="319" spans="1:27">
      <c r="A319" s="14" t="s">
        <v>243</v>
      </c>
      <c r="B319" s="6">
        <v>92</v>
      </c>
      <c r="C319" s="6">
        <v>100</v>
      </c>
      <c r="D319" s="6">
        <v>40</v>
      </c>
      <c r="E319" s="6">
        <v>96</v>
      </c>
      <c r="F319" s="6">
        <v>149</v>
      </c>
      <c r="G319" s="6">
        <v>123</v>
      </c>
      <c r="H319" s="6">
        <v>135</v>
      </c>
      <c r="I319" s="6">
        <v>85</v>
      </c>
      <c r="J319" s="6">
        <v>59</v>
      </c>
      <c r="K319" s="6">
        <v>143</v>
      </c>
      <c r="L319" s="6">
        <v>99</v>
      </c>
      <c r="M319" s="6">
        <v>1121</v>
      </c>
      <c r="O319" s="14" t="s">
        <v>243</v>
      </c>
      <c r="P319" s="6">
        <v>92</v>
      </c>
      <c r="Q319" s="6">
        <v>100</v>
      </c>
      <c r="R319" s="6">
        <v>40</v>
      </c>
      <c r="S319" s="6">
        <v>96</v>
      </c>
      <c r="T319" s="6">
        <v>149</v>
      </c>
      <c r="U319" s="6">
        <v>123</v>
      </c>
      <c r="V319" s="6">
        <v>135</v>
      </c>
      <c r="W319" s="6">
        <v>85</v>
      </c>
      <c r="X319" s="6">
        <v>59</v>
      </c>
      <c r="Y319" s="6">
        <v>143</v>
      </c>
      <c r="Z319" s="6">
        <v>99</v>
      </c>
      <c r="AA319" s="6">
        <v>1121</v>
      </c>
    </row>
    <row r="320" spans="1:27">
      <c r="A320" s="5" t="s">
        <v>227</v>
      </c>
      <c r="B320" s="6">
        <v>151</v>
      </c>
      <c r="C320" s="6">
        <v>127</v>
      </c>
      <c r="D320" s="6">
        <v>1</v>
      </c>
      <c r="E320" s="6">
        <v>126</v>
      </c>
      <c r="F320" s="6">
        <v>114</v>
      </c>
      <c r="G320" s="6">
        <v>98</v>
      </c>
      <c r="H320" s="6">
        <v>122</v>
      </c>
      <c r="I320" s="6">
        <v>91</v>
      </c>
      <c r="J320" s="6">
        <v>51</v>
      </c>
      <c r="K320" s="6">
        <v>104</v>
      </c>
      <c r="L320" s="6">
        <v>75</v>
      </c>
      <c r="M320" s="6">
        <v>1060</v>
      </c>
      <c r="O320" s="15" t="s">
        <v>227</v>
      </c>
      <c r="P320" s="31">
        <v>151</v>
      </c>
      <c r="Q320" s="31">
        <v>127</v>
      </c>
      <c r="R320" s="31">
        <v>1</v>
      </c>
      <c r="S320" s="31">
        <v>126</v>
      </c>
      <c r="T320" s="31">
        <v>114</v>
      </c>
      <c r="U320" s="31">
        <v>98</v>
      </c>
      <c r="V320" s="31">
        <v>122</v>
      </c>
      <c r="W320" s="31">
        <v>91</v>
      </c>
      <c r="X320" s="31">
        <v>51</v>
      </c>
      <c r="Y320" s="31">
        <v>104</v>
      </c>
      <c r="Z320" s="31">
        <v>75</v>
      </c>
      <c r="AA320" s="31">
        <v>1060</v>
      </c>
    </row>
    <row r="321" spans="1:27">
      <c r="A321" s="14" t="s">
        <v>228</v>
      </c>
      <c r="B321" s="6">
        <v>151</v>
      </c>
      <c r="C321" s="6"/>
      <c r="D321" s="6"/>
      <c r="E321" s="6"/>
      <c r="F321" s="6"/>
      <c r="G321" s="6"/>
      <c r="H321" s="6">
        <v>122</v>
      </c>
      <c r="I321" s="6">
        <v>75</v>
      </c>
      <c r="J321" s="6">
        <v>45</v>
      </c>
      <c r="K321" s="6">
        <v>99</v>
      </c>
      <c r="L321" s="6">
        <v>68</v>
      </c>
      <c r="M321" s="6">
        <v>560</v>
      </c>
      <c r="O321" s="14" t="s">
        <v>228</v>
      </c>
      <c r="P321" s="6">
        <v>151</v>
      </c>
      <c r="Q321" s="6"/>
      <c r="R321" s="6"/>
      <c r="S321" s="6"/>
      <c r="T321" s="6"/>
      <c r="U321" s="6"/>
      <c r="V321" s="6">
        <v>122</v>
      </c>
      <c r="W321" s="6">
        <v>75</v>
      </c>
      <c r="X321" s="6">
        <v>45</v>
      </c>
      <c r="Y321" s="6">
        <v>99</v>
      </c>
      <c r="Z321" s="6">
        <v>68</v>
      </c>
      <c r="AA321" s="6">
        <v>560</v>
      </c>
    </row>
    <row r="322" spans="1:27">
      <c r="A322" s="14" t="s">
        <v>308</v>
      </c>
      <c r="B322" s="6"/>
      <c r="C322" s="6">
        <v>119</v>
      </c>
      <c r="D322" s="6"/>
      <c r="E322" s="6">
        <v>116</v>
      </c>
      <c r="F322" s="6">
        <v>92</v>
      </c>
      <c r="G322" s="6">
        <v>85</v>
      </c>
      <c r="H322" s="6"/>
      <c r="I322" s="6"/>
      <c r="J322" s="6"/>
      <c r="K322" s="6"/>
      <c r="L322" s="6"/>
      <c r="M322" s="6">
        <v>412</v>
      </c>
      <c r="O322" s="14" t="s">
        <v>308</v>
      </c>
      <c r="P322" s="6"/>
      <c r="Q322" s="6">
        <v>119</v>
      </c>
      <c r="R322" s="6"/>
      <c r="S322" s="6">
        <v>116</v>
      </c>
      <c r="T322" s="6">
        <v>92</v>
      </c>
      <c r="U322" s="6">
        <v>85</v>
      </c>
      <c r="V322" s="6"/>
      <c r="W322" s="6"/>
      <c r="X322" s="6"/>
      <c r="Y322" s="6"/>
      <c r="Z322" s="6"/>
      <c r="AA322" s="6">
        <v>412</v>
      </c>
    </row>
    <row r="323" spans="1:27">
      <c r="A323" s="14" t="s">
        <v>297</v>
      </c>
      <c r="B323" s="6"/>
      <c r="C323" s="6">
        <v>8</v>
      </c>
      <c r="D323" s="6">
        <v>1</v>
      </c>
      <c r="E323" s="6">
        <v>10</v>
      </c>
      <c r="F323" s="6">
        <v>22</v>
      </c>
      <c r="G323" s="6">
        <v>13</v>
      </c>
      <c r="H323" s="6"/>
      <c r="I323" s="6">
        <v>16</v>
      </c>
      <c r="J323" s="6">
        <v>6</v>
      </c>
      <c r="K323" s="6">
        <v>5</v>
      </c>
      <c r="L323" s="6">
        <v>7</v>
      </c>
      <c r="M323" s="6">
        <v>88</v>
      </c>
      <c r="O323" s="14" t="s">
        <v>297</v>
      </c>
      <c r="P323" s="6"/>
      <c r="Q323" s="6">
        <v>8</v>
      </c>
      <c r="R323" s="6">
        <v>1</v>
      </c>
      <c r="S323" s="6">
        <v>10</v>
      </c>
      <c r="T323" s="6">
        <v>22</v>
      </c>
      <c r="U323" s="6">
        <v>13</v>
      </c>
      <c r="V323" s="6"/>
      <c r="W323" s="6">
        <v>16</v>
      </c>
      <c r="X323" s="6">
        <v>6</v>
      </c>
      <c r="Y323" s="6">
        <v>5</v>
      </c>
      <c r="Z323" s="6">
        <v>7</v>
      </c>
      <c r="AA323" s="6">
        <v>88</v>
      </c>
    </row>
    <row r="324" spans="1:27">
      <c r="A324" s="5" t="s">
        <v>208</v>
      </c>
      <c r="B324" s="6">
        <v>111</v>
      </c>
      <c r="C324" s="6">
        <v>103</v>
      </c>
      <c r="D324" s="6"/>
      <c r="E324" s="6">
        <v>83</v>
      </c>
      <c r="F324" s="6">
        <v>116</v>
      </c>
      <c r="G324" s="6">
        <v>86</v>
      </c>
      <c r="H324" s="6">
        <v>81</v>
      </c>
      <c r="I324" s="6">
        <v>159</v>
      </c>
      <c r="J324" s="6">
        <v>88</v>
      </c>
      <c r="K324" s="6">
        <v>35</v>
      </c>
      <c r="L324" s="6">
        <v>161</v>
      </c>
      <c r="M324" s="6">
        <v>1023</v>
      </c>
      <c r="O324" s="15" t="s">
        <v>208</v>
      </c>
      <c r="P324" s="31">
        <v>111</v>
      </c>
      <c r="Q324" s="31">
        <v>103</v>
      </c>
      <c r="R324" s="31"/>
      <c r="S324" s="31">
        <v>83</v>
      </c>
      <c r="T324" s="31">
        <v>116</v>
      </c>
      <c r="U324" s="31">
        <v>86</v>
      </c>
      <c r="V324" s="31">
        <v>81</v>
      </c>
      <c r="W324" s="31">
        <v>159</v>
      </c>
      <c r="X324" s="31">
        <v>88</v>
      </c>
      <c r="Y324" s="31">
        <v>35</v>
      </c>
      <c r="Z324" s="31">
        <v>161</v>
      </c>
      <c r="AA324" s="31">
        <v>1023</v>
      </c>
    </row>
    <row r="325" spans="1:27">
      <c r="A325" s="14" t="s">
        <v>209</v>
      </c>
      <c r="B325" s="6">
        <v>111</v>
      </c>
      <c r="C325" s="6">
        <v>103</v>
      </c>
      <c r="D325" s="6"/>
      <c r="E325" s="6">
        <v>83</v>
      </c>
      <c r="F325" s="6">
        <v>116</v>
      </c>
      <c r="G325" s="6">
        <v>86</v>
      </c>
      <c r="H325" s="6">
        <v>81</v>
      </c>
      <c r="I325" s="6">
        <v>159</v>
      </c>
      <c r="J325" s="6">
        <v>88</v>
      </c>
      <c r="K325" s="6">
        <v>35</v>
      </c>
      <c r="L325" s="6">
        <v>161</v>
      </c>
      <c r="M325" s="6">
        <v>1023</v>
      </c>
      <c r="O325" s="14" t="s">
        <v>209</v>
      </c>
      <c r="P325" s="6">
        <v>111</v>
      </c>
      <c r="Q325" s="6">
        <v>103</v>
      </c>
      <c r="R325" s="6"/>
      <c r="S325" s="6">
        <v>83</v>
      </c>
      <c r="T325" s="6">
        <v>116</v>
      </c>
      <c r="U325" s="6">
        <v>86</v>
      </c>
      <c r="V325" s="6">
        <v>81</v>
      </c>
      <c r="W325" s="6">
        <v>159</v>
      </c>
      <c r="X325" s="6">
        <v>88</v>
      </c>
      <c r="Y325" s="6">
        <v>35</v>
      </c>
      <c r="Z325" s="6">
        <v>161</v>
      </c>
      <c r="AA325" s="6">
        <v>1023</v>
      </c>
    </row>
    <row r="326" spans="1:27">
      <c r="A326" s="5" t="s">
        <v>465</v>
      </c>
      <c r="B326" s="6">
        <v>35</v>
      </c>
      <c r="C326" s="6">
        <v>38</v>
      </c>
      <c r="D326" s="6">
        <v>66</v>
      </c>
      <c r="E326" s="6">
        <v>51</v>
      </c>
      <c r="F326" s="6">
        <v>55</v>
      </c>
      <c r="G326" s="6">
        <v>75</v>
      </c>
      <c r="H326" s="6">
        <v>78</v>
      </c>
      <c r="I326" s="6">
        <v>92</v>
      </c>
      <c r="J326" s="6">
        <v>69</v>
      </c>
      <c r="K326" s="6">
        <v>62</v>
      </c>
      <c r="L326" s="6">
        <v>134</v>
      </c>
      <c r="M326" s="6">
        <v>755</v>
      </c>
      <c r="O326" s="15" t="s">
        <v>465</v>
      </c>
      <c r="P326" s="31">
        <v>35</v>
      </c>
      <c r="Q326" s="31">
        <v>38</v>
      </c>
      <c r="R326" s="31">
        <v>66</v>
      </c>
      <c r="S326" s="31">
        <v>51</v>
      </c>
      <c r="T326" s="31">
        <v>55</v>
      </c>
      <c r="U326" s="31">
        <v>75</v>
      </c>
      <c r="V326" s="31">
        <v>78</v>
      </c>
      <c r="W326" s="31">
        <v>92</v>
      </c>
      <c r="X326" s="31">
        <v>69</v>
      </c>
      <c r="Y326" s="31">
        <v>62</v>
      </c>
      <c r="Z326" s="31">
        <v>134</v>
      </c>
      <c r="AA326" s="31">
        <v>755</v>
      </c>
    </row>
    <row r="327" spans="1:27">
      <c r="A327" s="14" t="s">
        <v>193</v>
      </c>
      <c r="B327" s="6">
        <v>35</v>
      </c>
      <c r="C327" s="6">
        <v>38</v>
      </c>
      <c r="D327" s="6">
        <v>66</v>
      </c>
      <c r="E327" s="6">
        <v>51</v>
      </c>
      <c r="F327" s="6">
        <v>55</v>
      </c>
      <c r="G327" s="6">
        <v>75</v>
      </c>
      <c r="H327" s="6">
        <v>78</v>
      </c>
      <c r="I327" s="6">
        <v>92</v>
      </c>
      <c r="J327" s="6">
        <v>69</v>
      </c>
      <c r="K327" s="6">
        <v>62</v>
      </c>
      <c r="L327" s="6">
        <v>134</v>
      </c>
      <c r="M327" s="6">
        <v>755</v>
      </c>
      <c r="O327" s="14" t="s">
        <v>193</v>
      </c>
      <c r="P327" s="6">
        <v>35</v>
      </c>
      <c r="Q327" s="6">
        <v>38</v>
      </c>
      <c r="R327" s="6">
        <v>66</v>
      </c>
      <c r="S327" s="6">
        <v>51</v>
      </c>
      <c r="T327" s="6">
        <v>55</v>
      </c>
      <c r="U327" s="6">
        <v>75</v>
      </c>
      <c r="V327" s="6">
        <v>78</v>
      </c>
      <c r="W327" s="6">
        <v>92</v>
      </c>
      <c r="X327" s="6">
        <v>69</v>
      </c>
      <c r="Y327" s="6">
        <v>62</v>
      </c>
      <c r="Z327" s="6">
        <v>134</v>
      </c>
      <c r="AA327" s="6">
        <v>755</v>
      </c>
    </row>
    <row r="328" spans="1:27">
      <c r="A328" s="5" t="s">
        <v>31</v>
      </c>
      <c r="B328" s="6">
        <v>67</v>
      </c>
      <c r="C328" s="6">
        <v>64</v>
      </c>
      <c r="D328" s="6">
        <v>66</v>
      </c>
      <c r="E328" s="6">
        <v>60</v>
      </c>
      <c r="F328" s="6">
        <v>69</v>
      </c>
      <c r="G328" s="6">
        <v>64</v>
      </c>
      <c r="H328" s="6">
        <v>65</v>
      </c>
      <c r="I328" s="6">
        <v>77</v>
      </c>
      <c r="J328" s="6">
        <v>78</v>
      </c>
      <c r="K328" s="6">
        <v>67</v>
      </c>
      <c r="L328" s="6">
        <v>76</v>
      </c>
      <c r="M328" s="6">
        <v>753</v>
      </c>
      <c r="O328" s="15" t="s">
        <v>31</v>
      </c>
      <c r="P328" s="31">
        <v>67</v>
      </c>
      <c r="Q328" s="31">
        <v>64</v>
      </c>
      <c r="R328" s="31">
        <v>66</v>
      </c>
      <c r="S328" s="31">
        <v>60</v>
      </c>
      <c r="T328" s="31">
        <v>69</v>
      </c>
      <c r="U328" s="31">
        <v>64</v>
      </c>
      <c r="V328" s="31">
        <v>65</v>
      </c>
      <c r="W328" s="31">
        <v>77</v>
      </c>
      <c r="X328" s="31">
        <v>78</v>
      </c>
      <c r="Y328" s="31">
        <v>67</v>
      </c>
      <c r="Z328" s="31">
        <v>76</v>
      </c>
      <c r="AA328" s="31">
        <v>753</v>
      </c>
    </row>
    <row r="329" spans="1:27">
      <c r="A329" s="14" t="s">
        <v>32</v>
      </c>
      <c r="B329" s="6">
        <v>67</v>
      </c>
      <c r="C329" s="6">
        <v>64</v>
      </c>
      <c r="D329" s="6">
        <v>66</v>
      </c>
      <c r="E329" s="6">
        <v>60</v>
      </c>
      <c r="F329" s="6">
        <v>69</v>
      </c>
      <c r="G329" s="6">
        <v>64</v>
      </c>
      <c r="H329" s="6">
        <v>65</v>
      </c>
      <c r="I329" s="6">
        <v>77</v>
      </c>
      <c r="J329" s="6">
        <v>78</v>
      </c>
      <c r="K329" s="6"/>
      <c r="L329" s="6"/>
      <c r="M329" s="6">
        <v>610</v>
      </c>
      <c r="O329" s="14" t="s">
        <v>32</v>
      </c>
      <c r="P329" s="6">
        <v>67</v>
      </c>
      <c r="Q329" s="6">
        <v>64</v>
      </c>
      <c r="R329" s="6">
        <v>66</v>
      </c>
      <c r="S329" s="6">
        <v>60</v>
      </c>
      <c r="T329" s="6">
        <v>69</v>
      </c>
      <c r="U329" s="6">
        <v>64</v>
      </c>
      <c r="V329" s="6">
        <v>65</v>
      </c>
      <c r="W329" s="6">
        <v>77</v>
      </c>
      <c r="X329" s="6">
        <v>78</v>
      </c>
      <c r="Y329" s="6"/>
      <c r="Z329" s="6"/>
      <c r="AA329" s="6">
        <v>610</v>
      </c>
    </row>
    <row r="330" spans="1:27">
      <c r="A330" s="14" t="s">
        <v>534</v>
      </c>
      <c r="B330" s="6"/>
      <c r="C330" s="6"/>
      <c r="D330" s="6"/>
      <c r="E330" s="6"/>
      <c r="F330" s="6"/>
      <c r="G330" s="6"/>
      <c r="H330" s="6"/>
      <c r="I330" s="6"/>
      <c r="J330" s="6"/>
      <c r="K330" s="6">
        <v>67</v>
      </c>
      <c r="L330" s="6">
        <v>76</v>
      </c>
      <c r="M330" s="6">
        <v>143</v>
      </c>
      <c r="O330" s="14" t="s">
        <v>534</v>
      </c>
      <c r="P330" s="6"/>
      <c r="Q330" s="6"/>
      <c r="R330" s="6"/>
      <c r="S330" s="6"/>
      <c r="T330" s="6"/>
      <c r="U330" s="6"/>
      <c r="V330" s="6"/>
      <c r="W330" s="6"/>
      <c r="X330" s="6"/>
      <c r="Y330" s="6">
        <v>67</v>
      </c>
      <c r="Z330" s="6">
        <v>76</v>
      </c>
      <c r="AA330" s="6">
        <v>143</v>
      </c>
    </row>
    <row r="331" spans="1:27">
      <c r="A331" s="5" t="s">
        <v>459</v>
      </c>
      <c r="B331" s="6"/>
      <c r="C331" s="6"/>
      <c r="D331" s="6"/>
      <c r="E331" s="6"/>
      <c r="F331" s="6">
        <v>14</v>
      </c>
      <c r="G331" s="6">
        <v>107</v>
      </c>
      <c r="H331" s="6">
        <v>164</v>
      </c>
      <c r="I331" s="6">
        <v>70</v>
      </c>
      <c r="J331" s="6">
        <v>130</v>
      </c>
      <c r="K331" s="6">
        <v>225</v>
      </c>
      <c r="L331" s="6">
        <v>2</v>
      </c>
      <c r="M331" s="6">
        <v>712</v>
      </c>
      <c r="O331" s="15" t="s">
        <v>459</v>
      </c>
      <c r="P331" s="31"/>
      <c r="Q331" s="31"/>
      <c r="R331" s="31"/>
      <c r="S331" s="31"/>
      <c r="T331" s="31">
        <v>14</v>
      </c>
      <c r="U331" s="31">
        <v>107</v>
      </c>
      <c r="V331" s="31">
        <v>164</v>
      </c>
      <c r="W331" s="31">
        <v>70</v>
      </c>
      <c r="X331" s="31">
        <v>130</v>
      </c>
      <c r="Y331" s="31">
        <v>225</v>
      </c>
      <c r="Z331" s="31">
        <v>2</v>
      </c>
      <c r="AA331" s="31">
        <v>712</v>
      </c>
    </row>
    <row r="332" spans="1:27">
      <c r="A332" s="14" t="s">
        <v>386</v>
      </c>
      <c r="B332" s="6"/>
      <c r="C332" s="6"/>
      <c r="D332" s="6"/>
      <c r="E332" s="6"/>
      <c r="F332" s="6">
        <v>14</v>
      </c>
      <c r="G332" s="6">
        <v>100</v>
      </c>
      <c r="H332" s="6">
        <v>160</v>
      </c>
      <c r="I332" s="6">
        <v>70</v>
      </c>
      <c r="J332" s="6">
        <v>130</v>
      </c>
      <c r="K332" s="6">
        <v>225</v>
      </c>
      <c r="L332" s="6"/>
      <c r="M332" s="6">
        <v>699</v>
      </c>
      <c r="O332" s="14" t="s">
        <v>386</v>
      </c>
      <c r="P332" s="6"/>
      <c r="Q332" s="6"/>
      <c r="R332" s="6"/>
      <c r="S332" s="6"/>
      <c r="T332" s="6">
        <v>14</v>
      </c>
      <c r="U332" s="6">
        <v>100</v>
      </c>
      <c r="V332" s="6">
        <v>160</v>
      </c>
      <c r="W332" s="6">
        <v>70</v>
      </c>
      <c r="X332" s="6">
        <v>130</v>
      </c>
      <c r="Y332" s="6">
        <v>225</v>
      </c>
      <c r="Z332" s="6"/>
      <c r="AA332" s="6">
        <v>699</v>
      </c>
    </row>
    <row r="333" spans="1:27">
      <c r="A333" s="14" t="s">
        <v>407</v>
      </c>
      <c r="B333" s="6"/>
      <c r="C333" s="6"/>
      <c r="D333" s="6"/>
      <c r="E333" s="6"/>
      <c r="F333" s="6"/>
      <c r="G333" s="6">
        <v>7</v>
      </c>
      <c r="H333" s="6">
        <v>4</v>
      </c>
      <c r="I333" s="6"/>
      <c r="J333" s="6"/>
      <c r="K333" s="6"/>
      <c r="L333" s="6"/>
      <c r="M333" s="6">
        <v>11</v>
      </c>
      <c r="O333" s="14" t="s">
        <v>407</v>
      </c>
      <c r="P333" s="6"/>
      <c r="Q333" s="6"/>
      <c r="R333" s="6"/>
      <c r="S333" s="6"/>
      <c r="T333" s="6"/>
      <c r="U333" s="6">
        <v>7</v>
      </c>
      <c r="V333" s="6">
        <v>4</v>
      </c>
      <c r="W333" s="6"/>
      <c r="X333" s="6"/>
      <c r="Y333" s="6"/>
      <c r="Z333" s="6"/>
      <c r="AA333" s="6">
        <v>11</v>
      </c>
    </row>
    <row r="334" spans="1:27">
      <c r="A334" s="14" t="s">
        <v>583</v>
      </c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>
        <v>2</v>
      </c>
      <c r="M334" s="6">
        <v>2</v>
      </c>
      <c r="O334" s="14" t="s">
        <v>583</v>
      </c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>
        <v>2</v>
      </c>
      <c r="AA334" s="6">
        <v>2</v>
      </c>
    </row>
    <row r="335" spans="1:27">
      <c r="A335" s="5" t="s">
        <v>62</v>
      </c>
      <c r="B335" s="6">
        <v>85</v>
      </c>
      <c r="C335" s="6">
        <v>72</v>
      </c>
      <c r="D335" s="6">
        <v>37</v>
      </c>
      <c r="E335" s="6">
        <v>51</v>
      </c>
      <c r="F335" s="6">
        <v>23</v>
      </c>
      <c r="G335" s="6">
        <v>69</v>
      </c>
      <c r="H335" s="6">
        <v>48</v>
      </c>
      <c r="I335" s="6">
        <v>130</v>
      </c>
      <c r="J335" s="6">
        <v>66</v>
      </c>
      <c r="K335" s="6"/>
      <c r="L335" s="6">
        <v>120</v>
      </c>
      <c r="M335" s="6">
        <v>701</v>
      </c>
      <c r="O335" s="15" t="s">
        <v>62</v>
      </c>
      <c r="P335" s="31">
        <v>85</v>
      </c>
      <c r="Q335" s="31">
        <v>72</v>
      </c>
      <c r="R335" s="31">
        <v>37</v>
      </c>
      <c r="S335" s="31">
        <v>51</v>
      </c>
      <c r="T335" s="31">
        <v>23</v>
      </c>
      <c r="U335" s="31">
        <v>69</v>
      </c>
      <c r="V335" s="31">
        <v>48</v>
      </c>
      <c r="W335" s="31">
        <v>130</v>
      </c>
      <c r="X335" s="31">
        <v>66</v>
      </c>
      <c r="Y335" s="31"/>
      <c r="Z335" s="31">
        <v>120</v>
      </c>
      <c r="AA335" s="31">
        <v>701</v>
      </c>
    </row>
    <row r="336" spans="1:27">
      <c r="A336" s="14" t="s">
        <v>63</v>
      </c>
      <c r="B336" s="6">
        <v>85</v>
      </c>
      <c r="C336" s="6">
        <v>72</v>
      </c>
      <c r="D336" s="6">
        <v>37</v>
      </c>
      <c r="E336" s="6">
        <v>51</v>
      </c>
      <c r="F336" s="6">
        <v>23</v>
      </c>
      <c r="G336" s="6">
        <v>69</v>
      </c>
      <c r="H336" s="6">
        <v>48</v>
      </c>
      <c r="I336" s="6">
        <v>130</v>
      </c>
      <c r="J336" s="6">
        <v>66</v>
      </c>
      <c r="K336" s="6"/>
      <c r="L336" s="6"/>
      <c r="M336" s="6">
        <v>581</v>
      </c>
      <c r="O336" s="14" t="s">
        <v>63</v>
      </c>
      <c r="P336" s="6">
        <v>85</v>
      </c>
      <c r="Q336" s="6">
        <v>72</v>
      </c>
      <c r="R336" s="6">
        <v>37</v>
      </c>
      <c r="S336" s="6">
        <v>51</v>
      </c>
      <c r="T336" s="6">
        <v>23</v>
      </c>
      <c r="U336" s="6">
        <v>69</v>
      </c>
      <c r="V336" s="6">
        <v>48</v>
      </c>
      <c r="W336" s="6">
        <v>130</v>
      </c>
      <c r="X336" s="6">
        <v>66</v>
      </c>
      <c r="Y336" s="6"/>
      <c r="Z336" s="6"/>
      <c r="AA336" s="6">
        <v>581</v>
      </c>
    </row>
    <row r="337" spans="1:27">
      <c r="A337" s="14" t="s">
        <v>579</v>
      </c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>
        <v>120</v>
      </c>
      <c r="M337" s="6">
        <v>120</v>
      </c>
      <c r="O337" s="14" t="s">
        <v>579</v>
      </c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>
        <v>120</v>
      </c>
      <c r="AA337" s="6">
        <v>120</v>
      </c>
    </row>
    <row r="338" spans="1:27">
      <c r="A338" s="5" t="s">
        <v>462</v>
      </c>
      <c r="B338" s="6">
        <v>34</v>
      </c>
      <c r="C338" s="6">
        <v>67</v>
      </c>
      <c r="D338" s="6">
        <v>40</v>
      </c>
      <c r="E338" s="6">
        <v>30</v>
      </c>
      <c r="F338" s="6">
        <v>53</v>
      </c>
      <c r="G338" s="6">
        <v>66</v>
      </c>
      <c r="H338" s="6">
        <v>87</v>
      </c>
      <c r="I338" s="6">
        <v>76</v>
      </c>
      <c r="J338" s="6">
        <v>32</v>
      </c>
      <c r="K338" s="6">
        <v>30</v>
      </c>
      <c r="L338" s="6">
        <v>69</v>
      </c>
      <c r="M338" s="6">
        <v>584</v>
      </c>
      <c r="O338" s="15" t="s">
        <v>462</v>
      </c>
      <c r="P338" s="31">
        <v>34</v>
      </c>
      <c r="Q338" s="31">
        <v>67</v>
      </c>
      <c r="R338" s="31">
        <v>40</v>
      </c>
      <c r="S338" s="31">
        <v>30</v>
      </c>
      <c r="T338" s="31">
        <v>53</v>
      </c>
      <c r="U338" s="31">
        <v>66</v>
      </c>
      <c r="V338" s="31">
        <v>87</v>
      </c>
      <c r="W338" s="31">
        <v>76</v>
      </c>
      <c r="X338" s="31">
        <v>32</v>
      </c>
      <c r="Y338" s="31">
        <v>30</v>
      </c>
      <c r="Z338" s="31">
        <v>69</v>
      </c>
      <c r="AA338" s="31">
        <v>584</v>
      </c>
    </row>
    <row r="339" spans="1:27">
      <c r="A339" s="14" t="s">
        <v>238</v>
      </c>
      <c r="B339" s="6">
        <v>34</v>
      </c>
      <c r="C339" s="6">
        <v>67</v>
      </c>
      <c r="D339" s="6">
        <v>40</v>
      </c>
      <c r="E339" s="6">
        <v>30</v>
      </c>
      <c r="F339" s="6">
        <v>53</v>
      </c>
      <c r="G339" s="6">
        <v>66</v>
      </c>
      <c r="H339" s="6">
        <v>87</v>
      </c>
      <c r="I339" s="6">
        <v>76</v>
      </c>
      <c r="J339" s="6">
        <v>32</v>
      </c>
      <c r="K339" s="6">
        <v>30</v>
      </c>
      <c r="L339" s="6">
        <v>69</v>
      </c>
      <c r="M339" s="6">
        <v>584</v>
      </c>
      <c r="O339" s="14" t="s">
        <v>238</v>
      </c>
      <c r="P339" s="6">
        <v>34</v>
      </c>
      <c r="Q339" s="6">
        <v>67</v>
      </c>
      <c r="R339" s="6">
        <v>40</v>
      </c>
      <c r="S339" s="6">
        <v>30</v>
      </c>
      <c r="T339" s="6">
        <v>53</v>
      </c>
      <c r="U339" s="6">
        <v>66</v>
      </c>
      <c r="V339" s="6">
        <v>87</v>
      </c>
      <c r="W339" s="6">
        <v>76</v>
      </c>
      <c r="X339" s="6">
        <v>32</v>
      </c>
      <c r="Y339" s="6">
        <v>30</v>
      </c>
      <c r="Z339" s="6">
        <v>69</v>
      </c>
      <c r="AA339" s="6">
        <v>584</v>
      </c>
    </row>
    <row r="340" spans="1:27">
      <c r="A340" s="5" t="s">
        <v>95</v>
      </c>
      <c r="B340" s="6">
        <v>36</v>
      </c>
      <c r="C340" s="6">
        <v>21</v>
      </c>
      <c r="D340" s="6">
        <v>6</v>
      </c>
      <c r="E340" s="6">
        <v>35</v>
      </c>
      <c r="F340" s="6">
        <v>132</v>
      </c>
      <c r="G340" s="6">
        <v>103</v>
      </c>
      <c r="H340" s="6">
        <v>78</v>
      </c>
      <c r="I340" s="6">
        <v>17</v>
      </c>
      <c r="J340" s="6">
        <v>16</v>
      </c>
      <c r="K340" s="6">
        <v>29</v>
      </c>
      <c r="L340" s="6">
        <v>106</v>
      </c>
      <c r="M340" s="6">
        <v>579</v>
      </c>
      <c r="O340" s="15" t="s">
        <v>95</v>
      </c>
      <c r="P340" s="31">
        <v>36</v>
      </c>
      <c r="Q340" s="31">
        <v>21</v>
      </c>
      <c r="R340" s="31">
        <v>6</v>
      </c>
      <c r="S340" s="31">
        <v>35</v>
      </c>
      <c r="T340" s="31">
        <v>132</v>
      </c>
      <c r="U340" s="31">
        <v>103</v>
      </c>
      <c r="V340" s="31">
        <v>78</v>
      </c>
      <c r="W340" s="31">
        <v>17</v>
      </c>
      <c r="X340" s="31">
        <v>16</v>
      </c>
      <c r="Y340" s="31">
        <v>29</v>
      </c>
      <c r="Z340" s="31">
        <v>106</v>
      </c>
      <c r="AA340" s="31">
        <v>579</v>
      </c>
    </row>
    <row r="341" spans="1:27">
      <c r="A341" s="14" t="s">
        <v>96</v>
      </c>
      <c r="B341" s="6">
        <v>36</v>
      </c>
      <c r="C341" s="6"/>
      <c r="D341" s="6"/>
      <c r="E341" s="6">
        <v>18</v>
      </c>
      <c r="F341" s="6">
        <v>112</v>
      </c>
      <c r="G341" s="6">
        <v>68</v>
      </c>
      <c r="H341" s="6">
        <v>30</v>
      </c>
      <c r="I341" s="6"/>
      <c r="J341" s="6">
        <v>2</v>
      </c>
      <c r="K341" s="6"/>
      <c r="L341" s="6"/>
      <c r="M341" s="6">
        <v>266</v>
      </c>
      <c r="O341" s="14" t="s">
        <v>96</v>
      </c>
      <c r="P341" s="6">
        <v>36</v>
      </c>
      <c r="Q341" s="6"/>
      <c r="R341" s="6"/>
      <c r="S341" s="6">
        <v>18</v>
      </c>
      <c r="T341" s="6">
        <v>112</v>
      </c>
      <c r="U341" s="6">
        <v>68</v>
      </c>
      <c r="V341" s="6">
        <v>30</v>
      </c>
      <c r="W341" s="6"/>
      <c r="X341" s="6">
        <v>2</v>
      </c>
      <c r="Y341" s="6"/>
      <c r="Z341" s="6"/>
      <c r="AA341" s="6">
        <v>266</v>
      </c>
    </row>
    <row r="342" spans="1:27">
      <c r="A342" s="14" t="s">
        <v>297</v>
      </c>
      <c r="B342" s="6"/>
      <c r="C342" s="6">
        <v>20</v>
      </c>
      <c r="D342" s="6">
        <v>5</v>
      </c>
      <c r="E342" s="6">
        <v>13</v>
      </c>
      <c r="F342" s="6">
        <v>20</v>
      </c>
      <c r="G342" s="6">
        <v>34</v>
      </c>
      <c r="H342" s="6">
        <v>44</v>
      </c>
      <c r="I342" s="6">
        <v>16</v>
      </c>
      <c r="J342" s="6">
        <v>14</v>
      </c>
      <c r="K342" s="6">
        <v>15</v>
      </c>
      <c r="L342" s="6">
        <v>28</v>
      </c>
      <c r="M342" s="6">
        <v>209</v>
      </c>
      <c r="O342" s="14" t="s">
        <v>297</v>
      </c>
      <c r="P342" s="6"/>
      <c r="Q342" s="6">
        <v>20</v>
      </c>
      <c r="R342" s="6">
        <v>5</v>
      </c>
      <c r="S342" s="6">
        <v>13</v>
      </c>
      <c r="T342" s="6">
        <v>20</v>
      </c>
      <c r="U342" s="6">
        <v>34</v>
      </c>
      <c r="V342" s="6">
        <v>44</v>
      </c>
      <c r="W342" s="6">
        <v>16</v>
      </c>
      <c r="X342" s="6">
        <v>14</v>
      </c>
      <c r="Y342" s="6">
        <v>15</v>
      </c>
      <c r="Z342" s="6">
        <v>28</v>
      </c>
      <c r="AA342" s="6">
        <v>209</v>
      </c>
    </row>
    <row r="343" spans="1:27">
      <c r="A343" s="14" t="s">
        <v>541</v>
      </c>
      <c r="B343" s="6"/>
      <c r="C343" s="6"/>
      <c r="D343" s="6"/>
      <c r="E343" s="6"/>
      <c r="F343" s="6"/>
      <c r="G343" s="6"/>
      <c r="H343" s="6"/>
      <c r="I343" s="6"/>
      <c r="J343" s="6"/>
      <c r="K343" s="6">
        <v>14</v>
      </c>
      <c r="L343" s="6">
        <v>78</v>
      </c>
      <c r="M343" s="6">
        <v>92</v>
      </c>
      <c r="O343" s="14" t="s">
        <v>541</v>
      </c>
      <c r="P343" s="6"/>
      <c r="Q343" s="6"/>
      <c r="R343" s="6"/>
      <c r="S343" s="6"/>
      <c r="T343" s="6"/>
      <c r="U343" s="6"/>
      <c r="V343" s="6"/>
      <c r="W343" s="6"/>
      <c r="X343" s="6"/>
      <c r="Y343" s="6">
        <v>14</v>
      </c>
      <c r="Z343" s="6">
        <v>78</v>
      </c>
      <c r="AA343" s="6">
        <v>92</v>
      </c>
    </row>
    <row r="344" spans="1:27">
      <c r="A344" s="14" t="s">
        <v>293</v>
      </c>
      <c r="B344" s="6"/>
      <c r="C344" s="6">
        <v>1</v>
      </c>
      <c r="D344" s="6">
        <v>1</v>
      </c>
      <c r="E344" s="6">
        <v>4</v>
      </c>
      <c r="F344" s="6"/>
      <c r="G344" s="6">
        <v>1</v>
      </c>
      <c r="H344" s="6">
        <v>4</v>
      </c>
      <c r="I344" s="6">
        <v>1</v>
      </c>
      <c r="J344" s="6"/>
      <c r="K344" s="6"/>
      <c r="L344" s="6"/>
      <c r="M344" s="6">
        <v>12</v>
      </c>
      <c r="O344" s="14" t="s">
        <v>293</v>
      </c>
      <c r="P344" s="6"/>
      <c r="Q344" s="6">
        <v>1</v>
      </c>
      <c r="R344" s="6">
        <v>1</v>
      </c>
      <c r="S344" s="6">
        <v>4</v>
      </c>
      <c r="T344" s="6"/>
      <c r="U344" s="6">
        <v>1</v>
      </c>
      <c r="V344" s="6">
        <v>4</v>
      </c>
      <c r="W344" s="6">
        <v>1</v>
      </c>
      <c r="X344" s="6"/>
      <c r="Y344" s="6"/>
      <c r="Z344" s="6"/>
      <c r="AA344" s="6">
        <v>12</v>
      </c>
    </row>
    <row r="345" spans="1:27">
      <c r="A345" s="5" t="s">
        <v>240</v>
      </c>
      <c r="B345" s="6">
        <v>48</v>
      </c>
      <c r="C345" s="6">
        <v>30</v>
      </c>
      <c r="D345" s="6">
        <v>39</v>
      </c>
      <c r="E345" s="6">
        <v>51</v>
      </c>
      <c r="F345" s="6">
        <v>38</v>
      </c>
      <c r="G345" s="6">
        <v>39</v>
      </c>
      <c r="H345" s="6">
        <v>47</v>
      </c>
      <c r="I345" s="6">
        <v>28</v>
      </c>
      <c r="J345" s="6">
        <v>56</v>
      </c>
      <c r="K345" s="6">
        <v>40</v>
      </c>
      <c r="L345" s="6">
        <v>41</v>
      </c>
      <c r="M345" s="6">
        <v>457</v>
      </c>
      <c r="O345" s="15" t="s">
        <v>240</v>
      </c>
      <c r="P345" s="31">
        <v>48</v>
      </c>
      <c r="Q345" s="31">
        <v>30</v>
      </c>
      <c r="R345" s="31">
        <v>39</v>
      </c>
      <c r="S345" s="31">
        <v>51</v>
      </c>
      <c r="T345" s="31">
        <v>38</v>
      </c>
      <c r="U345" s="31">
        <v>39</v>
      </c>
      <c r="V345" s="31">
        <v>47</v>
      </c>
      <c r="W345" s="31">
        <v>28</v>
      </c>
      <c r="X345" s="31">
        <v>56</v>
      </c>
      <c r="Y345" s="31">
        <v>40</v>
      </c>
      <c r="Z345" s="31">
        <v>41</v>
      </c>
      <c r="AA345" s="31">
        <v>457</v>
      </c>
    </row>
    <row r="346" spans="1:27">
      <c r="A346" s="14" t="s">
        <v>241</v>
      </c>
      <c r="B346" s="6">
        <v>48</v>
      </c>
      <c r="C346" s="6">
        <v>30</v>
      </c>
      <c r="D346" s="6">
        <v>39</v>
      </c>
      <c r="E346" s="6">
        <v>51</v>
      </c>
      <c r="F346" s="6">
        <v>38</v>
      </c>
      <c r="G346" s="6">
        <v>39</v>
      </c>
      <c r="H346" s="6">
        <v>47</v>
      </c>
      <c r="I346" s="6">
        <v>28</v>
      </c>
      <c r="J346" s="6">
        <v>56</v>
      </c>
      <c r="K346" s="6">
        <v>40</v>
      </c>
      <c r="L346" s="6">
        <v>41</v>
      </c>
      <c r="M346" s="6">
        <v>457</v>
      </c>
      <c r="O346" s="14" t="s">
        <v>241</v>
      </c>
      <c r="P346" s="6">
        <v>48</v>
      </c>
      <c r="Q346" s="6">
        <v>30</v>
      </c>
      <c r="R346" s="6">
        <v>39</v>
      </c>
      <c r="S346" s="6">
        <v>51</v>
      </c>
      <c r="T346" s="6">
        <v>38</v>
      </c>
      <c r="U346" s="6">
        <v>39</v>
      </c>
      <c r="V346" s="6">
        <v>47</v>
      </c>
      <c r="W346" s="6">
        <v>28</v>
      </c>
      <c r="X346" s="6">
        <v>56</v>
      </c>
      <c r="Y346" s="6">
        <v>40</v>
      </c>
      <c r="Z346" s="6">
        <v>41</v>
      </c>
      <c r="AA346" s="6">
        <v>457</v>
      </c>
    </row>
    <row r="347" spans="1:27">
      <c r="A347" s="5" t="s">
        <v>467</v>
      </c>
      <c r="B347" s="6"/>
      <c r="C347" s="6">
        <v>12</v>
      </c>
      <c r="D347" s="6">
        <v>18</v>
      </c>
      <c r="E347" s="6">
        <v>36</v>
      </c>
      <c r="F347" s="6">
        <v>41</v>
      </c>
      <c r="G347" s="6">
        <v>42</v>
      </c>
      <c r="H347" s="6">
        <v>116</v>
      </c>
      <c r="I347" s="6">
        <v>31</v>
      </c>
      <c r="J347" s="6">
        <v>17</v>
      </c>
      <c r="K347" s="6">
        <v>53</v>
      </c>
      <c r="L347" s="6">
        <v>31</v>
      </c>
      <c r="M347" s="6">
        <v>397</v>
      </c>
      <c r="O347" s="15" t="s">
        <v>467</v>
      </c>
      <c r="P347" s="31"/>
      <c r="Q347" s="31">
        <v>12</v>
      </c>
      <c r="R347" s="31">
        <v>18</v>
      </c>
      <c r="S347" s="31">
        <v>36</v>
      </c>
      <c r="T347" s="31">
        <v>41</v>
      </c>
      <c r="U347" s="31">
        <v>42</v>
      </c>
      <c r="V347" s="31">
        <v>116</v>
      </c>
      <c r="W347" s="31">
        <v>31</v>
      </c>
      <c r="X347" s="31">
        <v>17</v>
      </c>
      <c r="Y347" s="31">
        <v>53</v>
      </c>
      <c r="Z347" s="31">
        <v>31</v>
      </c>
      <c r="AA347" s="31">
        <v>397</v>
      </c>
    </row>
    <row r="348" spans="1:27">
      <c r="A348" s="14" t="s">
        <v>297</v>
      </c>
      <c r="B348" s="6"/>
      <c r="C348" s="6">
        <v>12</v>
      </c>
      <c r="D348" s="6">
        <v>18</v>
      </c>
      <c r="E348" s="6">
        <v>34</v>
      </c>
      <c r="F348" s="6">
        <v>41</v>
      </c>
      <c r="G348" s="6">
        <v>42</v>
      </c>
      <c r="H348" s="6">
        <v>116</v>
      </c>
      <c r="I348" s="6">
        <v>30</v>
      </c>
      <c r="J348" s="6">
        <v>17</v>
      </c>
      <c r="K348" s="6">
        <v>53</v>
      </c>
      <c r="L348" s="6">
        <v>31</v>
      </c>
      <c r="M348" s="6">
        <v>394</v>
      </c>
      <c r="O348" s="14" t="s">
        <v>297</v>
      </c>
      <c r="P348" s="6"/>
      <c r="Q348" s="6">
        <v>12</v>
      </c>
      <c r="R348" s="6">
        <v>18</v>
      </c>
      <c r="S348" s="6">
        <v>34</v>
      </c>
      <c r="T348" s="6">
        <v>41</v>
      </c>
      <c r="U348" s="6">
        <v>42</v>
      </c>
      <c r="V348" s="6">
        <v>116</v>
      </c>
      <c r="W348" s="6">
        <v>30</v>
      </c>
      <c r="X348" s="6">
        <v>17</v>
      </c>
      <c r="Y348" s="6">
        <v>53</v>
      </c>
      <c r="Z348" s="6">
        <v>31</v>
      </c>
      <c r="AA348" s="6">
        <v>394</v>
      </c>
    </row>
    <row r="349" spans="1:27">
      <c r="A349" s="14" t="s">
        <v>293</v>
      </c>
      <c r="B349" s="6"/>
      <c r="C349" s="6"/>
      <c r="D349" s="6"/>
      <c r="E349" s="6">
        <v>2</v>
      </c>
      <c r="F349" s="6"/>
      <c r="G349" s="6"/>
      <c r="H349" s="6"/>
      <c r="I349" s="6">
        <v>1</v>
      </c>
      <c r="J349" s="6"/>
      <c r="K349" s="6"/>
      <c r="L349" s="6"/>
      <c r="M349" s="6">
        <v>3</v>
      </c>
      <c r="O349" s="14" t="s">
        <v>293</v>
      </c>
      <c r="P349" s="6"/>
      <c r="Q349" s="6"/>
      <c r="R349" s="6"/>
      <c r="S349" s="6">
        <v>2</v>
      </c>
      <c r="T349" s="6"/>
      <c r="U349" s="6"/>
      <c r="V349" s="6"/>
      <c r="W349" s="6">
        <v>1</v>
      </c>
      <c r="X349" s="6"/>
      <c r="Y349" s="6"/>
      <c r="Z349" s="6"/>
      <c r="AA349" s="6">
        <v>3</v>
      </c>
    </row>
    <row r="350" spans="1:27">
      <c r="A350" s="5" t="s">
        <v>115</v>
      </c>
      <c r="B350" s="6">
        <v>48</v>
      </c>
      <c r="C350" s="6">
        <v>36</v>
      </c>
      <c r="D350" s="6">
        <v>52</v>
      </c>
      <c r="E350" s="6">
        <v>46</v>
      </c>
      <c r="F350" s="6">
        <v>40</v>
      </c>
      <c r="G350" s="6">
        <v>38</v>
      </c>
      <c r="H350" s="6">
        <v>68</v>
      </c>
      <c r="I350" s="6">
        <v>48</v>
      </c>
      <c r="J350" s="6"/>
      <c r="K350" s="6"/>
      <c r="L350" s="6"/>
      <c r="M350" s="6">
        <v>376</v>
      </c>
      <c r="O350" s="15" t="s">
        <v>115</v>
      </c>
      <c r="P350" s="31">
        <v>48</v>
      </c>
      <c r="Q350" s="31">
        <v>36</v>
      </c>
      <c r="R350" s="31">
        <v>52</v>
      </c>
      <c r="S350" s="31">
        <v>46</v>
      </c>
      <c r="T350" s="31">
        <v>40</v>
      </c>
      <c r="U350" s="31">
        <v>38</v>
      </c>
      <c r="V350" s="31">
        <v>68</v>
      </c>
      <c r="W350" s="31">
        <v>48</v>
      </c>
      <c r="X350" s="31"/>
      <c r="Y350" s="31"/>
      <c r="Z350" s="31"/>
      <c r="AA350" s="31">
        <v>376</v>
      </c>
    </row>
    <row r="351" spans="1:27">
      <c r="A351" s="14" t="s">
        <v>119</v>
      </c>
      <c r="B351" s="6">
        <v>22</v>
      </c>
      <c r="C351" s="6">
        <v>20</v>
      </c>
      <c r="D351" s="6">
        <v>24</v>
      </c>
      <c r="E351" s="6">
        <v>16</v>
      </c>
      <c r="F351" s="6">
        <v>24</v>
      </c>
      <c r="G351" s="6">
        <v>24</v>
      </c>
      <c r="H351" s="6">
        <v>44</v>
      </c>
      <c r="I351" s="6">
        <v>32</v>
      </c>
      <c r="J351" s="6"/>
      <c r="K351" s="6"/>
      <c r="L351" s="6"/>
      <c r="M351" s="6">
        <v>206</v>
      </c>
      <c r="O351" s="14" t="s">
        <v>119</v>
      </c>
      <c r="P351" s="6">
        <v>22</v>
      </c>
      <c r="Q351" s="6">
        <v>20</v>
      </c>
      <c r="R351" s="6">
        <v>24</v>
      </c>
      <c r="S351" s="6">
        <v>16</v>
      </c>
      <c r="T351" s="6">
        <v>24</v>
      </c>
      <c r="U351" s="6">
        <v>24</v>
      </c>
      <c r="V351" s="6">
        <v>44</v>
      </c>
      <c r="W351" s="6">
        <v>32</v>
      </c>
      <c r="X351" s="6"/>
      <c r="Y351" s="6"/>
      <c r="Z351" s="6"/>
      <c r="AA351" s="6">
        <v>206</v>
      </c>
    </row>
    <row r="352" spans="1:27">
      <c r="A352" s="14" t="s">
        <v>116</v>
      </c>
      <c r="B352" s="6">
        <v>26</v>
      </c>
      <c r="C352" s="6">
        <v>16</v>
      </c>
      <c r="D352" s="6">
        <v>28</v>
      </c>
      <c r="E352" s="6">
        <v>30</v>
      </c>
      <c r="F352" s="6">
        <v>16</v>
      </c>
      <c r="G352" s="6">
        <v>14</v>
      </c>
      <c r="H352" s="6">
        <v>24</v>
      </c>
      <c r="I352" s="6">
        <v>16</v>
      </c>
      <c r="J352" s="6"/>
      <c r="K352" s="6"/>
      <c r="L352" s="6"/>
      <c r="M352" s="6">
        <v>170</v>
      </c>
      <c r="O352" s="14" t="s">
        <v>116</v>
      </c>
      <c r="P352" s="6">
        <v>26</v>
      </c>
      <c r="Q352" s="6">
        <v>16</v>
      </c>
      <c r="R352" s="6">
        <v>28</v>
      </c>
      <c r="S352" s="6">
        <v>30</v>
      </c>
      <c r="T352" s="6">
        <v>16</v>
      </c>
      <c r="U352" s="6">
        <v>14</v>
      </c>
      <c r="V352" s="6">
        <v>24</v>
      </c>
      <c r="W352" s="6">
        <v>16</v>
      </c>
      <c r="X352" s="6"/>
      <c r="Y352" s="6"/>
      <c r="Z352" s="6"/>
      <c r="AA352" s="6">
        <v>170</v>
      </c>
    </row>
    <row r="353" spans="1:27">
      <c r="A353" s="5" t="s">
        <v>141</v>
      </c>
      <c r="B353" s="6">
        <v>10</v>
      </c>
      <c r="C353" s="6">
        <v>12</v>
      </c>
      <c r="D353" s="6">
        <v>12</v>
      </c>
      <c r="E353" s="6">
        <v>76</v>
      </c>
      <c r="F353" s="6">
        <v>86</v>
      </c>
      <c r="G353" s="6">
        <v>32</v>
      </c>
      <c r="H353" s="6">
        <v>22</v>
      </c>
      <c r="I353" s="6"/>
      <c r="J353" s="6">
        <v>30</v>
      </c>
      <c r="K353" s="6">
        <v>28</v>
      </c>
      <c r="L353" s="6">
        <v>32</v>
      </c>
      <c r="M353" s="6">
        <v>340</v>
      </c>
      <c r="O353" s="15" t="s">
        <v>141</v>
      </c>
      <c r="P353" s="31">
        <v>10</v>
      </c>
      <c r="Q353" s="31">
        <v>12</v>
      </c>
      <c r="R353" s="31">
        <v>12</v>
      </c>
      <c r="S353" s="31">
        <v>76</v>
      </c>
      <c r="T353" s="31">
        <v>86</v>
      </c>
      <c r="U353" s="31">
        <v>32</v>
      </c>
      <c r="V353" s="31">
        <v>22</v>
      </c>
      <c r="W353" s="31"/>
      <c r="X353" s="31">
        <v>30</v>
      </c>
      <c r="Y353" s="31">
        <v>28</v>
      </c>
      <c r="Z353" s="31">
        <v>32</v>
      </c>
      <c r="AA353" s="31">
        <v>340</v>
      </c>
    </row>
    <row r="354" spans="1:27">
      <c r="A354" s="14" t="s">
        <v>143</v>
      </c>
      <c r="B354" s="6">
        <v>6</v>
      </c>
      <c r="C354" s="6">
        <v>8</v>
      </c>
      <c r="D354" s="6">
        <v>8</v>
      </c>
      <c r="E354" s="6">
        <v>64</v>
      </c>
      <c r="F354" s="6">
        <v>44</v>
      </c>
      <c r="G354" s="6">
        <v>22</v>
      </c>
      <c r="H354" s="6">
        <v>10</v>
      </c>
      <c r="I354" s="6"/>
      <c r="J354" s="6">
        <v>10</v>
      </c>
      <c r="K354" s="6"/>
      <c r="L354" s="6"/>
      <c r="M354" s="6">
        <v>172</v>
      </c>
      <c r="O354" s="14" t="s">
        <v>143</v>
      </c>
      <c r="P354" s="6">
        <v>6</v>
      </c>
      <c r="Q354" s="6">
        <v>8</v>
      </c>
      <c r="R354" s="6">
        <v>8</v>
      </c>
      <c r="S354" s="6">
        <v>64</v>
      </c>
      <c r="T354" s="6">
        <v>44</v>
      </c>
      <c r="U354" s="6">
        <v>22</v>
      </c>
      <c r="V354" s="6">
        <v>10</v>
      </c>
      <c r="W354" s="6"/>
      <c r="X354" s="6">
        <v>10</v>
      </c>
      <c r="Y354" s="6"/>
      <c r="Z354" s="6"/>
      <c r="AA354" s="6">
        <v>172</v>
      </c>
    </row>
    <row r="355" spans="1:27">
      <c r="A355" s="14" t="s">
        <v>142</v>
      </c>
      <c r="B355" s="6">
        <v>2</v>
      </c>
      <c r="C355" s="6">
        <v>2</v>
      </c>
      <c r="D355" s="6">
        <v>2</v>
      </c>
      <c r="E355" s="6">
        <v>12</v>
      </c>
      <c r="F355" s="6">
        <v>32</v>
      </c>
      <c r="G355" s="6">
        <v>6</v>
      </c>
      <c r="H355" s="6">
        <v>8</v>
      </c>
      <c r="I355" s="6"/>
      <c r="J355" s="6">
        <v>8</v>
      </c>
      <c r="K355" s="6"/>
      <c r="L355" s="6"/>
      <c r="M355" s="6">
        <v>72</v>
      </c>
      <c r="O355" s="14" t="s">
        <v>142</v>
      </c>
      <c r="P355" s="6">
        <v>2</v>
      </c>
      <c r="Q355" s="6">
        <v>2</v>
      </c>
      <c r="R355" s="6">
        <v>2</v>
      </c>
      <c r="S355" s="6">
        <v>12</v>
      </c>
      <c r="T355" s="6">
        <v>32</v>
      </c>
      <c r="U355" s="6">
        <v>6</v>
      </c>
      <c r="V355" s="6">
        <v>8</v>
      </c>
      <c r="W355" s="6"/>
      <c r="X355" s="6">
        <v>8</v>
      </c>
      <c r="Y355" s="6"/>
      <c r="Z355" s="6"/>
      <c r="AA355" s="6">
        <v>72</v>
      </c>
    </row>
    <row r="356" spans="1:27">
      <c r="A356" s="14" t="s">
        <v>560</v>
      </c>
      <c r="B356" s="6"/>
      <c r="C356" s="6"/>
      <c r="D356" s="6"/>
      <c r="E356" s="6"/>
      <c r="F356" s="6"/>
      <c r="G356" s="6"/>
      <c r="H356" s="6"/>
      <c r="I356" s="6"/>
      <c r="J356" s="6"/>
      <c r="K356" s="6">
        <v>14</v>
      </c>
      <c r="L356" s="6">
        <v>18</v>
      </c>
      <c r="M356" s="6">
        <v>32</v>
      </c>
      <c r="O356" s="14" t="s">
        <v>560</v>
      </c>
      <c r="P356" s="6"/>
      <c r="Q356" s="6"/>
      <c r="R356" s="6"/>
      <c r="S356" s="6"/>
      <c r="T356" s="6"/>
      <c r="U356" s="6"/>
      <c r="V356" s="6"/>
      <c r="W356" s="6"/>
      <c r="X356" s="6"/>
      <c r="Y356" s="6">
        <v>14</v>
      </c>
      <c r="Z356" s="6">
        <v>18</v>
      </c>
      <c r="AA356" s="6">
        <v>32</v>
      </c>
    </row>
    <row r="357" spans="1:27">
      <c r="A357" s="14" t="s">
        <v>405</v>
      </c>
      <c r="B357" s="6"/>
      <c r="C357" s="6"/>
      <c r="D357" s="6"/>
      <c r="E357" s="6"/>
      <c r="F357" s="6"/>
      <c r="G357" s="6">
        <v>4</v>
      </c>
      <c r="H357" s="6">
        <v>4</v>
      </c>
      <c r="I357" s="6"/>
      <c r="J357" s="6">
        <v>12</v>
      </c>
      <c r="K357" s="6"/>
      <c r="L357" s="6"/>
      <c r="M357" s="6">
        <v>20</v>
      </c>
      <c r="O357" s="14" t="s">
        <v>405</v>
      </c>
      <c r="P357" s="6"/>
      <c r="Q357" s="6"/>
      <c r="R357" s="6"/>
      <c r="S357" s="6"/>
      <c r="T357" s="6"/>
      <c r="U357" s="6">
        <v>4</v>
      </c>
      <c r="V357" s="6">
        <v>4</v>
      </c>
      <c r="W357" s="6"/>
      <c r="X357" s="6">
        <v>12</v>
      </c>
      <c r="Y357" s="6"/>
      <c r="Z357" s="6"/>
      <c r="AA357" s="6">
        <v>20</v>
      </c>
    </row>
    <row r="358" spans="1:27">
      <c r="A358" s="14" t="s">
        <v>144</v>
      </c>
      <c r="B358" s="6">
        <v>2</v>
      </c>
      <c r="C358" s="6">
        <v>2</v>
      </c>
      <c r="D358" s="6">
        <v>2</v>
      </c>
      <c r="E358" s="6"/>
      <c r="F358" s="6">
        <v>10</v>
      </c>
      <c r="G358" s="6"/>
      <c r="H358" s="6"/>
      <c r="I358" s="6"/>
      <c r="J358" s="6"/>
      <c r="K358" s="6"/>
      <c r="L358" s="6"/>
      <c r="M358" s="6">
        <v>16</v>
      </c>
      <c r="O358" s="14" t="s">
        <v>144</v>
      </c>
      <c r="P358" s="6">
        <v>2</v>
      </c>
      <c r="Q358" s="6">
        <v>2</v>
      </c>
      <c r="R358" s="6">
        <v>2</v>
      </c>
      <c r="S358" s="6"/>
      <c r="T358" s="6">
        <v>10</v>
      </c>
      <c r="U358" s="6"/>
      <c r="V358" s="6"/>
      <c r="W358" s="6"/>
      <c r="X358" s="6"/>
      <c r="Y358" s="6"/>
      <c r="Z358" s="6"/>
      <c r="AA358" s="6">
        <v>16</v>
      </c>
    </row>
    <row r="359" spans="1:27">
      <c r="A359" s="14" t="s">
        <v>561</v>
      </c>
      <c r="B359" s="6"/>
      <c r="C359" s="6"/>
      <c r="D359" s="6"/>
      <c r="E359" s="6"/>
      <c r="F359" s="6"/>
      <c r="G359" s="6"/>
      <c r="H359" s="6"/>
      <c r="I359" s="6"/>
      <c r="J359" s="6"/>
      <c r="K359" s="6">
        <v>6</v>
      </c>
      <c r="L359" s="6">
        <v>6</v>
      </c>
      <c r="M359" s="6">
        <v>12</v>
      </c>
      <c r="O359" s="14" t="s">
        <v>561</v>
      </c>
      <c r="P359" s="6"/>
      <c r="Q359" s="6"/>
      <c r="R359" s="6"/>
      <c r="S359" s="6"/>
      <c r="T359" s="6"/>
      <c r="U359" s="6"/>
      <c r="V359" s="6"/>
      <c r="W359" s="6"/>
      <c r="X359" s="6"/>
      <c r="Y359" s="6">
        <v>6</v>
      </c>
      <c r="Z359" s="6">
        <v>6</v>
      </c>
      <c r="AA359" s="6">
        <v>12</v>
      </c>
    </row>
    <row r="360" spans="1:27">
      <c r="A360" s="14" t="s">
        <v>559</v>
      </c>
      <c r="B360" s="6"/>
      <c r="C360" s="6"/>
      <c r="D360" s="6"/>
      <c r="E360" s="6"/>
      <c r="F360" s="6"/>
      <c r="G360" s="6"/>
      <c r="H360" s="6"/>
      <c r="I360" s="6"/>
      <c r="J360" s="6"/>
      <c r="K360" s="6">
        <v>2</v>
      </c>
      <c r="L360" s="6">
        <v>8</v>
      </c>
      <c r="M360" s="6">
        <v>10</v>
      </c>
      <c r="O360" s="14" t="s">
        <v>559</v>
      </c>
      <c r="P360" s="6"/>
      <c r="Q360" s="6"/>
      <c r="R360" s="6"/>
      <c r="S360" s="6"/>
      <c r="T360" s="6"/>
      <c r="U360" s="6"/>
      <c r="V360" s="6"/>
      <c r="W360" s="6"/>
      <c r="X360" s="6"/>
      <c r="Y360" s="6">
        <v>2</v>
      </c>
      <c r="Z360" s="6">
        <v>8</v>
      </c>
      <c r="AA360" s="6">
        <v>10</v>
      </c>
    </row>
    <row r="361" spans="1:27">
      <c r="A361" s="14" t="s">
        <v>558</v>
      </c>
      <c r="B361" s="6"/>
      <c r="C361" s="6"/>
      <c r="D361" s="6"/>
      <c r="E361" s="6"/>
      <c r="F361" s="6"/>
      <c r="G361" s="6"/>
      <c r="H361" s="6"/>
      <c r="I361" s="6"/>
      <c r="J361" s="6"/>
      <c r="K361" s="6">
        <v>6</v>
      </c>
      <c r="L361" s="6"/>
      <c r="M361" s="6">
        <v>6</v>
      </c>
      <c r="O361" s="14" t="s">
        <v>558</v>
      </c>
      <c r="P361" s="6"/>
      <c r="Q361" s="6"/>
      <c r="R361" s="6"/>
      <c r="S361" s="6"/>
      <c r="T361" s="6"/>
      <c r="U361" s="6"/>
      <c r="V361" s="6"/>
      <c r="W361" s="6"/>
      <c r="X361" s="6"/>
      <c r="Y361" s="6">
        <v>6</v>
      </c>
      <c r="Z361" s="6"/>
      <c r="AA361" s="6">
        <v>6</v>
      </c>
    </row>
    <row r="362" spans="1:27">
      <c r="A362" s="5" t="s">
        <v>196</v>
      </c>
      <c r="B362" s="6">
        <v>3</v>
      </c>
      <c r="C362" s="6">
        <v>1</v>
      </c>
      <c r="D362" s="6">
        <v>1</v>
      </c>
      <c r="E362" s="6">
        <v>14</v>
      </c>
      <c r="F362" s="6">
        <v>87</v>
      </c>
      <c r="G362" s="6">
        <v>78</v>
      </c>
      <c r="H362" s="6">
        <v>100</v>
      </c>
      <c r="I362" s="6">
        <v>47</v>
      </c>
      <c r="J362" s="6"/>
      <c r="K362" s="6">
        <v>2</v>
      </c>
      <c r="L362" s="6">
        <v>4</v>
      </c>
      <c r="M362" s="6">
        <v>337</v>
      </c>
      <c r="O362" s="15" t="s">
        <v>196</v>
      </c>
      <c r="P362" s="31">
        <v>3</v>
      </c>
      <c r="Q362" s="31">
        <v>1</v>
      </c>
      <c r="R362" s="31">
        <v>1</v>
      </c>
      <c r="S362" s="31">
        <v>14</v>
      </c>
      <c r="T362" s="31">
        <v>87</v>
      </c>
      <c r="U362" s="31">
        <v>78</v>
      </c>
      <c r="V362" s="31">
        <v>100</v>
      </c>
      <c r="W362" s="31">
        <v>47</v>
      </c>
      <c r="X362" s="31"/>
      <c r="Y362" s="31">
        <v>2</v>
      </c>
      <c r="Z362" s="31">
        <v>4</v>
      </c>
      <c r="AA362" s="31">
        <v>337</v>
      </c>
    </row>
    <row r="363" spans="1:27">
      <c r="A363" s="14" t="s">
        <v>197</v>
      </c>
      <c r="B363" s="6">
        <v>3</v>
      </c>
      <c r="C363" s="6">
        <v>1</v>
      </c>
      <c r="D363" s="6">
        <v>1</v>
      </c>
      <c r="E363" s="6">
        <v>14</v>
      </c>
      <c r="F363" s="6">
        <v>78</v>
      </c>
      <c r="G363" s="6">
        <v>78</v>
      </c>
      <c r="H363" s="6">
        <v>100</v>
      </c>
      <c r="I363" s="6">
        <v>47</v>
      </c>
      <c r="J363" s="6"/>
      <c r="K363" s="6">
        <v>2</v>
      </c>
      <c r="L363" s="6">
        <v>4</v>
      </c>
      <c r="M363" s="6">
        <v>328</v>
      </c>
      <c r="O363" s="14" t="s">
        <v>197</v>
      </c>
      <c r="P363" s="6">
        <v>3</v>
      </c>
      <c r="Q363" s="6">
        <v>1</v>
      </c>
      <c r="R363" s="6">
        <v>1</v>
      </c>
      <c r="S363" s="6">
        <v>14</v>
      </c>
      <c r="T363" s="6">
        <v>78</v>
      </c>
      <c r="U363" s="6">
        <v>78</v>
      </c>
      <c r="V363" s="6">
        <v>100</v>
      </c>
      <c r="W363" s="6">
        <v>47</v>
      </c>
      <c r="X363" s="6"/>
      <c r="Y363" s="6">
        <v>2</v>
      </c>
      <c r="Z363" s="6">
        <v>4</v>
      </c>
      <c r="AA363" s="6">
        <v>328</v>
      </c>
    </row>
    <row r="364" spans="1:27">
      <c r="A364" s="14" t="s">
        <v>515</v>
      </c>
      <c r="B364" s="6"/>
      <c r="C364" s="6"/>
      <c r="D364" s="6"/>
      <c r="E364" s="6"/>
      <c r="F364" s="6">
        <v>9</v>
      </c>
      <c r="G364" s="6"/>
      <c r="H364" s="6"/>
      <c r="I364" s="6"/>
      <c r="J364" s="6"/>
      <c r="K364" s="6"/>
      <c r="L364" s="6"/>
      <c r="M364" s="6">
        <v>9</v>
      </c>
      <c r="O364" s="14" t="s">
        <v>515</v>
      </c>
      <c r="P364" s="6"/>
      <c r="Q364" s="6"/>
      <c r="R364" s="6"/>
      <c r="S364" s="6"/>
      <c r="T364" s="6">
        <v>9</v>
      </c>
      <c r="U364" s="6"/>
      <c r="V364" s="6"/>
      <c r="W364" s="6"/>
      <c r="X364" s="6"/>
      <c r="Y364" s="6"/>
      <c r="Z364" s="6"/>
      <c r="AA364" s="6">
        <v>9</v>
      </c>
    </row>
    <row r="365" spans="1:27">
      <c r="A365" s="5" t="s">
        <v>460</v>
      </c>
      <c r="B365" s="6">
        <v>86</v>
      </c>
      <c r="C365" s="6">
        <v>81</v>
      </c>
      <c r="D365" s="6">
        <v>36</v>
      </c>
      <c r="E365" s="6">
        <v>30</v>
      </c>
      <c r="F365" s="6">
        <v>23</v>
      </c>
      <c r="G365" s="6"/>
      <c r="H365" s="6"/>
      <c r="I365" s="6"/>
      <c r="J365" s="6">
        <v>27</v>
      </c>
      <c r="K365" s="6">
        <v>28</v>
      </c>
      <c r="L365" s="6"/>
      <c r="M365" s="6">
        <v>311</v>
      </c>
      <c r="O365" s="15" t="s">
        <v>460</v>
      </c>
      <c r="P365" s="31">
        <v>86</v>
      </c>
      <c r="Q365" s="31">
        <v>81</v>
      </c>
      <c r="R365" s="31">
        <v>36</v>
      </c>
      <c r="S365" s="31">
        <v>30</v>
      </c>
      <c r="T365" s="31">
        <v>23</v>
      </c>
      <c r="U365" s="31"/>
      <c r="V365" s="31"/>
      <c r="W365" s="31"/>
      <c r="X365" s="31">
        <v>27</v>
      </c>
      <c r="Y365" s="31">
        <v>28</v>
      </c>
      <c r="Z365" s="31"/>
      <c r="AA365" s="31">
        <v>311</v>
      </c>
    </row>
    <row r="366" spans="1:27">
      <c r="A366" s="14" t="s">
        <v>90</v>
      </c>
      <c r="B366" s="6">
        <v>86</v>
      </c>
      <c r="C366" s="6">
        <v>81</v>
      </c>
      <c r="D366" s="6"/>
      <c r="E366" s="6"/>
      <c r="F366" s="6"/>
      <c r="G366" s="6"/>
      <c r="H366" s="6"/>
      <c r="I366" s="6"/>
      <c r="J366" s="6"/>
      <c r="K366" s="6"/>
      <c r="L366" s="6"/>
      <c r="M366" s="6">
        <v>167</v>
      </c>
      <c r="O366" s="14" t="s">
        <v>90</v>
      </c>
      <c r="P366" s="6">
        <v>86</v>
      </c>
      <c r="Q366" s="6">
        <v>81</v>
      </c>
      <c r="R366" s="6"/>
      <c r="S366" s="6"/>
      <c r="T366" s="6"/>
      <c r="U366" s="6"/>
      <c r="V366" s="6"/>
      <c r="W366" s="6"/>
      <c r="X366" s="6"/>
      <c r="Y366" s="6"/>
      <c r="Z366" s="6"/>
      <c r="AA366" s="6">
        <v>167</v>
      </c>
    </row>
    <row r="367" spans="1:27">
      <c r="A367" s="14" t="s">
        <v>323</v>
      </c>
      <c r="B367" s="6"/>
      <c r="C367" s="6"/>
      <c r="D367" s="6">
        <v>36</v>
      </c>
      <c r="E367" s="6">
        <v>30</v>
      </c>
      <c r="F367" s="6">
        <v>23</v>
      </c>
      <c r="G367" s="6"/>
      <c r="H367" s="6"/>
      <c r="I367" s="6"/>
      <c r="J367" s="6">
        <v>27</v>
      </c>
      <c r="K367" s="6">
        <v>28</v>
      </c>
      <c r="L367" s="6"/>
      <c r="M367" s="6">
        <v>144</v>
      </c>
      <c r="O367" s="14" t="s">
        <v>323</v>
      </c>
      <c r="P367" s="6"/>
      <c r="Q367" s="6"/>
      <c r="R367" s="6">
        <v>36</v>
      </c>
      <c r="S367" s="6">
        <v>30</v>
      </c>
      <c r="T367" s="6">
        <v>23</v>
      </c>
      <c r="U367" s="6"/>
      <c r="V367" s="6"/>
      <c r="W367" s="6"/>
      <c r="X367" s="6">
        <v>27</v>
      </c>
      <c r="Y367" s="6">
        <v>28</v>
      </c>
      <c r="Z367" s="6"/>
      <c r="AA367" s="6">
        <v>144</v>
      </c>
    </row>
    <row r="368" spans="1:27">
      <c r="A368" s="5" t="s">
        <v>395</v>
      </c>
      <c r="B368" s="6"/>
      <c r="C368" s="6"/>
      <c r="D368" s="6"/>
      <c r="E368" s="6"/>
      <c r="F368" s="6"/>
      <c r="G368" s="6">
        <v>120</v>
      </c>
      <c r="H368" s="6">
        <v>154</v>
      </c>
      <c r="I368" s="6">
        <v>31</v>
      </c>
      <c r="J368" s="6"/>
      <c r="K368" s="6"/>
      <c r="L368" s="6"/>
      <c r="M368" s="6">
        <v>305</v>
      </c>
      <c r="O368" s="15" t="s">
        <v>395</v>
      </c>
      <c r="P368" s="31"/>
      <c r="Q368" s="31"/>
      <c r="R368" s="31"/>
      <c r="S368" s="31"/>
      <c r="T368" s="31"/>
      <c r="U368" s="31">
        <v>120</v>
      </c>
      <c r="V368" s="31">
        <v>154</v>
      </c>
      <c r="W368" s="31">
        <v>31</v>
      </c>
      <c r="X368" s="31"/>
      <c r="Y368" s="31"/>
      <c r="Z368" s="31"/>
      <c r="AA368" s="31">
        <v>305</v>
      </c>
    </row>
    <row r="369" spans="1:27">
      <c r="A369" s="14" t="s">
        <v>396</v>
      </c>
      <c r="B369" s="6"/>
      <c r="C369" s="6"/>
      <c r="D369" s="6"/>
      <c r="E369" s="6"/>
      <c r="F369" s="6"/>
      <c r="G369" s="6">
        <v>120</v>
      </c>
      <c r="H369" s="6">
        <v>154</v>
      </c>
      <c r="I369" s="6">
        <v>31</v>
      </c>
      <c r="J369" s="6"/>
      <c r="K369" s="6"/>
      <c r="L369" s="6"/>
      <c r="M369" s="6">
        <v>305</v>
      </c>
      <c r="O369" s="14" t="s">
        <v>396</v>
      </c>
      <c r="P369" s="6"/>
      <c r="Q369" s="6"/>
      <c r="R369" s="6"/>
      <c r="S369" s="6"/>
      <c r="T369" s="6"/>
      <c r="U369" s="6">
        <v>120</v>
      </c>
      <c r="V369" s="6">
        <v>154</v>
      </c>
      <c r="W369" s="6">
        <v>31</v>
      </c>
      <c r="X369" s="6"/>
      <c r="Y369" s="6"/>
      <c r="Z369" s="6"/>
      <c r="AA369" s="6">
        <v>305</v>
      </c>
    </row>
    <row r="370" spans="1:27">
      <c r="A370" s="5" t="s">
        <v>102</v>
      </c>
      <c r="B370" s="6">
        <v>23</v>
      </c>
      <c r="C370" s="6">
        <v>184</v>
      </c>
      <c r="D370" s="6">
        <v>73</v>
      </c>
      <c r="E370" s="6"/>
      <c r="F370" s="6">
        <v>7</v>
      </c>
      <c r="G370" s="6">
        <v>1</v>
      </c>
      <c r="H370" s="6"/>
      <c r="I370" s="6"/>
      <c r="J370" s="6"/>
      <c r="K370" s="6"/>
      <c r="L370" s="6"/>
      <c r="M370" s="6">
        <v>288</v>
      </c>
      <c r="O370" s="15" t="s">
        <v>102</v>
      </c>
      <c r="P370" s="31">
        <v>23</v>
      </c>
      <c r="Q370" s="31">
        <v>184</v>
      </c>
      <c r="R370" s="31">
        <v>73</v>
      </c>
      <c r="S370" s="31"/>
      <c r="T370" s="31">
        <v>7</v>
      </c>
      <c r="U370" s="31">
        <v>1</v>
      </c>
      <c r="V370" s="31"/>
      <c r="W370" s="31"/>
      <c r="X370" s="31"/>
      <c r="Y370" s="31"/>
      <c r="Z370" s="31"/>
      <c r="AA370" s="31">
        <v>288</v>
      </c>
    </row>
    <row r="371" spans="1:27">
      <c r="A371" s="14" t="s">
        <v>103</v>
      </c>
      <c r="B371" s="6">
        <v>23</v>
      </c>
      <c r="C371" s="6">
        <v>184</v>
      </c>
      <c r="D371" s="6">
        <v>73</v>
      </c>
      <c r="E371" s="6"/>
      <c r="F371" s="6"/>
      <c r="G371" s="6"/>
      <c r="H371" s="6"/>
      <c r="I371" s="6"/>
      <c r="J371" s="6"/>
      <c r="K371" s="6"/>
      <c r="L371" s="6"/>
      <c r="M371" s="6">
        <v>280</v>
      </c>
      <c r="O371" s="14" t="s">
        <v>103</v>
      </c>
      <c r="P371" s="6">
        <v>23</v>
      </c>
      <c r="Q371" s="6">
        <v>184</v>
      </c>
      <c r="R371" s="6">
        <v>73</v>
      </c>
      <c r="S371" s="6"/>
      <c r="T371" s="6"/>
      <c r="U371" s="6"/>
      <c r="V371" s="6"/>
      <c r="W371" s="6"/>
      <c r="X371" s="6"/>
      <c r="Y371" s="6"/>
      <c r="Z371" s="6"/>
      <c r="AA371" s="6">
        <v>280</v>
      </c>
    </row>
    <row r="372" spans="1:27">
      <c r="A372" s="14" t="s">
        <v>379</v>
      </c>
      <c r="B372" s="6"/>
      <c r="C372" s="6"/>
      <c r="D372" s="6"/>
      <c r="E372" s="6"/>
      <c r="F372" s="6">
        <v>7</v>
      </c>
      <c r="G372" s="6">
        <v>1</v>
      </c>
      <c r="H372" s="6"/>
      <c r="I372" s="6"/>
      <c r="J372" s="6"/>
      <c r="K372" s="6"/>
      <c r="L372" s="6"/>
      <c r="M372" s="6">
        <v>8</v>
      </c>
      <c r="O372" s="14" t="s">
        <v>379</v>
      </c>
      <c r="P372" s="6"/>
      <c r="Q372" s="6"/>
      <c r="R372" s="6"/>
      <c r="S372" s="6"/>
      <c r="T372" s="6">
        <v>7</v>
      </c>
      <c r="U372" s="6">
        <v>1</v>
      </c>
      <c r="V372" s="6"/>
      <c r="W372" s="6"/>
      <c r="X372" s="6"/>
      <c r="Y372" s="6"/>
      <c r="Z372" s="6"/>
      <c r="AA372" s="6">
        <v>8</v>
      </c>
    </row>
    <row r="373" spans="1:27">
      <c r="A373" s="5" t="s">
        <v>107</v>
      </c>
      <c r="B373" s="6">
        <v>14</v>
      </c>
      <c r="C373" s="6">
        <v>8</v>
      </c>
      <c r="D373" s="6">
        <v>8</v>
      </c>
      <c r="E373" s="6"/>
      <c r="F373" s="6">
        <v>102</v>
      </c>
      <c r="G373" s="6">
        <v>56</v>
      </c>
      <c r="H373" s="6">
        <v>24</v>
      </c>
      <c r="I373" s="6">
        <v>16</v>
      </c>
      <c r="J373" s="6">
        <v>10</v>
      </c>
      <c r="K373" s="6">
        <v>12</v>
      </c>
      <c r="L373" s="6">
        <v>12</v>
      </c>
      <c r="M373" s="6">
        <v>262</v>
      </c>
      <c r="O373" s="15" t="s">
        <v>107</v>
      </c>
      <c r="P373" s="31">
        <v>14</v>
      </c>
      <c r="Q373" s="31">
        <v>8</v>
      </c>
      <c r="R373" s="31">
        <v>8</v>
      </c>
      <c r="S373" s="31"/>
      <c r="T373" s="31">
        <v>102</v>
      </c>
      <c r="U373" s="31">
        <v>56</v>
      </c>
      <c r="V373" s="31">
        <v>24</v>
      </c>
      <c r="W373" s="31">
        <v>16</v>
      </c>
      <c r="X373" s="31">
        <v>10</v>
      </c>
      <c r="Y373" s="31">
        <v>12</v>
      </c>
      <c r="Z373" s="31">
        <v>12</v>
      </c>
      <c r="AA373" s="31">
        <v>262</v>
      </c>
    </row>
    <row r="374" spans="1:27">
      <c r="A374" s="14" t="s">
        <v>108</v>
      </c>
      <c r="B374" s="6">
        <v>10</v>
      </c>
      <c r="C374" s="6">
        <v>4</v>
      </c>
      <c r="D374" s="6">
        <v>6</v>
      </c>
      <c r="E374" s="6"/>
      <c r="F374" s="6">
        <v>82</v>
      </c>
      <c r="G374" s="6">
        <v>48</v>
      </c>
      <c r="H374" s="6">
        <v>20</v>
      </c>
      <c r="I374" s="6">
        <v>16</v>
      </c>
      <c r="J374" s="6">
        <v>4</v>
      </c>
      <c r="K374" s="6"/>
      <c r="L374" s="6"/>
      <c r="M374" s="6">
        <v>190</v>
      </c>
      <c r="O374" s="14" t="s">
        <v>108</v>
      </c>
      <c r="P374" s="6">
        <v>10</v>
      </c>
      <c r="Q374" s="6">
        <v>4</v>
      </c>
      <c r="R374" s="6">
        <v>6</v>
      </c>
      <c r="S374" s="6"/>
      <c r="T374" s="6">
        <v>82</v>
      </c>
      <c r="U374" s="6">
        <v>48</v>
      </c>
      <c r="V374" s="6">
        <v>20</v>
      </c>
      <c r="W374" s="6">
        <v>16</v>
      </c>
      <c r="X374" s="6">
        <v>4</v>
      </c>
      <c r="Y374" s="6"/>
      <c r="Z374" s="6"/>
      <c r="AA374" s="6">
        <v>190</v>
      </c>
    </row>
    <row r="375" spans="1:27">
      <c r="A375" s="14" t="s">
        <v>112</v>
      </c>
      <c r="B375" s="6">
        <v>4</v>
      </c>
      <c r="C375" s="6">
        <v>4</v>
      </c>
      <c r="D375" s="6">
        <v>2</v>
      </c>
      <c r="E375" s="6"/>
      <c r="F375" s="6">
        <v>20</v>
      </c>
      <c r="G375" s="6">
        <v>8</v>
      </c>
      <c r="H375" s="6">
        <v>4</v>
      </c>
      <c r="I375" s="6"/>
      <c r="J375" s="6">
        <v>6</v>
      </c>
      <c r="K375" s="6"/>
      <c r="L375" s="6"/>
      <c r="M375" s="6">
        <v>48</v>
      </c>
      <c r="O375" s="14" t="s">
        <v>112</v>
      </c>
      <c r="P375" s="6">
        <v>4</v>
      </c>
      <c r="Q375" s="6">
        <v>4</v>
      </c>
      <c r="R375" s="6">
        <v>2</v>
      </c>
      <c r="S375" s="6"/>
      <c r="T375" s="6">
        <v>20</v>
      </c>
      <c r="U375" s="6">
        <v>8</v>
      </c>
      <c r="V375" s="6">
        <v>4</v>
      </c>
      <c r="W375" s="6"/>
      <c r="X375" s="6">
        <v>6</v>
      </c>
      <c r="Y375" s="6"/>
      <c r="Z375" s="6"/>
      <c r="AA375" s="6">
        <v>48</v>
      </c>
    </row>
    <row r="376" spans="1:27">
      <c r="A376" s="14" t="s">
        <v>544</v>
      </c>
      <c r="B376" s="6"/>
      <c r="C376" s="6"/>
      <c r="D376" s="6"/>
      <c r="E376" s="6"/>
      <c r="F376" s="6"/>
      <c r="G376" s="6"/>
      <c r="H376" s="6"/>
      <c r="I376" s="6"/>
      <c r="J376" s="6"/>
      <c r="K376" s="6">
        <v>10</v>
      </c>
      <c r="L376" s="6">
        <v>4</v>
      </c>
      <c r="M376" s="6">
        <v>14</v>
      </c>
      <c r="O376" s="14" t="s">
        <v>544</v>
      </c>
      <c r="P376" s="6"/>
      <c r="Q376" s="6"/>
      <c r="R376" s="6"/>
      <c r="S376" s="6"/>
      <c r="T376" s="6"/>
      <c r="U376" s="6"/>
      <c r="V376" s="6"/>
      <c r="W376" s="6"/>
      <c r="X376" s="6"/>
      <c r="Y376" s="6">
        <v>10</v>
      </c>
      <c r="Z376" s="6">
        <v>4</v>
      </c>
      <c r="AA376" s="6">
        <v>14</v>
      </c>
    </row>
    <row r="377" spans="1:27">
      <c r="A377" s="14" t="s">
        <v>545</v>
      </c>
      <c r="B377" s="6"/>
      <c r="C377" s="6"/>
      <c r="D377" s="6"/>
      <c r="E377" s="6"/>
      <c r="F377" s="6"/>
      <c r="G377" s="6"/>
      <c r="H377" s="6"/>
      <c r="I377" s="6"/>
      <c r="J377" s="6"/>
      <c r="K377" s="6">
        <v>2</v>
      </c>
      <c r="L377" s="6">
        <v>8</v>
      </c>
      <c r="M377" s="6">
        <v>10</v>
      </c>
      <c r="O377" s="14" t="s">
        <v>545</v>
      </c>
      <c r="P377" s="6"/>
      <c r="Q377" s="6"/>
      <c r="R377" s="6"/>
      <c r="S377" s="6"/>
      <c r="T377" s="6"/>
      <c r="U377" s="6"/>
      <c r="V377" s="6"/>
      <c r="W377" s="6"/>
      <c r="X377" s="6"/>
      <c r="Y377" s="6">
        <v>2</v>
      </c>
      <c r="Z377" s="6">
        <v>8</v>
      </c>
      <c r="AA377" s="6">
        <v>10</v>
      </c>
    </row>
    <row r="378" spans="1:27">
      <c r="A378" s="5" t="s">
        <v>138</v>
      </c>
      <c r="B378" s="6">
        <v>34</v>
      </c>
      <c r="C378" s="6">
        <v>36</v>
      </c>
      <c r="D378" s="6">
        <v>26</v>
      </c>
      <c r="E378" s="6">
        <v>4</v>
      </c>
      <c r="F378" s="6">
        <v>64</v>
      </c>
      <c r="G378" s="6">
        <v>14</v>
      </c>
      <c r="H378" s="6">
        <v>34</v>
      </c>
      <c r="I378" s="6">
        <v>44</v>
      </c>
      <c r="J378" s="6"/>
      <c r="K378" s="6"/>
      <c r="L378" s="6"/>
      <c r="M378" s="6">
        <v>256</v>
      </c>
      <c r="O378" s="15" t="s">
        <v>138</v>
      </c>
      <c r="P378" s="31">
        <v>34</v>
      </c>
      <c r="Q378" s="31">
        <v>36</v>
      </c>
      <c r="R378" s="31">
        <v>26</v>
      </c>
      <c r="S378" s="31">
        <v>4</v>
      </c>
      <c r="T378" s="31">
        <v>64</v>
      </c>
      <c r="U378" s="31">
        <v>14</v>
      </c>
      <c r="V378" s="31">
        <v>34</v>
      </c>
      <c r="W378" s="31">
        <v>44</v>
      </c>
      <c r="X378" s="31"/>
      <c r="Y378" s="31"/>
      <c r="Z378" s="31"/>
      <c r="AA378" s="31">
        <v>256</v>
      </c>
    </row>
    <row r="379" spans="1:27">
      <c r="A379" s="14" t="s">
        <v>140</v>
      </c>
      <c r="B379" s="6">
        <v>24</v>
      </c>
      <c r="C379" s="6">
        <v>24</v>
      </c>
      <c r="D379" s="6">
        <v>12</v>
      </c>
      <c r="E379" s="6">
        <v>2</v>
      </c>
      <c r="F379" s="6">
        <v>40</v>
      </c>
      <c r="G379" s="6">
        <v>8</v>
      </c>
      <c r="H379" s="6">
        <v>16</v>
      </c>
      <c r="I379" s="6">
        <v>32</v>
      </c>
      <c r="J379" s="6"/>
      <c r="K379" s="6"/>
      <c r="L379" s="6"/>
      <c r="M379" s="6">
        <v>158</v>
      </c>
      <c r="O379" s="14" t="s">
        <v>140</v>
      </c>
      <c r="P379" s="6">
        <v>24</v>
      </c>
      <c r="Q379" s="6">
        <v>24</v>
      </c>
      <c r="R379" s="6">
        <v>12</v>
      </c>
      <c r="S379" s="6">
        <v>2</v>
      </c>
      <c r="T379" s="6">
        <v>40</v>
      </c>
      <c r="U379" s="6">
        <v>8</v>
      </c>
      <c r="V379" s="6">
        <v>16</v>
      </c>
      <c r="W379" s="6">
        <v>32</v>
      </c>
      <c r="X379" s="6"/>
      <c r="Y379" s="6"/>
      <c r="Z379" s="6"/>
      <c r="AA379" s="6">
        <v>158</v>
      </c>
    </row>
    <row r="380" spans="1:27">
      <c r="A380" s="14" t="s">
        <v>139</v>
      </c>
      <c r="B380" s="6">
        <v>10</v>
      </c>
      <c r="C380" s="6">
        <v>12</v>
      </c>
      <c r="D380" s="6">
        <v>14</v>
      </c>
      <c r="E380" s="6">
        <v>2</v>
      </c>
      <c r="F380" s="6">
        <v>24</v>
      </c>
      <c r="G380" s="6">
        <v>6</v>
      </c>
      <c r="H380" s="6">
        <v>18</v>
      </c>
      <c r="I380" s="6">
        <v>12</v>
      </c>
      <c r="J380" s="6"/>
      <c r="K380" s="6"/>
      <c r="L380" s="6"/>
      <c r="M380" s="6">
        <v>98</v>
      </c>
      <c r="O380" s="14" t="s">
        <v>139</v>
      </c>
      <c r="P380" s="6">
        <v>10</v>
      </c>
      <c r="Q380" s="6">
        <v>12</v>
      </c>
      <c r="R380" s="6">
        <v>14</v>
      </c>
      <c r="S380" s="6">
        <v>2</v>
      </c>
      <c r="T380" s="6">
        <v>24</v>
      </c>
      <c r="U380" s="6">
        <v>6</v>
      </c>
      <c r="V380" s="6">
        <v>18</v>
      </c>
      <c r="W380" s="6">
        <v>12</v>
      </c>
      <c r="X380" s="6"/>
      <c r="Y380" s="6"/>
      <c r="Z380" s="6"/>
      <c r="AA380" s="6">
        <v>98</v>
      </c>
    </row>
    <row r="381" spans="1:27">
      <c r="A381" s="5" t="s">
        <v>120</v>
      </c>
      <c r="B381" s="6"/>
      <c r="C381" s="6"/>
      <c r="D381" s="6"/>
      <c r="E381" s="6"/>
      <c r="F381" s="6"/>
      <c r="G381" s="6"/>
      <c r="H381" s="6"/>
      <c r="I381" s="6"/>
      <c r="J381" s="6"/>
      <c r="K381" s="6">
        <v>78</v>
      </c>
      <c r="L381" s="6">
        <v>164</v>
      </c>
      <c r="M381" s="6">
        <v>242</v>
      </c>
      <c r="O381" s="15" t="s">
        <v>120</v>
      </c>
      <c r="P381" s="31"/>
      <c r="Q381" s="31"/>
      <c r="R381" s="31"/>
      <c r="S381" s="31"/>
      <c r="T381" s="31"/>
      <c r="U381" s="31"/>
      <c r="V381" s="31"/>
      <c r="W381" s="31"/>
      <c r="X381" s="31"/>
      <c r="Y381" s="31">
        <v>78</v>
      </c>
      <c r="Z381" s="31">
        <v>164</v>
      </c>
      <c r="AA381" s="31">
        <v>242</v>
      </c>
    </row>
    <row r="382" spans="1:27">
      <c r="A382" s="14" t="s">
        <v>547</v>
      </c>
      <c r="B382" s="6"/>
      <c r="C382" s="6"/>
      <c r="D382" s="6"/>
      <c r="E382" s="6"/>
      <c r="F382" s="6"/>
      <c r="G382" s="6"/>
      <c r="H382" s="6"/>
      <c r="I382" s="6"/>
      <c r="J382" s="6"/>
      <c r="K382" s="6">
        <v>48</v>
      </c>
      <c r="L382" s="6">
        <v>122</v>
      </c>
      <c r="M382" s="6">
        <v>170</v>
      </c>
      <c r="O382" s="14" t="s">
        <v>547</v>
      </c>
      <c r="P382" s="6"/>
      <c r="Q382" s="6"/>
      <c r="R382" s="6"/>
      <c r="S382" s="6"/>
      <c r="T382" s="6"/>
      <c r="U382" s="6"/>
      <c r="V382" s="6"/>
      <c r="W382" s="6"/>
      <c r="X382" s="6"/>
      <c r="Y382" s="6">
        <v>48</v>
      </c>
      <c r="Z382" s="6">
        <v>122</v>
      </c>
      <c r="AA382" s="6">
        <v>170</v>
      </c>
    </row>
    <row r="383" spans="1:27">
      <c r="A383" s="14" t="s">
        <v>549</v>
      </c>
      <c r="B383" s="6"/>
      <c r="C383" s="6"/>
      <c r="D383" s="6"/>
      <c r="E383" s="6"/>
      <c r="F383" s="6"/>
      <c r="G383" s="6"/>
      <c r="H383" s="6"/>
      <c r="I383" s="6"/>
      <c r="J383" s="6"/>
      <c r="K383" s="6">
        <v>4</v>
      </c>
      <c r="L383" s="6">
        <v>26</v>
      </c>
      <c r="M383" s="6">
        <v>30</v>
      </c>
      <c r="O383" s="14" t="s">
        <v>549</v>
      </c>
      <c r="P383" s="6"/>
      <c r="Q383" s="6"/>
      <c r="R383" s="6"/>
      <c r="S383" s="6"/>
      <c r="T383" s="6"/>
      <c r="U383" s="6"/>
      <c r="V383" s="6"/>
      <c r="W383" s="6"/>
      <c r="X383" s="6"/>
      <c r="Y383" s="6">
        <v>4</v>
      </c>
      <c r="Z383" s="6">
        <v>26</v>
      </c>
      <c r="AA383" s="6">
        <v>30</v>
      </c>
    </row>
    <row r="384" spans="1:27">
      <c r="A384" s="14" t="s">
        <v>546</v>
      </c>
      <c r="B384" s="6"/>
      <c r="C384" s="6"/>
      <c r="D384" s="6"/>
      <c r="E384" s="6"/>
      <c r="F384" s="6"/>
      <c r="G384" s="6"/>
      <c r="H384" s="6"/>
      <c r="I384" s="6"/>
      <c r="J384" s="6"/>
      <c r="K384" s="6">
        <v>16</v>
      </c>
      <c r="L384" s="6">
        <v>6</v>
      </c>
      <c r="M384" s="6">
        <v>22</v>
      </c>
      <c r="O384" s="14" t="s">
        <v>546</v>
      </c>
      <c r="P384" s="6"/>
      <c r="Q384" s="6"/>
      <c r="R384" s="6"/>
      <c r="S384" s="6"/>
      <c r="T384" s="6"/>
      <c r="U384" s="6"/>
      <c r="V384" s="6"/>
      <c r="W384" s="6"/>
      <c r="X384" s="6"/>
      <c r="Y384" s="6">
        <v>16</v>
      </c>
      <c r="Z384" s="6">
        <v>6</v>
      </c>
      <c r="AA384" s="6">
        <v>22</v>
      </c>
    </row>
    <row r="385" spans="1:27">
      <c r="A385" s="14" t="s">
        <v>550</v>
      </c>
      <c r="B385" s="6"/>
      <c r="C385" s="6"/>
      <c r="D385" s="6"/>
      <c r="E385" s="6"/>
      <c r="F385" s="6"/>
      <c r="G385" s="6"/>
      <c r="H385" s="6"/>
      <c r="I385" s="6"/>
      <c r="J385" s="6"/>
      <c r="K385" s="6">
        <v>10</v>
      </c>
      <c r="L385" s="6">
        <v>10</v>
      </c>
      <c r="M385" s="6">
        <v>20</v>
      </c>
      <c r="O385" s="14" t="s">
        <v>550</v>
      </c>
      <c r="P385" s="6"/>
      <c r="Q385" s="6"/>
      <c r="R385" s="6"/>
      <c r="S385" s="6"/>
      <c r="T385" s="6"/>
      <c r="U385" s="6"/>
      <c r="V385" s="6"/>
      <c r="W385" s="6"/>
      <c r="X385" s="6"/>
      <c r="Y385" s="6">
        <v>10</v>
      </c>
      <c r="Z385" s="6">
        <v>10</v>
      </c>
      <c r="AA385" s="6">
        <v>20</v>
      </c>
    </row>
    <row r="386" spans="1:27">
      <c r="A386" s="5" t="s">
        <v>24</v>
      </c>
      <c r="B386" s="6">
        <v>14</v>
      </c>
      <c r="C386" s="6">
        <v>28</v>
      </c>
      <c r="D386" s="6">
        <v>32</v>
      </c>
      <c r="E386" s="6">
        <v>23</v>
      </c>
      <c r="F386" s="6">
        <v>24</v>
      </c>
      <c r="G386" s="6">
        <v>24</v>
      </c>
      <c r="H386" s="6">
        <v>13</v>
      </c>
      <c r="I386" s="6">
        <v>21</v>
      </c>
      <c r="J386" s="6">
        <v>7</v>
      </c>
      <c r="K386" s="6">
        <v>15</v>
      </c>
      <c r="L386" s="6">
        <v>19</v>
      </c>
      <c r="M386" s="6">
        <v>220</v>
      </c>
      <c r="O386" s="15" t="s">
        <v>24</v>
      </c>
      <c r="P386" s="31">
        <v>14</v>
      </c>
      <c r="Q386" s="31">
        <v>28</v>
      </c>
      <c r="R386" s="31">
        <v>32</v>
      </c>
      <c r="S386" s="31">
        <v>23</v>
      </c>
      <c r="T386" s="31">
        <v>24</v>
      </c>
      <c r="U386" s="31">
        <v>24</v>
      </c>
      <c r="V386" s="31">
        <v>13</v>
      </c>
      <c r="W386" s="31">
        <v>21</v>
      </c>
      <c r="X386" s="31">
        <v>7</v>
      </c>
      <c r="Y386" s="31">
        <v>15</v>
      </c>
      <c r="Z386" s="31">
        <v>19</v>
      </c>
      <c r="AA386" s="31">
        <v>220</v>
      </c>
    </row>
    <row r="387" spans="1:27">
      <c r="A387" s="14" t="s">
        <v>25</v>
      </c>
      <c r="B387" s="6">
        <v>14</v>
      </c>
      <c r="C387" s="6">
        <v>28</v>
      </c>
      <c r="D387" s="6">
        <v>32</v>
      </c>
      <c r="E387" s="6">
        <v>23</v>
      </c>
      <c r="F387" s="6">
        <v>24</v>
      </c>
      <c r="G387" s="6">
        <v>24</v>
      </c>
      <c r="H387" s="6">
        <v>13</v>
      </c>
      <c r="I387" s="6">
        <v>21</v>
      </c>
      <c r="J387" s="6">
        <v>7</v>
      </c>
      <c r="K387" s="6"/>
      <c r="L387" s="6"/>
      <c r="M387" s="6">
        <v>186</v>
      </c>
      <c r="O387" s="14" t="s">
        <v>25</v>
      </c>
      <c r="P387" s="6">
        <v>14</v>
      </c>
      <c r="Q387" s="6">
        <v>28</v>
      </c>
      <c r="R387" s="6">
        <v>32</v>
      </c>
      <c r="S387" s="6">
        <v>23</v>
      </c>
      <c r="T387" s="6">
        <v>24</v>
      </c>
      <c r="U387" s="6">
        <v>24</v>
      </c>
      <c r="V387" s="6">
        <v>13</v>
      </c>
      <c r="W387" s="6">
        <v>21</v>
      </c>
      <c r="X387" s="6">
        <v>7</v>
      </c>
      <c r="Y387" s="6"/>
      <c r="Z387" s="6"/>
      <c r="AA387" s="6">
        <v>186</v>
      </c>
    </row>
    <row r="388" spans="1:27">
      <c r="A388" s="14" t="s">
        <v>530</v>
      </c>
      <c r="B388" s="6"/>
      <c r="C388" s="6"/>
      <c r="D388" s="6"/>
      <c r="E388" s="6"/>
      <c r="F388" s="6"/>
      <c r="G388" s="6"/>
      <c r="H388" s="6"/>
      <c r="I388" s="6"/>
      <c r="J388" s="6"/>
      <c r="K388" s="6">
        <v>15</v>
      </c>
      <c r="L388" s="6">
        <v>19</v>
      </c>
      <c r="M388" s="6">
        <v>34</v>
      </c>
      <c r="O388" s="14" t="s">
        <v>530</v>
      </c>
      <c r="P388" s="6"/>
      <c r="Q388" s="6"/>
      <c r="R388" s="6"/>
      <c r="S388" s="6"/>
      <c r="T388" s="6"/>
      <c r="U388" s="6"/>
      <c r="V388" s="6"/>
      <c r="W388" s="6"/>
      <c r="X388" s="6"/>
      <c r="Y388" s="6">
        <v>15</v>
      </c>
      <c r="Z388" s="6">
        <v>19</v>
      </c>
      <c r="AA388" s="6">
        <v>34</v>
      </c>
    </row>
    <row r="389" spans="1:27">
      <c r="A389" s="5" t="s">
        <v>149</v>
      </c>
      <c r="B389" s="6">
        <v>6</v>
      </c>
      <c r="C389" s="6">
        <v>40</v>
      </c>
      <c r="D389" s="6">
        <v>50</v>
      </c>
      <c r="E389" s="6">
        <v>8</v>
      </c>
      <c r="F389" s="6">
        <v>64</v>
      </c>
      <c r="G389" s="6">
        <v>16</v>
      </c>
      <c r="H389" s="6">
        <v>2</v>
      </c>
      <c r="I389" s="6"/>
      <c r="J389" s="6">
        <v>6</v>
      </c>
      <c r="K389" s="6">
        <v>8</v>
      </c>
      <c r="L389" s="6">
        <v>12</v>
      </c>
      <c r="M389" s="6">
        <v>212</v>
      </c>
      <c r="O389" s="15" t="s">
        <v>149</v>
      </c>
      <c r="P389" s="31">
        <v>6</v>
      </c>
      <c r="Q389" s="31">
        <v>40</v>
      </c>
      <c r="R389" s="31">
        <v>50</v>
      </c>
      <c r="S389" s="31">
        <v>8</v>
      </c>
      <c r="T389" s="31">
        <v>64</v>
      </c>
      <c r="U389" s="31">
        <v>16</v>
      </c>
      <c r="V389" s="31">
        <v>2</v>
      </c>
      <c r="W389" s="31"/>
      <c r="X389" s="31">
        <v>6</v>
      </c>
      <c r="Y389" s="31">
        <v>8</v>
      </c>
      <c r="Z389" s="31">
        <v>12</v>
      </c>
      <c r="AA389" s="31">
        <v>212</v>
      </c>
    </row>
    <row r="390" spans="1:27">
      <c r="A390" s="14" t="s">
        <v>150</v>
      </c>
      <c r="B390" s="6">
        <v>6</v>
      </c>
      <c r="C390" s="6">
        <v>40</v>
      </c>
      <c r="D390" s="6">
        <v>50</v>
      </c>
      <c r="E390" s="6">
        <v>8</v>
      </c>
      <c r="F390" s="6">
        <v>64</v>
      </c>
      <c r="G390" s="6">
        <v>16</v>
      </c>
      <c r="H390" s="6">
        <v>2</v>
      </c>
      <c r="I390" s="6"/>
      <c r="J390" s="6">
        <v>6</v>
      </c>
      <c r="K390" s="6"/>
      <c r="L390" s="6"/>
      <c r="M390" s="6">
        <v>192</v>
      </c>
      <c r="O390" s="14" t="s">
        <v>150</v>
      </c>
      <c r="P390" s="6">
        <v>6</v>
      </c>
      <c r="Q390" s="6">
        <v>40</v>
      </c>
      <c r="R390" s="6">
        <v>50</v>
      </c>
      <c r="S390" s="6">
        <v>8</v>
      </c>
      <c r="T390" s="6">
        <v>64</v>
      </c>
      <c r="U390" s="6">
        <v>16</v>
      </c>
      <c r="V390" s="6">
        <v>2</v>
      </c>
      <c r="W390" s="6"/>
      <c r="X390" s="6">
        <v>6</v>
      </c>
      <c r="Y390" s="6"/>
      <c r="Z390" s="6"/>
      <c r="AA390" s="6">
        <v>192</v>
      </c>
    </row>
    <row r="391" spans="1:27">
      <c r="A391" s="14" t="s">
        <v>562</v>
      </c>
      <c r="B391" s="6"/>
      <c r="C391" s="6"/>
      <c r="D391" s="6"/>
      <c r="E391" s="6"/>
      <c r="F391" s="6"/>
      <c r="G391" s="6"/>
      <c r="H391" s="6"/>
      <c r="I391" s="6"/>
      <c r="J391" s="6"/>
      <c r="K391" s="6">
        <v>8</v>
      </c>
      <c r="L391" s="6">
        <v>12</v>
      </c>
      <c r="M391" s="6">
        <v>20</v>
      </c>
      <c r="O391" s="14" t="s">
        <v>562</v>
      </c>
      <c r="P391" s="6"/>
      <c r="Q391" s="6"/>
      <c r="R391" s="6"/>
      <c r="S391" s="6"/>
      <c r="T391" s="6"/>
      <c r="U391" s="6"/>
      <c r="V391" s="6"/>
      <c r="W391" s="6"/>
      <c r="X391" s="6"/>
      <c r="Y391" s="6">
        <v>8</v>
      </c>
      <c r="Z391" s="6">
        <v>12</v>
      </c>
      <c r="AA391" s="6">
        <v>20</v>
      </c>
    </row>
    <row r="392" spans="1:27">
      <c r="A392" s="5" t="s">
        <v>358</v>
      </c>
      <c r="B392" s="6"/>
      <c r="C392" s="6"/>
      <c r="D392" s="6"/>
      <c r="E392" s="6">
        <v>15</v>
      </c>
      <c r="F392" s="6">
        <v>50</v>
      </c>
      <c r="G392" s="6">
        <v>50</v>
      </c>
      <c r="H392" s="6">
        <v>48</v>
      </c>
      <c r="I392" s="6">
        <v>16</v>
      </c>
      <c r="J392" s="6">
        <v>7</v>
      </c>
      <c r="K392" s="6"/>
      <c r="L392" s="6">
        <v>3</v>
      </c>
      <c r="M392" s="6">
        <v>189</v>
      </c>
      <c r="O392" s="15" t="s">
        <v>358</v>
      </c>
      <c r="P392" s="31"/>
      <c r="Q392" s="31"/>
      <c r="R392" s="31"/>
      <c r="S392" s="31">
        <v>15</v>
      </c>
      <c r="T392" s="31">
        <v>50</v>
      </c>
      <c r="U392" s="31">
        <v>50</v>
      </c>
      <c r="V392" s="31">
        <v>48</v>
      </c>
      <c r="W392" s="31">
        <v>16</v>
      </c>
      <c r="X392" s="31">
        <v>7</v>
      </c>
      <c r="Y392" s="31"/>
      <c r="Z392" s="31">
        <v>3</v>
      </c>
      <c r="AA392" s="31">
        <v>189</v>
      </c>
    </row>
    <row r="393" spans="1:27">
      <c r="A393" s="14" t="s">
        <v>359</v>
      </c>
      <c r="B393" s="6"/>
      <c r="C393" s="6"/>
      <c r="D393" s="6"/>
      <c r="E393" s="6">
        <v>4</v>
      </c>
      <c r="F393" s="6">
        <v>50</v>
      </c>
      <c r="G393" s="6">
        <v>50</v>
      </c>
      <c r="H393" s="6">
        <v>48</v>
      </c>
      <c r="I393" s="6">
        <v>16</v>
      </c>
      <c r="J393" s="6"/>
      <c r="K393" s="6"/>
      <c r="L393" s="6"/>
      <c r="M393" s="6">
        <v>168</v>
      </c>
      <c r="O393" s="14" t="s">
        <v>359</v>
      </c>
      <c r="P393" s="6"/>
      <c r="Q393" s="6"/>
      <c r="R393" s="6"/>
      <c r="S393" s="6">
        <v>4</v>
      </c>
      <c r="T393" s="6">
        <v>50</v>
      </c>
      <c r="U393" s="6">
        <v>50</v>
      </c>
      <c r="V393" s="6">
        <v>48</v>
      </c>
      <c r="W393" s="6">
        <v>16</v>
      </c>
      <c r="X393" s="6"/>
      <c r="Y393" s="6"/>
      <c r="Z393" s="6"/>
      <c r="AA393" s="6">
        <v>168</v>
      </c>
    </row>
    <row r="394" spans="1:27">
      <c r="A394" s="14" t="s">
        <v>362</v>
      </c>
      <c r="B394" s="6"/>
      <c r="C394" s="6"/>
      <c r="D394" s="6"/>
      <c r="E394" s="6">
        <v>11</v>
      </c>
      <c r="F394" s="6"/>
      <c r="G394" s="6"/>
      <c r="H394" s="6"/>
      <c r="I394" s="6"/>
      <c r="J394" s="6">
        <v>7</v>
      </c>
      <c r="K394" s="6"/>
      <c r="L394" s="6"/>
      <c r="M394" s="6">
        <v>18</v>
      </c>
      <c r="O394" s="14" t="s">
        <v>362</v>
      </c>
      <c r="P394" s="6"/>
      <c r="Q394" s="6"/>
      <c r="R394" s="6"/>
      <c r="S394" s="6">
        <v>11</v>
      </c>
      <c r="T394" s="6"/>
      <c r="U394" s="6"/>
      <c r="V394" s="6"/>
      <c r="W394" s="6"/>
      <c r="X394" s="6">
        <v>7</v>
      </c>
      <c r="Y394" s="6"/>
      <c r="Z394" s="6"/>
      <c r="AA394" s="6">
        <v>18</v>
      </c>
    </row>
    <row r="395" spans="1:27">
      <c r="A395" s="14" t="s">
        <v>580</v>
      </c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>
        <v>3</v>
      </c>
      <c r="M395" s="6">
        <v>3</v>
      </c>
      <c r="O395" s="14" t="s">
        <v>580</v>
      </c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>
        <v>3</v>
      </c>
      <c r="AA395" s="6">
        <v>3</v>
      </c>
    </row>
    <row r="396" spans="1:27">
      <c r="A396" s="5" t="s">
        <v>464</v>
      </c>
      <c r="B396" s="6">
        <v>23</v>
      </c>
      <c r="C396" s="6"/>
      <c r="D396" s="6"/>
      <c r="E396" s="6">
        <v>8</v>
      </c>
      <c r="F396" s="6">
        <v>10</v>
      </c>
      <c r="G396" s="6"/>
      <c r="H396" s="6">
        <v>10</v>
      </c>
      <c r="I396" s="6">
        <v>39</v>
      </c>
      <c r="J396" s="6">
        <v>24</v>
      </c>
      <c r="K396" s="6">
        <v>14</v>
      </c>
      <c r="L396" s="6">
        <v>34</v>
      </c>
      <c r="M396" s="6">
        <v>162</v>
      </c>
      <c r="O396" s="15" t="s">
        <v>464</v>
      </c>
      <c r="P396" s="31">
        <v>23</v>
      </c>
      <c r="Q396" s="31"/>
      <c r="R396" s="31"/>
      <c r="S396" s="31">
        <v>8</v>
      </c>
      <c r="T396" s="31">
        <v>10</v>
      </c>
      <c r="U396" s="31"/>
      <c r="V396" s="31">
        <v>10</v>
      </c>
      <c r="W396" s="31">
        <v>39</v>
      </c>
      <c r="X396" s="31">
        <v>24</v>
      </c>
      <c r="Y396" s="31">
        <v>14</v>
      </c>
      <c r="Z396" s="31">
        <v>34</v>
      </c>
      <c r="AA396" s="31">
        <v>162</v>
      </c>
    </row>
    <row r="397" spans="1:27">
      <c r="A397" s="14" t="s">
        <v>223</v>
      </c>
      <c r="B397" s="6">
        <v>23</v>
      </c>
      <c r="C397" s="6"/>
      <c r="D397" s="6"/>
      <c r="E397" s="6"/>
      <c r="F397" s="6">
        <v>10</v>
      </c>
      <c r="G397" s="6"/>
      <c r="H397" s="6">
        <v>10</v>
      </c>
      <c r="I397" s="6">
        <v>39</v>
      </c>
      <c r="J397" s="6">
        <v>24</v>
      </c>
      <c r="K397" s="6">
        <v>14</v>
      </c>
      <c r="L397" s="6">
        <v>34</v>
      </c>
      <c r="M397" s="6">
        <v>154</v>
      </c>
      <c r="O397" s="14" t="s">
        <v>223</v>
      </c>
      <c r="P397" s="6">
        <v>23</v>
      </c>
      <c r="Q397" s="6"/>
      <c r="R397" s="6"/>
      <c r="S397" s="6"/>
      <c r="T397" s="6">
        <v>10</v>
      </c>
      <c r="U397" s="6"/>
      <c r="V397" s="6">
        <v>10</v>
      </c>
      <c r="W397" s="6">
        <v>39</v>
      </c>
      <c r="X397" s="6">
        <v>24</v>
      </c>
      <c r="Y397" s="6">
        <v>14</v>
      </c>
      <c r="Z397" s="6">
        <v>34</v>
      </c>
      <c r="AA397" s="6">
        <v>154</v>
      </c>
    </row>
    <row r="398" spans="1:27">
      <c r="A398" s="14" t="s">
        <v>367</v>
      </c>
      <c r="B398" s="6"/>
      <c r="C398" s="6"/>
      <c r="D398" s="6"/>
      <c r="E398" s="6">
        <v>8</v>
      </c>
      <c r="F398" s="6"/>
      <c r="G398" s="6"/>
      <c r="H398" s="6"/>
      <c r="I398" s="6"/>
      <c r="J398" s="6"/>
      <c r="K398" s="6"/>
      <c r="L398" s="6"/>
      <c r="M398" s="6">
        <v>8</v>
      </c>
      <c r="O398" s="14" t="s">
        <v>367</v>
      </c>
      <c r="P398" s="6"/>
      <c r="Q398" s="6"/>
      <c r="R398" s="6"/>
      <c r="S398" s="6">
        <v>8</v>
      </c>
      <c r="T398" s="6"/>
      <c r="U398" s="6"/>
      <c r="V398" s="6"/>
      <c r="W398" s="6"/>
      <c r="X398" s="6"/>
      <c r="Y398" s="6"/>
      <c r="Z398" s="6"/>
      <c r="AA398" s="6">
        <v>8</v>
      </c>
    </row>
    <row r="399" spans="1:27">
      <c r="A399" s="5" t="s">
        <v>500</v>
      </c>
      <c r="B399" s="6"/>
      <c r="C399" s="6"/>
      <c r="D399" s="6"/>
      <c r="E399" s="6"/>
      <c r="F399" s="6"/>
      <c r="G399" s="6"/>
      <c r="H399" s="6">
        <v>160</v>
      </c>
      <c r="I399" s="6"/>
      <c r="J399" s="6"/>
      <c r="K399" s="6"/>
      <c r="L399" s="6"/>
      <c r="M399" s="6">
        <v>160</v>
      </c>
      <c r="O399" s="15" t="s">
        <v>500</v>
      </c>
      <c r="P399" s="31"/>
      <c r="Q399" s="31"/>
      <c r="R399" s="31"/>
      <c r="S399" s="31"/>
      <c r="T399" s="31"/>
      <c r="U399" s="31"/>
      <c r="V399" s="31">
        <v>160</v>
      </c>
      <c r="W399" s="31"/>
      <c r="X399" s="31"/>
      <c r="Y399" s="31"/>
      <c r="Z399" s="31"/>
      <c r="AA399" s="31">
        <v>160</v>
      </c>
    </row>
    <row r="400" spans="1:27">
      <c r="A400" s="14" t="s">
        <v>501</v>
      </c>
      <c r="B400" s="6"/>
      <c r="C400" s="6"/>
      <c r="D400" s="6"/>
      <c r="E400" s="6"/>
      <c r="F400" s="6"/>
      <c r="G400" s="6"/>
      <c r="H400" s="6">
        <v>160</v>
      </c>
      <c r="I400" s="6"/>
      <c r="J400" s="6"/>
      <c r="K400" s="6"/>
      <c r="L400" s="6"/>
      <c r="M400" s="6">
        <v>160</v>
      </c>
      <c r="O400" s="14" t="s">
        <v>501</v>
      </c>
      <c r="P400" s="6"/>
      <c r="Q400" s="6"/>
      <c r="R400" s="6"/>
      <c r="S400" s="6"/>
      <c r="T400" s="6"/>
      <c r="U400" s="6"/>
      <c r="V400" s="6">
        <v>160</v>
      </c>
      <c r="W400" s="6"/>
      <c r="X400" s="6"/>
      <c r="Y400" s="6"/>
      <c r="Z400" s="6"/>
      <c r="AA400" s="6">
        <v>160</v>
      </c>
    </row>
    <row r="401" spans="1:27">
      <c r="A401" s="5" t="s">
        <v>145</v>
      </c>
      <c r="B401" s="6">
        <v>14</v>
      </c>
      <c r="C401" s="6">
        <v>16</v>
      </c>
      <c r="D401" s="6">
        <v>20</v>
      </c>
      <c r="E401" s="6">
        <v>14</v>
      </c>
      <c r="F401" s="6">
        <v>4</v>
      </c>
      <c r="G401" s="6">
        <v>6</v>
      </c>
      <c r="H401" s="6">
        <v>24</v>
      </c>
      <c r="I401" s="6">
        <v>32</v>
      </c>
      <c r="J401" s="6"/>
      <c r="K401" s="6"/>
      <c r="L401" s="6"/>
      <c r="M401" s="6">
        <v>130</v>
      </c>
      <c r="O401" s="15" t="s">
        <v>145</v>
      </c>
      <c r="P401" s="31">
        <v>14</v>
      </c>
      <c r="Q401" s="31">
        <v>16</v>
      </c>
      <c r="R401" s="31">
        <v>20</v>
      </c>
      <c r="S401" s="31">
        <v>14</v>
      </c>
      <c r="T401" s="31">
        <v>4</v>
      </c>
      <c r="U401" s="31">
        <v>6</v>
      </c>
      <c r="V401" s="31">
        <v>24</v>
      </c>
      <c r="W401" s="31">
        <v>32</v>
      </c>
      <c r="X401" s="31"/>
      <c r="Y401" s="31"/>
      <c r="Z401" s="31"/>
      <c r="AA401" s="31">
        <v>130</v>
      </c>
    </row>
    <row r="402" spans="1:27">
      <c r="A402" s="14" t="s">
        <v>146</v>
      </c>
      <c r="B402" s="6">
        <v>14</v>
      </c>
      <c r="C402" s="6">
        <v>16</v>
      </c>
      <c r="D402" s="6">
        <v>20</v>
      </c>
      <c r="E402" s="6">
        <v>14</v>
      </c>
      <c r="F402" s="6">
        <v>4</v>
      </c>
      <c r="G402" s="6">
        <v>6</v>
      </c>
      <c r="H402" s="6">
        <v>24</v>
      </c>
      <c r="I402" s="6">
        <v>32</v>
      </c>
      <c r="J402" s="6"/>
      <c r="K402" s="6"/>
      <c r="L402" s="6"/>
      <c r="M402" s="6">
        <v>130</v>
      </c>
      <c r="O402" s="14" t="s">
        <v>146</v>
      </c>
      <c r="P402" s="6">
        <v>14</v>
      </c>
      <c r="Q402" s="6">
        <v>16</v>
      </c>
      <c r="R402" s="6">
        <v>20</v>
      </c>
      <c r="S402" s="6">
        <v>14</v>
      </c>
      <c r="T402" s="6">
        <v>4</v>
      </c>
      <c r="U402" s="6">
        <v>6</v>
      </c>
      <c r="V402" s="6">
        <v>24</v>
      </c>
      <c r="W402" s="6">
        <v>32</v>
      </c>
      <c r="X402" s="6"/>
      <c r="Y402" s="6"/>
      <c r="Z402" s="6"/>
      <c r="AA402" s="6">
        <v>130</v>
      </c>
    </row>
    <row r="403" spans="1:27">
      <c r="A403" s="5" t="s">
        <v>306</v>
      </c>
      <c r="B403" s="6"/>
      <c r="C403" s="6">
        <v>1</v>
      </c>
      <c r="D403" s="6">
        <v>5</v>
      </c>
      <c r="E403" s="6">
        <v>9</v>
      </c>
      <c r="F403" s="6">
        <v>13</v>
      </c>
      <c r="G403" s="6">
        <v>12</v>
      </c>
      <c r="H403" s="6">
        <v>20</v>
      </c>
      <c r="I403" s="6">
        <v>5</v>
      </c>
      <c r="J403" s="6"/>
      <c r="K403" s="6">
        <v>11</v>
      </c>
      <c r="L403" s="6">
        <v>17</v>
      </c>
      <c r="M403" s="6">
        <v>93</v>
      </c>
      <c r="O403" s="15" t="s">
        <v>306</v>
      </c>
      <c r="P403" s="31"/>
      <c r="Q403" s="31">
        <v>1</v>
      </c>
      <c r="R403" s="31">
        <v>5</v>
      </c>
      <c r="S403" s="31">
        <v>9</v>
      </c>
      <c r="T403" s="31">
        <v>13</v>
      </c>
      <c r="U403" s="31">
        <v>12</v>
      </c>
      <c r="V403" s="31">
        <v>20</v>
      </c>
      <c r="W403" s="31">
        <v>5</v>
      </c>
      <c r="X403" s="31"/>
      <c r="Y403" s="31">
        <v>11</v>
      </c>
      <c r="Z403" s="31">
        <v>17</v>
      </c>
      <c r="AA403" s="31">
        <v>93</v>
      </c>
    </row>
    <row r="404" spans="1:27">
      <c r="A404" s="14" t="s">
        <v>297</v>
      </c>
      <c r="B404" s="6"/>
      <c r="C404" s="6"/>
      <c r="D404" s="6">
        <v>5</v>
      </c>
      <c r="E404" s="6">
        <v>8</v>
      </c>
      <c r="F404" s="6">
        <v>13</v>
      </c>
      <c r="G404" s="6">
        <v>12</v>
      </c>
      <c r="H404" s="6">
        <v>20</v>
      </c>
      <c r="I404" s="6">
        <v>5</v>
      </c>
      <c r="J404" s="6"/>
      <c r="K404" s="6">
        <v>11</v>
      </c>
      <c r="L404" s="6">
        <v>17</v>
      </c>
      <c r="M404" s="6">
        <v>91</v>
      </c>
      <c r="O404" s="14" t="s">
        <v>297</v>
      </c>
      <c r="P404" s="6"/>
      <c r="Q404" s="6"/>
      <c r="R404" s="6">
        <v>5</v>
      </c>
      <c r="S404" s="6">
        <v>8</v>
      </c>
      <c r="T404" s="6">
        <v>13</v>
      </c>
      <c r="U404" s="6">
        <v>12</v>
      </c>
      <c r="V404" s="6">
        <v>20</v>
      </c>
      <c r="W404" s="6">
        <v>5</v>
      </c>
      <c r="X404" s="6"/>
      <c r="Y404" s="6">
        <v>11</v>
      </c>
      <c r="Z404" s="6">
        <v>17</v>
      </c>
      <c r="AA404" s="6">
        <v>91</v>
      </c>
    </row>
    <row r="405" spans="1:27">
      <c r="A405" s="14" t="s">
        <v>293</v>
      </c>
      <c r="B405" s="6"/>
      <c r="C405" s="6">
        <v>1</v>
      </c>
      <c r="D405" s="6"/>
      <c r="E405" s="6">
        <v>1</v>
      </c>
      <c r="F405" s="6"/>
      <c r="G405" s="6"/>
      <c r="H405" s="6"/>
      <c r="I405" s="6"/>
      <c r="J405" s="6"/>
      <c r="K405" s="6"/>
      <c r="L405" s="6"/>
      <c r="M405" s="6">
        <v>2</v>
      </c>
      <c r="O405" s="14" t="s">
        <v>293</v>
      </c>
      <c r="P405" s="6"/>
      <c r="Q405" s="6">
        <v>1</v>
      </c>
      <c r="R405" s="6"/>
      <c r="S405" s="6">
        <v>1</v>
      </c>
      <c r="T405" s="6"/>
      <c r="U405" s="6"/>
      <c r="V405" s="6"/>
      <c r="W405" s="6"/>
      <c r="X405" s="6"/>
      <c r="Y405" s="6"/>
      <c r="Z405" s="6"/>
      <c r="AA405" s="6">
        <v>2</v>
      </c>
    </row>
    <row r="406" spans="1:27">
      <c r="A406" s="5" t="s">
        <v>307</v>
      </c>
      <c r="B406" s="6"/>
      <c r="C406" s="6">
        <v>10</v>
      </c>
      <c r="D406" s="6">
        <v>4</v>
      </c>
      <c r="E406" s="6">
        <v>5</v>
      </c>
      <c r="F406" s="6">
        <v>5</v>
      </c>
      <c r="G406" s="6">
        <v>8</v>
      </c>
      <c r="H406" s="6">
        <v>10</v>
      </c>
      <c r="I406" s="6">
        <v>10</v>
      </c>
      <c r="J406" s="6">
        <v>5</v>
      </c>
      <c r="K406" s="6">
        <v>8</v>
      </c>
      <c r="L406" s="6">
        <v>2</v>
      </c>
      <c r="M406" s="6">
        <v>67</v>
      </c>
      <c r="O406" s="15" t="s">
        <v>307</v>
      </c>
      <c r="P406" s="31"/>
      <c r="Q406" s="31">
        <v>10</v>
      </c>
      <c r="R406" s="31">
        <v>4</v>
      </c>
      <c r="S406" s="31">
        <v>5</v>
      </c>
      <c r="T406" s="31">
        <v>5</v>
      </c>
      <c r="U406" s="31">
        <v>8</v>
      </c>
      <c r="V406" s="31">
        <v>10</v>
      </c>
      <c r="W406" s="31">
        <v>10</v>
      </c>
      <c r="X406" s="31">
        <v>5</v>
      </c>
      <c r="Y406" s="31">
        <v>8</v>
      </c>
      <c r="Z406" s="31">
        <v>2</v>
      </c>
      <c r="AA406" s="31">
        <v>67</v>
      </c>
    </row>
    <row r="407" spans="1:27">
      <c r="A407" s="14" t="s">
        <v>293</v>
      </c>
      <c r="B407" s="6"/>
      <c r="C407" s="6">
        <v>10</v>
      </c>
      <c r="D407" s="6">
        <v>4</v>
      </c>
      <c r="E407" s="6">
        <v>5</v>
      </c>
      <c r="F407" s="6">
        <v>4</v>
      </c>
      <c r="G407" s="6">
        <v>8</v>
      </c>
      <c r="H407" s="6">
        <v>8</v>
      </c>
      <c r="I407" s="6">
        <v>10</v>
      </c>
      <c r="J407" s="6">
        <v>4</v>
      </c>
      <c r="K407" s="6">
        <v>6</v>
      </c>
      <c r="L407" s="6">
        <v>1</v>
      </c>
      <c r="M407" s="6">
        <v>60</v>
      </c>
      <c r="O407" s="14" t="s">
        <v>293</v>
      </c>
      <c r="P407" s="6"/>
      <c r="Q407" s="6">
        <v>10</v>
      </c>
      <c r="R407" s="6">
        <v>4</v>
      </c>
      <c r="S407" s="6">
        <v>5</v>
      </c>
      <c r="T407" s="6">
        <v>4</v>
      </c>
      <c r="U407" s="6">
        <v>8</v>
      </c>
      <c r="V407" s="6">
        <v>8</v>
      </c>
      <c r="W407" s="6">
        <v>10</v>
      </c>
      <c r="X407" s="6">
        <v>4</v>
      </c>
      <c r="Y407" s="6">
        <v>6</v>
      </c>
      <c r="Z407" s="6">
        <v>1</v>
      </c>
      <c r="AA407" s="6">
        <v>60</v>
      </c>
    </row>
    <row r="408" spans="1:27">
      <c r="A408" s="14" t="s">
        <v>297</v>
      </c>
      <c r="B408" s="6"/>
      <c r="C408" s="6"/>
      <c r="D408" s="6"/>
      <c r="E408" s="6"/>
      <c r="F408" s="6">
        <v>1</v>
      </c>
      <c r="G408" s="6"/>
      <c r="H408" s="6">
        <v>2</v>
      </c>
      <c r="I408" s="6"/>
      <c r="J408" s="6">
        <v>1</v>
      </c>
      <c r="K408" s="6">
        <v>2</v>
      </c>
      <c r="L408" s="6">
        <v>1</v>
      </c>
      <c r="M408" s="6">
        <v>7</v>
      </c>
      <c r="O408" s="14" t="s">
        <v>297</v>
      </c>
      <c r="P408" s="6"/>
      <c r="Q408" s="6"/>
      <c r="R408" s="6"/>
      <c r="S408" s="6"/>
      <c r="T408" s="6">
        <v>1</v>
      </c>
      <c r="U408" s="6"/>
      <c r="V408" s="6">
        <v>2</v>
      </c>
      <c r="W408" s="6"/>
      <c r="X408" s="6">
        <v>1</v>
      </c>
      <c r="Y408" s="6">
        <v>2</v>
      </c>
      <c r="Z408" s="6">
        <v>1</v>
      </c>
      <c r="AA408" s="6">
        <v>7</v>
      </c>
    </row>
    <row r="409" spans="1:27">
      <c r="A409" s="5" t="s">
        <v>327</v>
      </c>
      <c r="B409" s="6"/>
      <c r="C409" s="6"/>
      <c r="D409" s="6">
        <v>1</v>
      </c>
      <c r="E409" s="6">
        <v>7</v>
      </c>
      <c r="F409" s="6">
        <v>5</v>
      </c>
      <c r="G409" s="6">
        <v>2</v>
      </c>
      <c r="H409" s="6">
        <v>36</v>
      </c>
      <c r="I409" s="6"/>
      <c r="J409" s="6">
        <v>3</v>
      </c>
      <c r="K409" s="6">
        <v>2</v>
      </c>
      <c r="L409" s="6">
        <v>1</v>
      </c>
      <c r="M409" s="6">
        <v>57</v>
      </c>
      <c r="O409" s="15" t="s">
        <v>327</v>
      </c>
      <c r="P409" s="31"/>
      <c r="Q409" s="31"/>
      <c r="R409" s="31">
        <v>1</v>
      </c>
      <c r="S409" s="31">
        <v>7</v>
      </c>
      <c r="T409" s="31">
        <v>5</v>
      </c>
      <c r="U409" s="31">
        <v>2</v>
      </c>
      <c r="V409" s="31">
        <v>36</v>
      </c>
      <c r="W409" s="31"/>
      <c r="X409" s="31">
        <v>3</v>
      </c>
      <c r="Y409" s="31">
        <v>2</v>
      </c>
      <c r="Z409" s="31">
        <v>1</v>
      </c>
      <c r="AA409" s="31">
        <v>57</v>
      </c>
    </row>
    <row r="410" spans="1:27">
      <c r="A410" s="14" t="s">
        <v>297</v>
      </c>
      <c r="B410" s="6"/>
      <c r="C410" s="6"/>
      <c r="D410" s="6">
        <v>1</v>
      </c>
      <c r="E410" s="6">
        <v>3</v>
      </c>
      <c r="F410" s="6">
        <v>5</v>
      </c>
      <c r="G410" s="6">
        <v>2</v>
      </c>
      <c r="H410" s="6">
        <v>36</v>
      </c>
      <c r="I410" s="6"/>
      <c r="J410" s="6">
        <v>3</v>
      </c>
      <c r="K410" s="6">
        <v>2</v>
      </c>
      <c r="L410" s="6">
        <v>1</v>
      </c>
      <c r="M410" s="6">
        <v>53</v>
      </c>
      <c r="O410" s="14" t="s">
        <v>297</v>
      </c>
      <c r="P410" s="6"/>
      <c r="Q410" s="6"/>
      <c r="R410" s="6">
        <v>1</v>
      </c>
      <c r="S410" s="6">
        <v>3</v>
      </c>
      <c r="T410" s="6">
        <v>5</v>
      </c>
      <c r="U410" s="6">
        <v>2</v>
      </c>
      <c r="V410" s="6">
        <v>36</v>
      </c>
      <c r="W410" s="6"/>
      <c r="X410" s="6">
        <v>3</v>
      </c>
      <c r="Y410" s="6">
        <v>2</v>
      </c>
      <c r="Z410" s="6">
        <v>1</v>
      </c>
      <c r="AA410" s="6">
        <v>53</v>
      </c>
    </row>
    <row r="411" spans="1:27">
      <c r="A411" s="14" t="s">
        <v>293</v>
      </c>
      <c r="B411" s="6"/>
      <c r="C411" s="6"/>
      <c r="D411" s="6"/>
      <c r="E411" s="6">
        <v>4</v>
      </c>
      <c r="F411" s="6"/>
      <c r="G411" s="6"/>
      <c r="H411" s="6"/>
      <c r="I411" s="6"/>
      <c r="J411" s="6"/>
      <c r="K411" s="6"/>
      <c r="L411" s="6"/>
      <c r="M411" s="6">
        <v>4</v>
      </c>
      <c r="O411" s="14" t="s">
        <v>293</v>
      </c>
      <c r="P411" s="6"/>
      <c r="Q411" s="6"/>
      <c r="R411" s="6"/>
      <c r="S411" s="6">
        <v>4</v>
      </c>
      <c r="T411" s="6"/>
      <c r="U411" s="6"/>
      <c r="V411" s="6"/>
      <c r="W411" s="6"/>
      <c r="X411" s="6"/>
      <c r="Y411" s="6"/>
      <c r="Z411" s="6"/>
      <c r="AA411" s="6">
        <v>4</v>
      </c>
    </row>
    <row r="412" spans="1:27">
      <c r="A412" s="5" t="s">
        <v>390</v>
      </c>
      <c r="B412" s="6"/>
      <c r="C412" s="6"/>
      <c r="D412" s="6"/>
      <c r="E412" s="6">
        <v>5</v>
      </c>
      <c r="F412" s="6">
        <v>15</v>
      </c>
      <c r="G412" s="6">
        <v>15</v>
      </c>
      <c r="H412" s="6"/>
      <c r="I412" s="6"/>
      <c r="J412" s="6"/>
      <c r="K412" s="6">
        <v>1</v>
      </c>
      <c r="L412" s="6">
        <v>21</v>
      </c>
      <c r="M412" s="6">
        <v>57</v>
      </c>
      <c r="O412" s="15" t="s">
        <v>390</v>
      </c>
      <c r="P412" s="31"/>
      <c r="Q412" s="31"/>
      <c r="R412" s="31"/>
      <c r="S412" s="31">
        <v>5</v>
      </c>
      <c r="T412" s="31">
        <v>15</v>
      </c>
      <c r="U412" s="31">
        <v>15</v>
      </c>
      <c r="V412" s="31"/>
      <c r="W412" s="31"/>
      <c r="X412" s="31"/>
      <c r="Y412" s="31">
        <v>1</v>
      </c>
      <c r="Z412" s="31">
        <v>21</v>
      </c>
      <c r="AA412" s="31">
        <v>57</v>
      </c>
    </row>
    <row r="413" spans="1:27">
      <c r="A413" s="14" t="s">
        <v>297</v>
      </c>
      <c r="B413" s="6"/>
      <c r="C413" s="6"/>
      <c r="D413" s="6"/>
      <c r="E413" s="6">
        <v>5</v>
      </c>
      <c r="F413" s="6">
        <v>15</v>
      </c>
      <c r="G413" s="6">
        <v>15</v>
      </c>
      <c r="H413" s="6"/>
      <c r="I413" s="6"/>
      <c r="J413" s="6"/>
      <c r="K413" s="6">
        <v>1</v>
      </c>
      <c r="L413" s="6">
        <v>21</v>
      </c>
      <c r="M413" s="6">
        <v>57</v>
      </c>
      <c r="O413" s="14" t="s">
        <v>297</v>
      </c>
      <c r="P413" s="6"/>
      <c r="Q413" s="6"/>
      <c r="R413" s="6"/>
      <c r="S413" s="6">
        <v>5</v>
      </c>
      <c r="T413" s="6">
        <v>15</v>
      </c>
      <c r="U413" s="6">
        <v>15</v>
      </c>
      <c r="V413" s="6"/>
      <c r="W413" s="6"/>
      <c r="X413" s="6"/>
      <c r="Y413" s="6">
        <v>1</v>
      </c>
      <c r="Z413" s="6">
        <v>21</v>
      </c>
      <c r="AA413" s="6">
        <v>57</v>
      </c>
    </row>
    <row r="414" spans="1:27">
      <c r="A414" s="5" t="s">
        <v>292</v>
      </c>
      <c r="B414" s="6"/>
      <c r="C414" s="6">
        <v>4</v>
      </c>
      <c r="D414" s="6">
        <v>4</v>
      </c>
      <c r="E414" s="6">
        <v>4</v>
      </c>
      <c r="F414" s="6">
        <v>1</v>
      </c>
      <c r="G414" s="6">
        <v>3</v>
      </c>
      <c r="H414" s="6">
        <v>10</v>
      </c>
      <c r="I414" s="6">
        <v>9</v>
      </c>
      <c r="J414" s="6">
        <v>5</v>
      </c>
      <c r="K414" s="6">
        <v>2</v>
      </c>
      <c r="L414" s="6">
        <v>7</v>
      </c>
      <c r="M414" s="6">
        <v>49</v>
      </c>
      <c r="O414" s="15" t="s">
        <v>292</v>
      </c>
      <c r="P414" s="31"/>
      <c r="Q414" s="31">
        <v>4</v>
      </c>
      <c r="R414" s="31">
        <v>4</v>
      </c>
      <c r="S414" s="31">
        <v>4</v>
      </c>
      <c r="T414" s="31">
        <v>1</v>
      </c>
      <c r="U414" s="31">
        <v>3</v>
      </c>
      <c r="V414" s="31">
        <v>10</v>
      </c>
      <c r="W414" s="31">
        <v>9</v>
      </c>
      <c r="X414" s="31">
        <v>5</v>
      </c>
      <c r="Y414" s="31">
        <v>2</v>
      </c>
      <c r="Z414" s="31">
        <v>7</v>
      </c>
      <c r="AA414" s="31">
        <v>49</v>
      </c>
    </row>
    <row r="415" spans="1:27">
      <c r="A415" s="14" t="s">
        <v>297</v>
      </c>
      <c r="B415" s="6"/>
      <c r="C415" s="6">
        <v>1</v>
      </c>
      <c r="D415" s="6">
        <v>1</v>
      </c>
      <c r="E415" s="6">
        <v>4</v>
      </c>
      <c r="F415" s="6">
        <v>1</v>
      </c>
      <c r="G415" s="6">
        <v>3</v>
      </c>
      <c r="H415" s="6">
        <v>8</v>
      </c>
      <c r="I415" s="6">
        <v>3</v>
      </c>
      <c r="J415" s="6">
        <v>1</v>
      </c>
      <c r="K415" s="6">
        <v>2</v>
      </c>
      <c r="L415" s="6">
        <v>7</v>
      </c>
      <c r="M415" s="6">
        <v>31</v>
      </c>
      <c r="O415" s="14" t="s">
        <v>297</v>
      </c>
      <c r="P415" s="6"/>
      <c r="Q415" s="6">
        <v>1</v>
      </c>
      <c r="R415" s="6">
        <v>1</v>
      </c>
      <c r="S415" s="6">
        <v>4</v>
      </c>
      <c r="T415" s="6">
        <v>1</v>
      </c>
      <c r="U415" s="6">
        <v>3</v>
      </c>
      <c r="V415" s="6">
        <v>8</v>
      </c>
      <c r="W415" s="6">
        <v>3</v>
      </c>
      <c r="X415" s="6">
        <v>1</v>
      </c>
      <c r="Y415" s="6">
        <v>2</v>
      </c>
      <c r="Z415" s="6">
        <v>7</v>
      </c>
      <c r="AA415" s="6">
        <v>31</v>
      </c>
    </row>
    <row r="416" spans="1:27">
      <c r="A416" s="14" t="s">
        <v>293</v>
      </c>
      <c r="B416" s="6"/>
      <c r="C416" s="6">
        <v>3</v>
      </c>
      <c r="D416" s="6">
        <v>3</v>
      </c>
      <c r="E416" s="6"/>
      <c r="F416" s="6"/>
      <c r="G416" s="6"/>
      <c r="H416" s="6">
        <v>2</v>
      </c>
      <c r="I416" s="6">
        <v>6</v>
      </c>
      <c r="J416" s="6">
        <v>4</v>
      </c>
      <c r="K416" s="6"/>
      <c r="L416" s="6"/>
      <c r="M416" s="6">
        <v>18</v>
      </c>
      <c r="O416" s="14" t="s">
        <v>293</v>
      </c>
      <c r="P416" s="6"/>
      <c r="Q416" s="6">
        <v>3</v>
      </c>
      <c r="R416" s="6">
        <v>3</v>
      </c>
      <c r="S416" s="6"/>
      <c r="T416" s="6"/>
      <c r="U416" s="6"/>
      <c r="V416" s="6">
        <v>2</v>
      </c>
      <c r="W416" s="6">
        <v>6</v>
      </c>
      <c r="X416" s="6">
        <v>4</v>
      </c>
      <c r="Y416" s="6"/>
      <c r="Z416" s="6"/>
      <c r="AA416" s="6">
        <v>18</v>
      </c>
    </row>
    <row r="417" spans="1:27">
      <c r="A417" s="5" t="s">
        <v>298</v>
      </c>
      <c r="B417" s="6"/>
      <c r="C417" s="6">
        <v>11</v>
      </c>
      <c r="D417" s="6">
        <v>2</v>
      </c>
      <c r="E417" s="6"/>
      <c r="F417" s="6">
        <v>4</v>
      </c>
      <c r="G417" s="6">
        <v>3</v>
      </c>
      <c r="H417" s="6">
        <v>12</v>
      </c>
      <c r="I417" s="6">
        <v>3</v>
      </c>
      <c r="J417" s="6">
        <v>3</v>
      </c>
      <c r="K417" s="6">
        <v>4</v>
      </c>
      <c r="L417" s="6">
        <v>3</v>
      </c>
      <c r="M417" s="6">
        <v>45</v>
      </c>
      <c r="O417" s="15" t="s">
        <v>298</v>
      </c>
      <c r="P417" s="31"/>
      <c r="Q417" s="31">
        <v>11</v>
      </c>
      <c r="R417" s="31">
        <v>2</v>
      </c>
      <c r="S417" s="31"/>
      <c r="T417" s="31">
        <v>4</v>
      </c>
      <c r="U417" s="31">
        <v>3</v>
      </c>
      <c r="V417" s="31">
        <v>12</v>
      </c>
      <c r="W417" s="31">
        <v>3</v>
      </c>
      <c r="X417" s="31">
        <v>3</v>
      </c>
      <c r="Y417" s="31">
        <v>4</v>
      </c>
      <c r="Z417" s="31">
        <v>3</v>
      </c>
      <c r="AA417" s="31">
        <v>45</v>
      </c>
    </row>
    <row r="418" spans="1:27">
      <c r="A418" s="14" t="s">
        <v>293</v>
      </c>
      <c r="B418" s="6"/>
      <c r="C418" s="6">
        <v>10</v>
      </c>
      <c r="D418" s="6">
        <v>2</v>
      </c>
      <c r="E418" s="6"/>
      <c r="F418" s="6">
        <v>4</v>
      </c>
      <c r="G418" s="6">
        <v>3</v>
      </c>
      <c r="H418" s="6">
        <v>10</v>
      </c>
      <c r="I418" s="6">
        <v>2</v>
      </c>
      <c r="J418" s="6">
        <v>1</v>
      </c>
      <c r="K418" s="6">
        <v>4</v>
      </c>
      <c r="L418" s="6">
        <v>1</v>
      </c>
      <c r="M418" s="6">
        <v>37</v>
      </c>
      <c r="O418" s="14" t="s">
        <v>293</v>
      </c>
      <c r="P418" s="6"/>
      <c r="Q418" s="6">
        <v>10</v>
      </c>
      <c r="R418" s="6">
        <v>2</v>
      </c>
      <c r="S418" s="6"/>
      <c r="T418" s="6">
        <v>4</v>
      </c>
      <c r="U418" s="6">
        <v>3</v>
      </c>
      <c r="V418" s="6">
        <v>10</v>
      </c>
      <c r="W418" s="6">
        <v>2</v>
      </c>
      <c r="X418" s="6">
        <v>1</v>
      </c>
      <c r="Y418" s="6">
        <v>4</v>
      </c>
      <c r="Z418" s="6">
        <v>1</v>
      </c>
      <c r="AA418" s="6">
        <v>37</v>
      </c>
    </row>
    <row r="419" spans="1:27">
      <c r="A419" s="14" t="s">
        <v>297</v>
      </c>
      <c r="B419" s="6"/>
      <c r="C419" s="6">
        <v>1</v>
      </c>
      <c r="D419" s="6"/>
      <c r="E419" s="6"/>
      <c r="F419" s="6"/>
      <c r="G419" s="6"/>
      <c r="H419" s="6">
        <v>2</v>
      </c>
      <c r="I419" s="6">
        <v>1</v>
      </c>
      <c r="J419" s="6">
        <v>2</v>
      </c>
      <c r="K419" s="6"/>
      <c r="L419" s="6">
        <v>2</v>
      </c>
      <c r="M419" s="6">
        <v>8</v>
      </c>
      <c r="O419" s="14" t="s">
        <v>297</v>
      </c>
      <c r="P419" s="6"/>
      <c r="Q419" s="6">
        <v>1</v>
      </c>
      <c r="R419" s="6"/>
      <c r="S419" s="6"/>
      <c r="T419" s="6"/>
      <c r="U419" s="6"/>
      <c r="V419" s="6">
        <v>2</v>
      </c>
      <c r="W419" s="6">
        <v>1</v>
      </c>
      <c r="X419" s="6">
        <v>2</v>
      </c>
      <c r="Y419" s="6"/>
      <c r="Z419" s="6">
        <v>2</v>
      </c>
      <c r="AA419" s="6">
        <v>8</v>
      </c>
    </row>
    <row r="420" spans="1:27">
      <c r="A420" s="5" t="s">
        <v>17</v>
      </c>
      <c r="B420" s="6">
        <v>2</v>
      </c>
      <c r="C420" s="6">
        <v>2</v>
      </c>
      <c r="D420" s="6">
        <v>3</v>
      </c>
      <c r="E420" s="6">
        <v>14</v>
      </c>
      <c r="F420" s="6"/>
      <c r="G420" s="6">
        <v>15</v>
      </c>
      <c r="H420" s="6">
        <v>1</v>
      </c>
      <c r="I420" s="6">
        <v>4</v>
      </c>
      <c r="J420" s="6"/>
      <c r="K420" s="6"/>
      <c r="L420" s="6"/>
      <c r="M420" s="6">
        <v>41</v>
      </c>
      <c r="O420" s="15" t="s">
        <v>17</v>
      </c>
      <c r="P420" s="31">
        <v>2</v>
      </c>
      <c r="Q420" s="31">
        <v>2</v>
      </c>
      <c r="R420" s="31">
        <v>3</v>
      </c>
      <c r="S420" s="31">
        <v>14</v>
      </c>
      <c r="T420" s="31"/>
      <c r="U420" s="31">
        <v>15</v>
      </c>
      <c r="V420" s="31">
        <v>1</v>
      </c>
      <c r="W420" s="31">
        <v>4</v>
      </c>
      <c r="X420" s="31"/>
      <c r="Y420" s="31"/>
      <c r="Z420" s="31"/>
      <c r="AA420" s="31">
        <v>41</v>
      </c>
    </row>
    <row r="421" spans="1:27">
      <c r="A421" s="14" t="s">
        <v>18</v>
      </c>
      <c r="B421" s="6">
        <v>2</v>
      </c>
      <c r="C421" s="6">
        <v>2</v>
      </c>
      <c r="D421" s="6">
        <v>3</v>
      </c>
      <c r="E421" s="6">
        <v>14</v>
      </c>
      <c r="F421" s="6"/>
      <c r="G421" s="6">
        <v>15</v>
      </c>
      <c r="H421" s="6">
        <v>1</v>
      </c>
      <c r="I421" s="6">
        <v>4</v>
      </c>
      <c r="J421" s="6"/>
      <c r="K421" s="6"/>
      <c r="L421" s="6"/>
      <c r="M421" s="6">
        <v>41</v>
      </c>
      <c r="O421" s="14" t="s">
        <v>18</v>
      </c>
      <c r="P421" s="6">
        <v>2</v>
      </c>
      <c r="Q421" s="6">
        <v>2</v>
      </c>
      <c r="R421" s="6">
        <v>3</v>
      </c>
      <c r="S421" s="6">
        <v>14</v>
      </c>
      <c r="T421" s="6"/>
      <c r="U421" s="6">
        <v>15</v>
      </c>
      <c r="V421" s="6">
        <v>1</v>
      </c>
      <c r="W421" s="6">
        <v>4</v>
      </c>
      <c r="X421" s="6"/>
      <c r="Y421" s="6"/>
      <c r="Z421" s="6"/>
      <c r="AA421" s="6">
        <v>41</v>
      </c>
    </row>
    <row r="422" spans="1:27">
      <c r="A422" s="5" t="s">
        <v>507</v>
      </c>
      <c r="B422" s="6">
        <v>7</v>
      </c>
      <c r="C422" s="6">
        <v>0</v>
      </c>
      <c r="D422" s="6"/>
      <c r="E422" s="6"/>
      <c r="F422" s="6"/>
      <c r="G422" s="6">
        <v>3</v>
      </c>
      <c r="H422" s="6">
        <v>7</v>
      </c>
      <c r="I422" s="6">
        <v>7</v>
      </c>
      <c r="J422" s="6">
        <v>7</v>
      </c>
      <c r="K422" s="6"/>
      <c r="L422" s="6"/>
      <c r="M422" s="6">
        <v>31</v>
      </c>
      <c r="O422" s="15" t="s">
        <v>507</v>
      </c>
      <c r="P422" s="31">
        <v>7</v>
      </c>
      <c r="Q422" s="31">
        <v>0</v>
      </c>
      <c r="R422" s="31"/>
      <c r="S422" s="31"/>
      <c r="T422" s="31"/>
      <c r="U422" s="31">
        <v>3</v>
      </c>
      <c r="V422" s="31">
        <v>7</v>
      </c>
      <c r="W422" s="31">
        <v>7</v>
      </c>
      <c r="X422" s="31">
        <v>7</v>
      </c>
      <c r="Y422" s="31"/>
      <c r="Z422" s="31"/>
      <c r="AA422" s="31">
        <v>31</v>
      </c>
    </row>
    <row r="423" spans="1:27">
      <c r="A423" s="14" t="s">
        <v>165</v>
      </c>
      <c r="B423" s="6">
        <v>7</v>
      </c>
      <c r="C423" s="6">
        <v>0</v>
      </c>
      <c r="D423" s="6"/>
      <c r="E423" s="6"/>
      <c r="F423" s="6"/>
      <c r="G423" s="6">
        <v>3</v>
      </c>
      <c r="H423" s="6">
        <v>7</v>
      </c>
      <c r="I423" s="6">
        <v>7</v>
      </c>
      <c r="J423" s="6">
        <v>7</v>
      </c>
      <c r="K423" s="6"/>
      <c r="L423" s="6"/>
      <c r="M423" s="6">
        <v>31</v>
      </c>
      <c r="O423" s="14" t="s">
        <v>165</v>
      </c>
      <c r="P423" s="6">
        <v>7</v>
      </c>
      <c r="Q423" s="6">
        <v>0</v>
      </c>
      <c r="R423" s="6"/>
      <c r="S423" s="6"/>
      <c r="T423" s="6"/>
      <c r="U423" s="6">
        <v>3</v>
      </c>
      <c r="V423" s="6">
        <v>7</v>
      </c>
      <c r="W423" s="6">
        <v>7</v>
      </c>
      <c r="X423" s="6">
        <v>7</v>
      </c>
      <c r="Y423" s="6"/>
      <c r="Z423" s="6"/>
      <c r="AA423" s="6">
        <v>31</v>
      </c>
    </row>
    <row r="424" spans="1:27">
      <c r="A424" s="5" t="s">
        <v>393</v>
      </c>
      <c r="B424" s="6"/>
      <c r="C424" s="6"/>
      <c r="D424" s="6"/>
      <c r="E424" s="6"/>
      <c r="F424" s="6">
        <v>8</v>
      </c>
      <c r="G424" s="6">
        <v>8</v>
      </c>
      <c r="H424" s="6"/>
      <c r="I424" s="6"/>
      <c r="J424" s="6"/>
      <c r="K424" s="6">
        <v>3</v>
      </c>
      <c r="L424" s="6">
        <v>7</v>
      </c>
      <c r="M424" s="6">
        <v>26</v>
      </c>
      <c r="O424" s="15" t="s">
        <v>393</v>
      </c>
      <c r="P424" s="31"/>
      <c r="Q424" s="31"/>
      <c r="R424" s="31"/>
      <c r="S424" s="31"/>
      <c r="T424" s="31">
        <v>8</v>
      </c>
      <c r="U424" s="31">
        <v>8</v>
      </c>
      <c r="V424" s="31"/>
      <c r="W424" s="31"/>
      <c r="X424" s="31"/>
      <c r="Y424" s="31">
        <v>3</v>
      </c>
      <c r="Z424" s="31">
        <v>7</v>
      </c>
      <c r="AA424" s="31">
        <v>26</v>
      </c>
    </row>
    <row r="425" spans="1:27">
      <c r="A425" s="14" t="s">
        <v>297</v>
      </c>
      <c r="B425" s="6"/>
      <c r="C425" s="6"/>
      <c r="D425" s="6"/>
      <c r="E425" s="6"/>
      <c r="F425" s="6">
        <v>8</v>
      </c>
      <c r="G425" s="6">
        <v>8</v>
      </c>
      <c r="H425" s="6"/>
      <c r="I425" s="6"/>
      <c r="J425" s="6"/>
      <c r="K425" s="6">
        <v>3</v>
      </c>
      <c r="L425" s="6">
        <v>7</v>
      </c>
      <c r="M425" s="6">
        <v>26</v>
      </c>
      <c r="O425" s="14" t="s">
        <v>297</v>
      </c>
      <c r="P425" s="6"/>
      <c r="Q425" s="6"/>
      <c r="R425" s="6"/>
      <c r="S425" s="6"/>
      <c r="T425" s="6">
        <v>8</v>
      </c>
      <c r="U425" s="6">
        <v>8</v>
      </c>
      <c r="V425" s="6"/>
      <c r="W425" s="6"/>
      <c r="X425" s="6"/>
      <c r="Y425" s="6">
        <v>3</v>
      </c>
      <c r="Z425" s="6">
        <v>7</v>
      </c>
      <c r="AA425" s="6">
        <v>26</v>
      </c>
    </row>
    <row r="426" spans="1:27">
      <c r="A426" s="5" t="s">
        <v>304</v>
      </c>
      <c r="B426" s="6"/>
      <c r="C426" s="6">
        <v>3</v>
      </c>
      <c r="D426" s="6">
        <v>3</v>
      </c>
      <c r="E426" s="6"/>
      <c r="F426" s="6">
        <v>3</v>
      </c>
      <c r="G426" s="6">
        <v>1</v>
      </c>
      <c r="H426" s="6">
        <v>4</v>
      </c>
      <c r="I426" s="6">
        <v>4</v>
      </c>
      <c r="J426" s="6">
        <v>1</v>
      </c>
      <c r="K426" s="6">
        <v>3</v>
      </c>
      <c r="L426" s="6">
        <v>3</v>
      </c>
      <c r="M426" s="6">
        <v>25</v>
      </c>
      <c r="O426" s="15" t="s">
        <v>304</v>
      </c>
      <c r="P426" s="31"/>
      <c r="Q426" s="31">
        <v>3</v>
      </c>
      <c r="R426" s="31">
        <v>3</v>
      </c>
      <c r="S426" s="31"/>
      <c r="T426" s="31">
        <v>3</v>
      </c>
      <c r="U426" s="31">
        <v>1</v>
      </c>
      <c r="V426" s="31">
        <v>4</v>
      </c>
      <c r="W426" s="31">
        <v>4</v>
      </c>
      <c r="X426" s="31">
        <v>1</v>
      </c>
      <c r="Y426" s="31">
        <v>3</v>
      </c>
      <c r="Z426" s="31">
        <v>3</v>
      </c>
      <c r="AA426" s="31">
        <v>25</v>
      </c>
    </row>
    <row r="427" spans="1:27">
      <c r="A427" s="14" t="s">
        <v>297</v>
      </c>
      <c r="B427" s="6"/>
      <c r="C427" s="6">
        <v>3</v>
      </c>
      <c r="D427" s="6">
        <v>3</v>
      </c>
      <c r="E427" s="6"/>
      <c r="F427" s="6">
        <v>3</v>
      </c>
      <c r="G427" s="6">
        <v>1</v>
      </c>
      <c r="H427" s="6">
        <v>4</v>
      </c>
      <c r="I427" s="6">
        <v>4</v>
      </c>
      <c r="J427" s="6">
        <v>1</v>
      </c>
      <c r="K427" s="6">
        <v>3</v>
      </c>
      <c r="L427" s="6">
        <v>3</v>
      </c>
      <c r="M427" s="6">
        <v>25</v>
      </c>
      <c r="O427" s="14" t="s">
        <v>297</v>
      </c>
      <c r="P427" s="6"/>
      <c r="Q427" s="6">
        <v>3</v>
      </c>
      <c r="R427" s="6">
        <v>3</v>
      </c>
      <c r="S427" s="6"/>
      <c r="T427" s="6">
        <v>3</v>
      </c>
      <c r="U427" s="6">
        <v>1</v>
      </c>
      <c r="V427" s="6">
        <v>4</v>
      </c>
      <c r="W427" s="6">
        <v>4</v>
      </c>
      <c r="X427" s="6">
        <v>1</v>
      </c>
      <c r="Y427" s="6">
        <v>3</v>
      </c>
      <c r="Z427" s="6">
        <v>3</v>
      </c>
      <c r="AA427" s="6">
        <v>25</v>
      </c>
    </row>
    <row r="428" spans="1:27">
      <c r="A428" s="5" t="s">
        <v>303</v>
      </c>
      <c r="B428" s="6"/>
      <c r="C428" s="6">
        <v>3</v>
      </c>
      <c r="D428" s="6"/>
      <c r="E428" s="6"/>
      <c r="F428" s="6">
        <v>6</v>
      </c>
      <c r="G428" s="6">
        <v>3</v>
      </c>
      <c r="H428" s="6">
        <v>4</v>
      </c>
      <c r="I428" s="6"/>
      <c r="J428" s="6">
        <v>1</v>
      </c>
      <c r="K428" s="6">
        <v>2</v>
      </c>
      <c r="L428" s="6">
        <v>2</v>
      </c>
      <c r="M428" s="6">
        <v>21</v>
      </c>
      <c r="O428" s="15" t="s">
        <v>303</v>
      </c>
      <c r="P428" s="31"/>
      <c r="Q428" s="31">
        <v>3</v>
      </c>
      <c r="R428" s="31"/>
      <c r="S428" s="31"/>
      <c r="T428" s="31">
        <v>6</v>
      </c>
      <c r="U428" s="31">
        <v>3</v>
      </c>
      <c r="V428" s="31">
        <v>4</v>
      </c>
      <c r="W428" s="31"/>
      <c r="X428" s="31">
        <v>1</v>
      </c>
      <c r="Y428" s="31">
        <v>2</v>
      </c>
      <c r="Z428" s="31">
        <v>2</v>
      </c>
      <c r="AA428" s="31">
        <v>21</v>
      </c>
    </row>
    <row r="429" spans="1:27">
      <c r="A429" s="14" t="s">
        <v>297</v>
      </c>
      <c r="B429" s="6"/>
      <c r="C429" s="6">
        <v>3</v>
      </c>
      <c r="D429" s="6"/>
      <c r="E429" s="6"/>
      <c r="F429" s="6">
        <v>6</v>
      </c>
      <c r="G429" s="6">
        <v>3</v>
      </c>
      <c r="H429" s="6">
        <v>4</v>
      </c>
      <c r="I429" s="6"/>
      <c r="J429" s="6">
        <v>1</v>
      </c>
      <c r="K429" s="6">
        <v>2</v>
      </c>
      <c r="L429" s="6">
        <v>2</v>
      </c>
      <c r="M429" s="6">
        <v>21</v>
      </c>
      <c r="O429" s="14" t="s">
        <v>297</v>
      </c>
      <c r="P429" s="6"/>
      <c r="Q429" s="6">
        <v>3</v>
      </c>
      <c r="R429" s="6"/>
      <c r="S429" s="6"/>
      <c r="T429" s="6">
        <v>6</v>
      </c>
      <c r="U429" s="6">
        <v>3</v>
      </c>
      <c r="V429" s="6">
        <v>4</v>
      </c>
      <c r="W429" s="6"/>
      <c r="X429" s="6">
        <v>1</v>
      </c>
      <c r="Y429" s="6">
        <v>2</v>
      </c>
      <c r="Z429" s="6">
        <v>2</v>
      </c>
      <c r="AA429" s="6">
        <v>21</v>
      </c>
    </row>
    <row r="430" spans="1:27">
      <c r="A430" s="5" t="s">
        <v>461</v>
      </c>
      <c r="B430" s="6"/>
      <c r="C430" s="6"/>
      <c r="D430" s="6"/>
      <c r="E430" s="6">
        <v>2</v>
      </c>
      <c r="F430" s="6">
        <v>6</v>
      </c>
      <c r="G430" s="6"/>
      <c r="H430" s="6">
        <v>4</v>
      </c>
      <c r="I430" s="6"/>
      <c r="J430" s="6">
        <v>3</v>
      </c>
      <c r="K430" s="6">
        <v>4</v>
      </c>
      <c r="L430" s="6">
        <v>1</v>
      </c>
      <c r="M430" s="6">
        <v>20</v>
      </c>
      <c r="O430" s="15" t="s">
        <v>461</v>
      </c>
      <c r="P430" s="31"/>
      <c r="Q430" s="31"/>
      <c r="R430" s="31"/>
      <c r="S430" s="31">
        <v>2</v>
      </c>
      <c r="T430" s="31">
        <v>6</v>
      </c>
      <c r="U430" s="31"/>
      <c r="V430" s="31">
        <v>4</v>
      </c>
      <c r="W430" s="31"/>
      <c r="X430" s="31">
        <v>3</v>
      </c>
      <c r="Y430" s="31">
        <v>4</v>
      </c>
      <c r="Z430" s="31">
        <v>1</v>
      </c>
      <c r="AA430" s="31">
        <v>20</v>
      </c>
    </row>
    <row r="431" spans="1:27">
      <c r="A431" s="14" t="s">
        <v>297</v>
      </c>
      <c r="B431" s="6"/>
      <c r="C431" s="6"/>
      <c r="D431" s="6"/>
      <c r="E431" s="6"/>
      <c r="F431" s="6">
        <v>6</v>
      </c>
      <c r="G431" s="6"/>
      <c r="H431" s="6">
        <v>4</v>
      </c>
      <c r="I431" s="6"/>
      <c r="J431" s="6">
        <v>3</v>
      </c>
      <c r="K431" s="6">
        <v>3</v>
      </c>
      <c r="L431" s="6">
        <v>1</v>
      </c>
      <c r="M431" s="6">
        <v>17</v>
      </c>
      <c r="O431" s="14" t="s">
        <v>297</v>
      </c>
      <c r="P431" s="6"/>
      <c r="Q431" s="6"/>
      <c r="R431" s="6"/>
      <c r="S431" s="6"/>
      <c r="T431" s="6">
        <v>6</v>
      </c>
      <c r="U431" s="6"/>
      <c r="V431" s="6">
        <v>4</v>
      </c>
      <c r="W431" s="6"/>
      <c r="X431" s="6">
        <v>3</v>
      </c>
      <c r="Y431" s="6">
        <v>3</v>
      </c>
      <c r="Z431" s="6">
        <v>1</v>
      </c>
      <c r="AA431" s="6">
        <v>17</v>
      </c>
    </row>
    <row r="432" spans="1:27">
      <c r="A432" s="14" t="s">
        <v>293</v>
      </c>
      <c r="B432" s="6"/>
      <c r="C432" s="6"/>
      <c r="D432" s="6"/>
      <c r="E432" s="6">
        <v>2</v>
      </c>
      <c r="F432" s="6"/>
      <c r="G432" s="6"/>
      <c r="H432" s="6"/>
      <c r="I432" s="6"/>
      <c r="J432" s="6"/>
      <c r="K432" s="6">
        <v>1</v>
      </c>
      <c r="L432" s="6"/>
      <c r="M432" s="6">
        <v>3</v>
      </c>
      <c r="O432" s="14" t="s">
        <v>293</v>
      </c>
      <c r="P432" s="6"/>
      <c r="Q432" s="6"/>
      <c r="R432" s="6"/>
      <c r="S432" s="6">
        <v>2</v>
      </c>
      <c r="T432" s="6"/>
      <c r="U432" s="6"/>
      <c r="V432" s="6"/>
      <c r="W432" s="6"/>
      <c r="X432" s="6"/>
      <c r="Y432" s="6">
        <v>1</v>
      </c>
      <c r="Z432" s="6"/>
      <c r="AA432" s="6">
        <v>3</v>
      </c>
    </row>
    <row r="433" spans="1:27">
      <c r="A433" s="5" t="s">
        <v>301</v>
      </c>
      <c r="B433" s="6"/>
      <c r="C433" s="6">
        <v>2</v>
      </c>
      <c r="D433" s="6"/>
      <c r="E433" s="6">
        <v>3</v>
      </c>
      <c r="F433" s="6">
        <v>6</v>
      </c>
      <c r="G433" s="6">
        <v>3</v>
      </c>
      <c r="H433" s="6">
        <v>2</v>
      </c>
      <c r="I433" s="6">
        <v>1</v>
      </c>
      <c r="J433" s="6"/>
      <c r="K433" s="6">
        <v>1</v>
      </c>
      <c r="L433" s="6">
        <v>2</v>
      </c>
      <c r="M433" s="6">
        <v>20</v>
      </c>
      <c r="O433" s="15" t="s">
        <v>301</v>
      </c>
      <c r="P433" s="31"/>
      <c r="Q433" s="31">
        <v>2</v>
      </c>
      <c r="R433" s="31"/>
      <c r="S433" s="31">
        <v>3</v>
      </c>
      <c r="T433" s="31">
        <v>6</v>
      </c>
      <c r="U433" s="31">
        <v>3</v>
      </c>
      <c r="V433" s="31">
        <v>2</v>
      </c>
      <c r="W433" s="31">
        <v>1</v>
      </c>
      <c r="X433" s="31"/>
      <c r="Y433" s="31">
        <v>1</v>
      </c>
      <c r="Z433" s="31">
        <v>2</v>
      </c>
      <c r="AA433" s="31">
        <v>20</v>
      </c>
    </row>
    <row r="434" spans="1:27">
      <c r="A434" s="14" t="s">
        <v>297</v>
      </c>
      <c r="B434" s="6"/>
      <c r="C434" s="6"/>
      <c r="D434" s="6"/>
      <c r="E434" s="6"/>
      <c r="F434" s="6">
        <v>5</v>
      </c>
      <c r="G434" s="6">
        <v>2</v>
      </c>
      <c r="H434" s="6">
        <v>2</v>
      </c>
      <c r="I434" s="6">
        <v>1</v>
      </c>
      <c r="J434" s="6"/>
      <c r="K434" s="6"/>
      <c r="L434" s="6">
        <v>2</v>
      </c>
      <c r="M434" s="6">
        <v>12</v>
      </c>
      <c r="O434" s="14" t="s">
        <v>297</v>
      </c>
      <c r="P434" s="6"/>
      <c r="Q434" s="6"/>
      <c r="R434" s="6"/>
      <c r="S434" s="6"/>
      <c r="T434" s="6">
        <v>5</v>
      </c>
      <c r="U434" s="6">
        <v>2</v>
      </c>
      <c r="V434" s="6">
        <v>2</v>
      </c>
      <c r="W434" s="6">
        <v>1</v>
      </c>
      <c r="X434" s="6"/>
      <c r="Y434" s="6"/>
      <c r="Z434" s="6">
        <v>2</v>
      </c>
      <c r="AA434" s="6">
        <v>12</v>
      </c>
    </row>
    <row r="435" spans="1:27">
      <c r="A435" s="14" t="s">
        <v>293</v>
      </c>
      <c r="B435" s="6"/>
      <c r="C435" s="6">
        <v>2</v>
      </c>
      <c r="D435" s="6"/>
      <c r="E435" s="6">
        <v>3</v>
      </c>
      <c r="F435" s="6">
        <v>1</v>
      </c>
      <c r="G435" s="6">
        <v>1</v>
      </c>
      <c r="H435" s="6"/>
      <c r="I435" s="6"/>
      <c r="J435" s="6"/>
      <c r="K435" s="6">
        <v>1</v>
      </c>
      <c r="L435" s="6"/>
      <c r="M435" s="6">
        <v>8</v>
      </c>
      <c r="O435" s="14" t="s">
        <v>293</v>
      </c>
      <c r="P435" s="6"/>
      <c r="Q435" s="6">
        <v>2</v>
      </c>
      <c r="R435" s="6"/>
      <c r="S435" s="6">
        <v>3</v>
      </c>
      <c r="T435" s="6">
        <v>1</v>
      </c>
      <c r="U435" s="6">
        <v>1</v>
      </c>
      <c r="V435" s="6"/>
      <c r="W435" s="6"/>
      <c r="X435" s="6"/>
      <c r="Y435" s="6">
        <v>1</v>
      </c>
      <c r="Z435" s="6"/>
      <c r="AA435" s="6">
        <v>8</v>
      </c>
    </row>
    <row r="436" spans="1:27">
      <c r="A436" s="5" t="s">
        <v>113</v>
      </c>
      <c r="B436" s="6">
        <v>2</v>
      </c>
      <c r="C436" s="6"/>
      <c r="D436" s="6">
        <v>2</v>
      </c>
      <c r="E436" s="6">
        <v>4</v>
      </c>
      <c r="F436" s="6">
        <v>4</v>
      </c>
      <c r="G436" s="6">
        <v>4</v>
      </c>
      <c r="H436" s="6"/>
      <c r="I436" s="6"/>
      <c r="J436" s="6"/>
      <c r="K436" s="6"/>
      <c r="L436" s="6"/>
      <c r="M436" s="6">
        <v>16</v>
      </c>
      <c r="O436" s="15" t="s">
        <v>113</v>
      </c>
      <c r="P436" s="31">
        <v>2</v>
      </c>
      <c r="Q436" s="31"/>
      <c r="R436" s="31">
        <v>2</v>
      </c>
      <c r="S436" s="31">
        <v>4</v>
      </c>
      <c r="T436" s="31">
        <v>4</v>
      </c>
      <c r="U436" s="31">
        <v>4</v>
      </c>
      <c r="V436" s="31"/>
      <c r="W436" s="31"/>
      <c r="X436" s="31"/>
      <c r="Y436" s="31"/>
      <c r="Z436" s="31"/>
      <c r="AA436" s="31">
        <v>16</v>
      </c>
    </row>
    <row r="437" spans="1:27">
      <c r="A437" s="14" t="s">
        <v>114</v>
      </c>
      <c r="B437" s="6">
        <v>2</v>
      </c>
      <c r="C437" s="6"/>
      <c r="D437" s="6">
        <v>2</v>
      </c>
      <c r="E437" s="6">
        <v>4</v>
      </c>
      <c r="F437" s="6">
        <v>4</v>
      </c>
      <c r="G437" s="6">
        <v>4</v>
      </c>
      <c r="H437" s="6"/>
      <c r="I437" s="6"/>
      <c r="J437" s="6"/>
      <c r="K437" s="6"/>
      <c r="L437" s="6"/>
      <c r="M437" s="6">
        <v>16</v>
      </c>
      <c r="O437" s="14" t="s">
        <v>114</v>
      </c>
      <c r="P437" s="6">
        <v>2</v>
      </c>
      <c r="Q437" s="6"/>
      <c r="R437" s="6">
        <v>2</v>
      </c>
      <c r="S437" s="6">
        <v>4</v>
      </c>
      <c r="T437" s="6">
        <v>4</v>
      </c>
      <c r="U437" s="6">
        <v>4</v>
      </c>
      <c r="V437" s="6"/>
      <c r="W437" s="6"/>
      <c r="X437" s="6"/>
      <c r="Y437" s="6"/>
      <c r="Z437" s="6"/>
      <c r="AA437" s="6">
        <v>16</v>
      </c>
    </row>
    <row r="438" spans="1:27">
      <c r="A438" s="5" t="s">
        <v>334</v>
      </c>
      <c r="B438" s="6"/>
      <c r="C438" s="6"/>
      <c r="D438" s="6"/>
      <c r="E438" s="6">
        <v>15</v>
      </c>
      <c r="F438" s="6"/>
      <c r="G438" s="6"/>
      <c r="H438" s="6"/>
      <c r="I438" s="6"/>
      <c r="J438" s="6"/>
      <c r="K438" s="6"/>
      <c r="L438" s="6"/>
      <c r="M438" s="6">
        <v>15</v>
      </c>
      <c r="O438" s="15" t="s">
        <v>334</v>
      </c>
      <c r="P438" s="31"/>
      <c r="Q438" s="31"/>
      <c r="R438" s="31"/>
      <c r="S438" s="31">
        <v>15</v>
      </c>
      <c r="T438" s="31"/>
      <c r="U438" s="31"/>
      <c r="V438" s="31"/>
      <c r="W438" s="31"/>
      <c r="X438" s="31"/>
      <c r="Y438" s="31"/>
      <c r="Z438" s="31"/>
      <c r="AA438" s="31">
        <v>15</v>
      </c>
    </row>
    <row r="439" spans="1:27">
      <c r="A439" s="14" t="s">
        <v>335</v>
      </c>
      <c r="B439" s="6"/>
      <c r="C439" s="6"/>
      <c r="D439" s="6"/>
      <c r="E439" s="6">
        <v>15</v>
      </c>
      <c r="F439" s="6"/>
      <c r="G439" s="6"/>
      <c r="H439" s="6"/>
      <c r="I439" s="6"/>
      <c r="J439" s="6"/>
      <c r="K439" s="6"/>
      <c r="L439" s="6"/>
      <c r="M439" s="6">
        <v>15</v>
      </c>
      <c r="O439" s="14" t="s">
        <v>335</v>
      </c>
      <c r="P439" s="6"/>
      <c r="Q439" s="6"/>
      <c r="R439" s="6"/>
      <c r="S439" s="6">
        <v>15</v>
      </c>
      <c r="T439" s="6"/>
      <c r="U439" s="6"/>
      <c r="V439" s="6"/>
      <c r="W439" s="6"/>
      <c r="X439" s="6"/>
      <c r="Y439" s="6"/>
      <c r="Z439" s="6"/>
      <c r="AA439" s="6">
        <v>15</v>
      </c>
    </row>
    <row r="440" spans="1:27">
      <c r="A440" s="5" t="s">
        <v>391</v>
      </c>
      <c r="B440" s="6"/>
      <c r="C440" s="6"/>
      <c r="D440" s="6"/>
      <c r="E440" s="6">
        <v>3</v>
      </c>
      <c r="F440" s="6">
        <v>4</v>
      </c>
      <c r="G440" s="6"/>
      <c r="H440" s="6"/>
      <c r="I440" s="6"/>
      <c r="J440" s="6"/>
      <c r="K440" s="6">
        <v>5</v>
      </c>
      <c r="L440" s="6">
        <v>3</v>
      </c>
      <c r="M440" s="6">
        <v>15</v>
      </c>
      <c r="O440" s="15" t="s">
        <v>391</v>
      </c>
      <c r="P440" s="31"/>
      <c r="Q440" s="31"/>
      <c r="R440" s="31"/>
      <c r="S440" s="31">
        <v>3</v>
      </c>
      <c r="T440" s="31">
        <v>4</v>
      </c>
      <c r="U440" s="31"/>
      <c r="V440" s="31"/>
      <c r="W440" s="31"/>
      <c r="X440" s="31"/>
      <c r="Y440" s="31">
        <v>5</v>
      </c>
      <c r="Z440" s="31">
        <v>3</v>
      </c>
      <c r="AA440" s="31">
        <v>15</v>
      </c>
    </row>
    <row r="441" spans="1:27">
      <c r="A441" s="14" t="s">
        <v>297</v>
      </c>
      <c r="B441" s="6"/>
      <c r="C441" s="6"/>
      <c r="D441" s="6"/>
      <c r="E441" s="6">
        <v>3</v>
      </c>
      <c r="F441" s="6">
        <v>4</v>
      </c>
      <c r="G441" s="6"/>
      <c r="H441" s="6"/>
      <c r="I441" s="6"/>
      <c r="J441" s="6"/>
      <c r="K441" s="6">
        <v>5</v>
      </c>
      <c r="L441" s="6">
        <v>3</v>
      </c>
      <c r="M441" s="6">
        <v>15</v>
      </c>
      <c r="O441" s="14" t="s">
        <v>297</v>
      </c>
      <c r="P441" s="6"/>
      <c r="Q441" s="6"/>
      <c r="R441" s="6"/>
      <c r="S441" s="6">
        <v>3</v>
      </c>
      <c r="T441" s="6">
        <v>4</v>
      </c>
      <c r="U441" s="6"/>
      <c r="V441" s="6"/>
      <c r="W441" s="6"/>
      <c r="X441" s="6"/>
      <c r="Y441" s="6">
        <v>5</v>
      </c>
      <c r="Z441" s="6">
        <v>3</v>
      </c>
      <c r="AA441" s="6">
        <v>15</v>
      </c>
    </row>
    <row r="442" spans="1:27">
      <c r="A442" s="5" t="s">
        <v>300</v>
      </c>
      <c r="B442" s="6"/>
      <c r="C442" s="6">
        <v>4</v>
      </c>
      <c r="D442" s="6">
        <v>3</v>
      </c>
      <c r="E442" s="6">
        <v>4</v>
      </c>
      <c r="F442" s="6"/>
      <c r="G442" s="6"/>
      <c r="H442" s="6"/>
      <c r="I442" s="6"/>
      <c r="J442" s="6"/>
      <c r="K442" s="6"/>
      <c r="L442" s="6"/>
      <c r="M442" s="6">
        <v>11</v>
      </c>
      <c r="O442" s="15" t="s">
        <v>300</v>
      </c>
      <c r="P442" s="31"/>
      <c r="Q442" s="31">
        <v>4</v>
      </c>
      <c r="R442" s="31">
        <v>3</v>
      </c>
      <c r="S442" s="31">
        <v>4</v>
      </c>
      <c r="T442" s="31"/>
      <c r="U442" s="31"/>
      <c r="V442" s="31"/>
      <c r="W442" s="31"/>
      <c r="X442" s="31"/>
      <c r="Y442" s="31"/>
      <c r="Z442" s="31"/>
      <c r="AA442" s="31">
        <v>11</v>
      </c>
    </row>
    <row r="443" spans="1:27">
      <c r="A443" s="14" t="s">
        <v>297</v>
      </c>
      <c r="B443" s="6"/>
      <c r="C443" s="6">
        <v>4</v>
      </c>
      <c r="D443" s="6">
        <v>3</v>
      </c>
      <c r="E443" s="6">
        <v>4</v>
      </c>
      <c r="F443" s="6"/>
      <c r="G443" s="6"/>
      <c r="H443" s="6"/>
      <c r="I443" s="6"/>
      <c r="J443" s="6"/>
      <c r="K443" s="6"/>
      <c r="L443" s="6"/>
      <c r="M443" s="6">
        <v>11</v>
      </c>
      <c r="O443" s="14" t="s">
        <v>297</v>
      </c>
      <c r="P443" s="6"/>
      <c r="Q443" s="6">
        <v>4</v>
      </c>
      <c r="R443" s="6">
        <v>3</v>
      </c>
      <c r="S443" s="6">
        <v>4</v>
      </c>
      <c r="T443" s="6"/>
      <c r="U443" s="6"/>
      <c r="V443" s="6"/>
      <c r="W443" s="6"/>
      <c r="X443" s="6"/>
      <c r="Y443" s="6"/>
      <c r="Z443" s="6"/>
      <c r="AA443" s="6">
        <v>11</v>
      </c>
    </row>
    <row r="444" spans="1:27">
      <c r="A444" s="5" t="s">
        <v>305</v>
      </c>
      <c r="B444" s="6"/>
      <c r="C444" s="6">
        <v>3</v>
      </c>
      <c r="D444" s="6"/>
      <c r="E444" s="6"/>
      <c r="F444" s="6"/>
      <c r="G444" s="6"/>
      <c r="H444" s="6">
        <v>2</v>
      </c>
      <c r="I444" s="6"/>
      <c r="J444" s="6">
        <v>2</v>
      </c>
      <c r="K444" s="6">
        <v>1</v>
      </c>
      <c r="L444" s="6">
        <v>2</v>
      </c>
      <c r="M444" s="6">
        <v>10</v>
      </c>
      <c r="O444" s="15" t="s">
        <v>305</v>
      </c>
      <c r="P444" s="31"/>
      <c r="Q444" s="31">
        <v>3</v>
      </c>
      <c r="R444" s="31"/>
      <c r="S444" s="31"/>
      <c r="T444" s="31"/>
      <c r="U444" s="31"/>
      <c r="V444" s="31">
        <v>2</v>
      </c>
      <c r="W444" s="31"/>
      <c r="X444" s="31">
        <v>2</v>
      </c>
      <c r="Y444" s="31">
        <v>1</v>
      </c>
      <c r="Z444" s="31">
        <v>2</v>
      </c>
      <c r="AA444" s="31">
        <v>10</v>
      </c>
    </row>
    <row r="445" spans="1:27">
      <c r="A445" s="14" t="s">
        <v>293</v>
      </c>
      <c r="B445" s="6"/>
      <c r="C445" s="6">
        <v>3</v>
      </c>
      <c r="D445" s="6"/>
      <c r="E445" s="6"/>
      <c r="F445" s="6"/>
      <c r="G445" s="6"/>
      <c r="H445" s="6">
        <v>2</v>
      </c>
      <c r="I445" s="6"/>
      <c r="J445" s="6">
        <v>2</v>
      </c>
      <c r="K445" s="6">
        <v>1</v>
      </c>
      <c r="L445" s="6">
        <v>2</v>
      </c>
      <c r="M445" s="6">
        <v>10</v>
      </c>
      <c r="O445" s="14" t="s">
        <v>293</v>
      </c>
      <c r="P445" s="6"/>
      <c r="Q445" s="6">
        <v>3</v>
      </c>
      <c r="R445" s="6"/>
      <c r="S445" s="6"/>
      <c r="T445" s="6"/>
      <c r="U445" s="6"/>
      <c r="V445" s="6">
        <v>2</v>
      </c>
      <c r="W445" s="6"/>
      <c r="X445" s="6">
        <v>2</v>
      </c>
      <c r="Y445" s="6">
        <v>1</v>
      </c>
      <c r="Z445" s="6">
        <v>2</v>
      </c>
      <c r="AA445" s="6">
        <v>10</v>
      </c>
    </row>
    <row r="446" spans="1:27">
      <c r="A446" s="5" t="s">
        <v>508</v>
      </c>
      <c r="B446" s="6"/>
      <c r="C446" s="6"/>
      <c r="D446" s="6"/>
      <c r="E446" s="6"/>
      <c r="F446" s="6"/>
      <c r="G446" s="6"/>
      <c r="H446" s="6">
        <v>6</v>
      </c>
      <c r="I446" s="6">
        <v>1</v>
      </c>
      <c r="J446" s="6"/>
      <c r="K446" s="6"/>
      <c r="L446" s="6"/>
      <c r="M446" s="6">
        <v>7</v>
      </c>
      <c r="O446" s="15" t="s">
        <v>508</v>
      </c>
      <c r="P446" s="31"/>
      <c r="Q446" s="31"/>
      <c r="R446" s="31"/>
      <c r="S446" s="31"/>
      <c r="T446" s="31"/>
      <c r="U446" s="31"/>
      <c r="V446" s="31">
        <v>6</v>
      </c>
      <c r="W446" s="31">
        <v>1</v>
      </c>
      <c r="X446" s="31"/>
      <c r="Y446" s="31"/>
      <c r="Z446" s="31"/>
      <c r="AA446" s="31">
        <v>7</v>
      </c>
    </row>
    <row r="447" spans="1:27">
      <c r="A447" s="14" t="s">
        <v>297</v>
      </c>
      <c r="B447" s="6"/>
      <c r="C447" s="6"/>
      <c r="D447" s="6"/>
      <c r="E447" s="6"/>
      <c r="F447" s="6"/>
      <c r="G447" s="6"/>
      <c r="H447" s="6">
        <v>6</v>
      </c>
      <c r="I447" s="6">
        <v>1</v>
      </c>
      <c r="J447" s="6"/>
      <c r="K447" s="6"/>
      <c r="L447" s="6"/>
      <c r="M447" s="6">
        <v>7</v>
      </c>
      <c r="O447" s="14" t="s">
        <v>297</v>
      </c>
      <c r="P447" s="6"/>
      <c r="Q447" s="6"/>
      <c r="R447" s="6"/>
      <c r="S447" s="6"/>
      <c r="T447" s="6"/>
      <c r="U447" s="6"/>
      <c r="V447" s="6">
        <v>6</v>
      </c>
      <c r="W447" s="6">
        <v>1</v>
      </c>
      <c r="X447" s="6"/>
      <c r="Y447" s="6"/>
      <c r="Z447" s="6"/>
      <c r="AA447" s="6">
        <v>7</v>
      </c>
    </row>
    <row r="448" spans="1:27">
      <c r="A448" s="5" t="s">
        <v>321</v>
      </c>
      <c r="B448" s="6"/>
      <c r="C448" s="6"/>
      <c r="D448" s="6">
        <v>4</v>
      </c>
      <c r="E448" s="6"/>
      <c r="F448" s="6"/>
      <c r="G448" s="6"/>
      <c r="H448" s="6"/>
      <c r="I448" s="6"/>
      <c r="J448" s="6"/>
      <c r="K448" s="6"/>
      <c r="L448" s="6"/>
      <c r="M448" s="6">
        <v>4</v>
      </c>
      <c r="O448" s="15" t="s">
        <v>321</v>
      </c>
      <c r="P448" s="31"/>
      <c r="Q448" s="31"/>
      <c r="R448" s="31">
        <v>4</v>
      </c>
      <c r="S448" s="31"/>
      <c r="T448" s="31"/>
      <c r="U448" s="31"/>
      <c r="V448" s="31"/>
      <c r="W448" s="31"/>
      <c r="X448" s="31"/>
      <c r="Y448" s="31"/>
      <c r="Z448" s="31"/>
      <c r="AA448" s="31">
        <v>4</v>
      </c>
    </row>
    <row r="449" spans="1:28">
      <c r="A449" s="14" t="s">
        <v>322</v>
      </c>
      <c r="B449" s="6"/>
      <c r="C449" s="6"/>
      <c r="D449" s="6">
        <v>4</v>
      </c>
      <c r="E449" s="6"/>
      <c r="F449" s="6"/>
      <c r="G449" s="6"/>
      <c r="H449" s="6"/>
      <c r="I449" s="6"/>
      <c r="J449" s="6"/>
      <c r="K449" s="6"/>
      <c r="L449" s="6"/>
      <c r="M449" s="6">
        <v>4</v>
      </c>
      <c r="O449" s="14" t="s">
        <v>322</v>
      </c>
      <c r="P449" s="6"/>
      <c r="Q449" s="6"/>
      <c r="R449" s="6">
        <v>4</v>
      </c>
      <c r="S449" s="6"/>
      <c r="T449" s="6"/>
      <c r="U449" s="6"/>
      <c r="V449" s="6"/>
      <c r="W449" s="6"/>
      <c r="X449" s="6"/>
      <c r="Y449" s="6"/>
      <c r="Z449" s="6"/>
      <c r="AA449" s="6">
        <v>4</v>
      </c>
    </row>
    <row r="450" spans="1:28">
      <c r="A450" s="5" t="s">
        <v>457</v>
      </c>
      <c r="B450" s="6"/>
      <c r="C450" s="6"/>
      <c r="D450" s="6"/>
      <c r="E450" s="6">
        <v>4</v>
      </c>
      <c r="F450" s="6"/>
      <c r="G450" s="6"/>
      <c r="H450" s="6"/>
      <c r="I450" s="6"/>
      <c r="J450" s="6"/>
      <c r="K450" s="6"/>
      <c r="L450" s="6"/>
      <c r="M450" s="6">
        <v>4</v>
      </c>
      <c r="O450" s="15" t="s">
        <v>457</v>
      </c>
      <c r="P450" s="31"/>
      <c r="Q450" s="31"/>
      <c r="R450" s="31"/>
      <c r="S450" s="31">
        <v>4</v>
      </c>
      <c r="T450" s="31"/>
      <c r="U450" s="31"/>
      <c r="V450" s="31"/>
      <c r="W450" s="31"/>
      <c r="X450" s="31"/>
      <c r="Y450" s="31"/>
      <c r="Z450" s="31"/>
      <c r="AA450" s="31">
        <v>4</v>
      </c>
    </row>
    <row r="451" spans="1:28">
      <c r="A451" s="14" t="s">
        <v>369</v>
      </c>
      <c r="B451" s="6"/>
      <c r="C451" s="6"/>
      <c r="D451" s="6"/>
      <c r="E451" s="6">
        <v>4</v>
      </c>
      <c r="F451" s="6"/>
      <c r="G451" s="6"/>
      <c r="H451" s="6"/>
      <c r="I451" s="6"/>
      <c r="J451" s="6"/>
      <c r="K451" s="6"/>
      <c r="L451" s="6"/>
      <c r="M451" s="6">
        <v>4</v>
      </c>
      <c r="O451" s="14" t="s">
        <v>369</v>
      </c>
      <c r="P451" s="6"/>
      <c r="Q451" s="6"/>
      <c r="R451" s="6"/>
      <c r="S451" s="6">
        <v>4</v>
      </c>
      <c r="T451" s="6"/>
      <c r="U451" s="6"/>
      <c r="V451" s="6"/>
      <c r="W451" s="6"/>
      <c r="X451" s="6"/>
      <c r="Y451" s="6"/>
      <c r="Z451" s="6"/>
      <c r="AA451" s="6">
        <v>4</v>
      </c>
    </row>
    <row r="452" spans="1:28">
      <c r="A452" s="5" t="s">
        <v>147</v>
      </c>
      <c r="B452" s="6">
        <v>2</v>
      </c>
      <c r="C452" s="6">
        <v>2</v>
      </c>
      <c r="D452" s="6"/>
      <c r="E452" s="6"/>
      <c r="F452" s="6"/>
      <c r="G452" s="6"/>
      <c r="H452" s="6"/>
      <c r="I452" s="6"/>
      <c r="J452" s="6"/>
      <c r="K452" s="6"/>
      <c r="L452" s="6"/>
      <c r="M452" s="6">
        <v>4</v>
      </c>
      <c r="O452" s="15" t="s">
        <v>147</v>
      </c>
      <c r="P452" s="31">
        <v>2</v>
      </c>
      <c r="Q452" s="31">
        <v>2</v>
      </c>
      <c r="R452" s="31"/>
      <c r="S452" s="31"/>
      <c r="T452" s="31"/>
      <c r="U452" s="31"/>
      <c r="V452" s="31"/>
      <c r="W452" s="31"/>
      <c r="X452" s="31"/>
      <c r="Y452" s="31"/>
      <c r="Z452" s="31"/>
      <c r="AA452" s="31">
        <v>4</v>
      </c>
    </row>
    <row r="453" spans="1:28">
      <c r="A453" s="14" t="s">
        <v>148</v>
      </c>
      <c r="B453" s="6">
        <v>2</v>
      </c>
      <c r="C453" s="6">
        <v>2</v>
      </c>
      <c r="D453" s="6"/>
      <c r="E453" s="6"/>
      <c r="F453" s="6"/>
      <c r="G453" s="6"/>
      <c r="H453" s="6"/>
      <c r="I453" s="6"/>
      <c r="J453" s="6"/>
      <c r="K453" s="6"/>
      <c r="L453" s="6"/>
      <c r="M453" s="6">
        <v>4</v>
      </c>
      <c r="O453" s="14" t="s">
        <v>148</v>
      </c>
      <c r="P453" s="6">
        <v>2</v>
      </c>
      <c r="Q453" s="6">
        <v>2</v>
      </c>
      <c r="R453" s="6"/>
      <c r="S453" s="6"/>
      <c r="T453" s="6"/>
      <c r="U453" s="6"/>
      <c r="V453" s="6"/>
      <c r="W453" s="6"/>
      <c r="X453" s="6"/>
      <c r="Y453" s="6"/>
      <c r="Z453" s="6"/>
      <c r="AA453" s="6">
        <v>4</v>
      </c>
    </row>
    <row r="454" spans="1:28">
      <c r="A454" s="5" t="s">
        <v>389</v>
      </c>
      <c r="B454" s="6"/>
      <c r="C454" s="6"/>
      <c r="D454" s="6"/>
      <c r="E454" s="6"/>
      <c r="F454" s="6">
        <v>1</v>
      </c>
      <c r="G454" s="6"/>
      <c r="H454" s="6"/>
      <c r="I454" s="6"/>
      <c r="J454" s="6"/>
      <c r="K454" s="6"/>
      <c r="L454" s="6"/>
      <c r="M454" s="6">
        <v>1</v>
      </c>
      <c r="O454" s="15" t="s">
        <v>389</v>
      </c>
      <c r="P454" s="31"/>
      <c r="Q454" s="31"/>
      <c r="R454" s="31"/>
      <c r="S454" s="31"/>
      <c r="T454" s="31">
        <v>1</v>
      </c>
      <c r="U454" s="31"/>
      <c r="V454" s="31"/>
      <c r="W454" s="31"/>
      <c r="X454" s="31"/>
      <c r="Y454" s="31"/>
      <c r="Z454" s="31"/>
      <c r="AA454" s="31">
        <v>1</v>
      </c>
    </row>
    <row r="455" spans="1:28">
      <c r="A455" s="14" t="s">
        <v>297</v>
      </c>
      <c r="B455" s="6"/>
      <c r="C455" s="6"/>
      <c r="D455" s="6"/>
      <c r="E455" s="6"/>
      <c r="F455" s="6">
        <v>1</v>
      </c>
      <c r="G455" s="6"/>
      <c r="H455" s="6"/>
      <c r="I455" s="6"/>
      <c r="J455" s="6"/>
      <c r="K455" s="6"/>
      <c r="L455" s="6"/>
      <c r="M455" s="6">
        <v>1</v>
      </c>
      <c r="O455" s="14" t="s">
        <v>297</v>
      </c>
      <c r="P455" s="6"/>
      <c r="Q455" s="6"/>
      <c r="R455" s="6"/>
      <c r="S455" s="6"/>
      <c r="T455" s="6">
        <v>1</v>
      </c>
      <c r="U455" s="6"/>
      <c r="V455" s="6"/>
      <c r="W455" s="6"/>
      <c r="X455" s="6"/>
      <c r="Y455" s="6"/>
      <c r="Z455" s="6"/>
      <c r="AA455" s="6">
        <v>1</v>
      </c>
    </row>
    <row r="456" spans="1:28" ht="15">
      <c r="A456" s="54" t="s">
        <v>421</v>
      </c>
      <c r="B456" s="53">
        <v>4725</v>
      </c>
      <c r="C456" s="53">
        <v>5065</v>
      </c>
      <c r="D456" s="53">
        <v>3669</v>
      </c>
      <c r="E456" s="53">
        <v>6449</v>
      </c>
      <c r="F456" s="53">
        <v>12446</v>
      </c>
      <c r="G456" s="53">
        <v>14013</v>
      </c>
      <c r="H456" s="53">
        <v>12053</v>
      </c>
      <c r="I456" s="53">
        <v>9050</v>
      </c>
      <c r="J456" s="53">
        <v>6704</v>
      </c>
      <c r="K456" s="53">
        <v>7305</v>
      </c>
      <c r="L456" s="53">
        <v>7465</v>
      </c>
      <c r="M456" s="53">
        <v>88944</v>
      </c>
      <c r="O456" s="45" t="s">
        <v>421</v>
      </c>
      <c r="P456" s="45">
        <v>4725</v>
      </c>
      <c r="Q456" s="45">
        <v>5065</v>
      </c>
      <c r="R456" s="45">
        <v>3669</v>
      </c>
      <c r="S456" s="45">
        <v>6449</v>
      </c>
      <c r="T456" s="45">
        <v>12446</v>
      </c>
      <c r="U456" s="45">
        <v>14013</v>
      </c>
      <c r="V456" s="45">
        <v>12053</v>
      </c>
      <c r="W456" s="45">
        <v>9050</v>
      </c>
      <c r="X456" s="45">
        <v>6704</v>
      </c>
      <c r="Y456" s="45">
        <v>7305</v>
      </c>
      <c r="Z456" s="45">
        <v>7465</v>
      </c>
      <c r="AA456" s="45">
        <v>88944</v>
      </c>
    </row>
    <row r="458" spans="1:28" ht="18">
      <c r="O458" s="34" t="s">
        <v>512</v>
      </c>
    </row>
    <row r="459" spans="1:28">
      <c r="A459" s="4" t="s">
        <v>445</v>
      </c>
      <c r="B459" s="4" t="s">
        <v>432</v>
      </c>
    </row>
    <row r="460" spans="1:28" ht="45">
      <c r="A460" s="4" t="s">
        <v>414</v>
      </c>
      <c r="B460" t="s">
        <v>415</v>
      </c>
      <c r="C460" t="s">
        <v>416</v>
      </c>
      <c r="D460" t="s">
        <v>417</v>
      </c>
      <c r="E460" t="s">
        <v>418</v>
      </c>
      <c r="F460" t="s">
        <v>419</v>
      </c>
      <c r="G460" t="s">
        <v>420</v>
      </c>
      <c r="H460" t="s">
        <v>509</v>
      </c>
      <c r="I460" t="s">
        <v>519</v>
      </c>
      <c r="J460" t="s">
        <v>527</v>
      </c>
      <c r="K460" t="s">
        <v>577</v>
      </c>
      <c r="L460" t="s">
        <v>586</v>
      </c>
      <c r="M460" t="s">
        <v>421</v>
      </c>
      <c r="O460" s="35" t="s">
        <v>452</v>
      </c>
      <c r="P460" s="35" t="s">
        <v>415</v>
      </c>
      <c r="Q460" s="35" t="s">
        <v>416</v>
      </c>
      <c r="R460" s="35" t="s">
        <v>417</v>
      </c>
      <c r="S460" s="35" t="s">
        <v>418</v>
      </c>
      <c r="T460" s="35" t="s">
        <v>419</v>
      </c>
      <c r="U460" s="35" t="s">
        <v>420</v>
      </c>
      <c r="V460" s="35" t="s">
        <v>509</v>
      </c>
      <c r="W460" s="35" t="s">
        <v>519</v>
      </c>
      <c r="X460" s="35" t="s">
        <v>527</v>
      </c>
      <c r="Y460" s="35" t="s">
        <v>577</v>
      </c>
      <c r="Z460" s="35" t="s">
        <v>586</v>
      </c>
      <c r="AA460" s="35" t="str">
        <f>+Entradas!$B$2</f>
        <v>Total Enero - Noviembre</v>
      </c>
      <c r="AB460" s="36" t="s">
        <v>496</v>
      </c>
    </row>
    <row r="461" spans="1:28">
      <c r="A461" s="5" t="s">
        <v>468</v>
      </c>
      <c r="B461" s="6">
        <v>925.59</v>
      </c>
      <c r="C461" s="6">
        <v>908.95</v>
      </c>
      <c r="D461" s="6">
        <v>729.46</v>
      </c>
      <c r="E461" s="6">
        <v>930.40500000000009</v>
      </c>
      <c r="F461" s="6">
        <v>984.85166666666657</v>
      </c>
      <c r="G461" s="6">
        <v>900.245</v>
      </c>
      <c r="H461" s="6">
        <v>1495.0500000000002</v>
      </c>
      <c r="I461" s="6">
        <v>1171.424</v>
      </c>
      <c r="J461" s="6">
        <v>1157.4799999999998</v>
      </c>
      <c r="K461" s="6">
        <v>1314.2169999999999</v>
      </c>
      <c r="L461" s="6">
        <v>1229.7430000000004</v>
      </c>
      <c r="M461" s="6">
        <v>11747.415666666668</v>
      </c>
      <c r="O461" s="65" t="str">
        <f t="shared" ref="O461:O478" si="89">+A461</f>
        <v>Antioquia</v>
      </c>
      <c r="P461" s="65">
        <f t="shared" ref="P461" si="90">+B461</f>
        <v>925.59</v>
      </c>
      <c r="Q461" s="65">
        <f t="shared" ref="Q461:Q478" si="91">+C461</f>
        <v>908.95</v>
      </c>
      <c r="R461" s="65">
        <f t="shared" ref="R461:R478" si="92">+D461</f>
        <v>729.46</v>
      </c>
      <c r="S461" s="65">
        <f t="shared" ref="S461:S478" si="93">+E461</f>
        <v>930.40500000000009</v>
      </c>
      <c r="T461" s="65">
        <f t="shared" ref="T461:T478" si="94">+F461</f>
        <v>984.85166666666657</v>
      </c>
      <c r="U461" s="65">
        <f t="shared" ref="U461:U478" si="95">+G461</f>
        <v>900.245</v>
      </c>
      <c r="V461" s="65">
        <f t="shared" ref="V461:V478" si="96">+H461</f>
        <v>1495.0500000000002</v>
      </c>
      <c r="W461" s="65">
        <f t="shared" ref="W461:W478" si="97">+I461</f>
        <v>1171.424</v>
      </c>
      <c r="X461" s="65">
        <f t="shared" ref="X461:X478" si="98">+J461</f>
        <v>1157.4799999999998</v>
      </c>
      <c r="Y461" s="65">
        <f t="shared" ref="Y461:Z478" si="99">+K461</f>
        <v>1314.2169999999999</v>
      </c>
      <c r="Z461" s="65">
        <f t="shared" si="99"/>
        <v>1229.7430000000004</v>
      </c>
      <c r="AA461" s="6">
        <f>SUM(P461:Z461)</f>
        <v>11747.415666666668</v>
      </c>
      <c r="AB461" s="32">
        <f t="shared" ref="AB461:AB478" si="100">+AA461/$AA$479</f>
        <v>0.23200458044218919</v>
      </c>
    </row>
    <row r="462" spans="1:28">
      <c r="A462" s="5" t="s">
        <v>473</v>
      </c>
      <c r="B462" s="6">
        <v>320.81666666666666</v>
      </c>
      <c r="C462" s="6">
        <v>414.05</v>
      </c>
      <c r="D462" s="6">
        <v>125.91666666666667</v>
      </c>
      <c r="E462" s="6">
        <v>1013.6333333333333</v>
      </c>
      <c r="F462" s="6">
        <v>1478.0725</v>
      </c>
      <c r="G462" s="6">
        <v>2230.0433333333335</v>
      </c>
      <c r="H462" s="6">
        <v>1491.2226666666666</v>
      </c>
      <c r="I462" s="6">
        <v>1023.8043333333334</v>
      </c>
      <c r="J462" s="6">
        <v>556.34816666666666</v>
      </c>
      <c r="K462" s="6">
        <v>667.96483333333322</v>
      </c>
      <c r="L462" s="6">
        <v>465.82466666666664</v>
      </c>
      <c r="M462" s="6">
        <v>9787.6971666666668</v>
      </c>
      <c r="O462" s="65" t="str">
        <f t="shared" si="89"/>
        <v>Casanare</v>
      </c>
      <c r="P462" s="65">
        <f t="shared" ref="P462:P478" si="101">+B462</f>
        <v>320.81666666666666</v>
      </c>
      <c r="Q462" s="65">
        <f t="shared" si="91"/>
        <v>414.05</v>
      </c>
      <c r="R462" s="65">
        <f t="shared" si="92"/>
        <v>125.91666666666667</v>
      </c>
      <c r="S462" s="65">
        <f t="shared" si="93"/>
        <v>1013.6333333333333</v>
      </c>
      <c r="T462" s="65">
        <f t="shared" si="94"/>
        <v>1478.0725</v>
      </c>
      <c r="U462" s="65">
        <f t="shared" si="95"/>
        <v>2230.0433333333335</v>
      </c>
      <c r="V462" s="65">
        <f t="shared" si="96"/>
        <v>1491.2226666666666</v>
      </c>
      <c r="W462" s="65">
        <f t="shared" si="97"/>
        <v>1023.8043333333334</v>
      </c>
      <c r="X462" s="65">
        <f t="shared" si="98"/>
        <v>556.34816666666666</v>
      </c>
      <c r="Y462" s="65">
        <f t="shared" si="99"/>
        <v>667.96483333333322</v>
      </c>
      <c r="Z462" s="65">
        <f t="shared" si="99"/>
        <v>465.82466666666664</v>
      </c>
      <c r="AA462" s="6">
        <f t="shared" ref="AA462:AA478" si="102">SUM(P462:Z462)</f>
        <v>9787.6971666666668</v>
      </c>
      <c r="AB462" s="32">
        <f t="shared" si="100"/>
        <v>0.19330128762627172</v>
      </c>
    </row>
    <row r="463" spans="1:28">
      <c r="A463" s="5" t="s">
        <v>482</v>
      </c>
      <c r="B463" s="6">
        <v>1217.8333333333333</v>
      </c>
      <c r="C463" s="6">
        <v>917.03333333333342</v>
      </c>
      <c r="D463" s="6">
        <v>852.16666666666663</v>
      </c>
      <c r="E463" s="6">
        <v>198.33333333333334</v>
      </c>
      <c r="F463" s="6">
        <v>501.3</v>
      </c>
      <c r="G463" s="6">
        <v>1456.6666666666667</v>
      </c>
      <c r="H463" s="6">
        <v>1796.7583333333332</v>
      </c>
      <c r="I463" s="6">
        <v>193.53333333333333</v>
      </c>
      <c r="J463" s="6">
        <v>211.47500000000005</v>
      </c>
      <c r="K463" s="6">
        <v>91.195333333333281</v>
      </c>
      <c r="L463" s="6">
        <v>457.60233333333349</v>
      </c>
      <c r="M463" s="6">
        <v>7893.8976666666676</v>
      </c>
      <c r="O463" s="65" t="str">
        <f t="shared" si="89"/>
        <v>Tolima</v>
      </c>
      <c r="P463" s="65">
        <f t="shared" si="101"/>
        <v>1217.8333333333333</v>
      </c>
      <c r="Q463" s="65">
        <f t="shared" si="91"/>
        <v>917.03333333333342</v>
      </c>
      <c r="R463" s="65">
        <f t="shared" si="92"/>
        <v>852.16666666666663</v>
      </c>
      <c r="S463" s="65">
        <f t="shared" si="93"/>
        <v>198.33333333333334</v>
      </c>
      <c r="T463" s="65">
        <f t="shared" si="94"/>
        <v>501.3</v>
      </c>
      <c r="U463" s="65">
        <f t="shared" si="95"/>
        <v>1456.6666666666667</v>
      </c>
      <c r="V463" s="65">
        <f t="shared" si="96"/>
        <v>1796.7583333333332</v>
      </c>
      <c r="W463" s="65">
        <f t="shared" si="97"/>
        <v>193.53333333333333</v>
      </c>
      <c r="X463" s="65">
        <f t="shared" si="98"/>
        <v>211.47500000000005</v>
      </c>
      <c r="Y463" s="65">
        <f t="shared" si="99"/>
        <v>91.195333333333281</v>
      </c>
      <c r="Z463" s="65">
        <f t="shared" si="99"/>
        <v>457.60233333333349</v>
      </c>
      <c r="AA463" s="6">
        <f t="shared" si="102"/>
        <v>7893.8976666666676</v>
      </c>
      <c r="AB463" s="32">
        <f t="shared" si="100"/>
        <v>0.15589985645993937</v>
      </c>
    </row>
    <row r="464" spans="1:28">
      <c r="A464" s="5" t="s">
        <v>478</v>
      </c>
      <c r="B464" s="6">
        <v>322.23166666666668</v>
      </c>
      <c r="C464" s="6">
        <v>570.40000000000009</v>
      </c>
      <c r="D464" s="6">
        <v>677.52166666666665</v>
      </c>
      <c r="E464" s="6">
        <v>827.73333333333323</v>
      </c>
      <c r="F464" s="6">
        <v>685.64166666666665</v>
      </c>
      <c r="G464" s="6">
        <v>647.38166666666655</v>
      </c>
      <c r="H464" s="6">
        <v>502.04833333333329</v>
      </c>
      <c r="I464" s="6">
        <v>727.05733333333342</v>
      </c>
      <c r="J464" s="6">
        <v>693.45399999999995</v>
      </c>
      <c r="K464" s="6">
        <v>749.10899999999992</v>
      </c>
      <c r="L464" s="6">
        <v>736.07066666666663</v>
      </c>
      <c r="M464" s="6">
        <v>7138.6493333333328</v>
      </c>
      <c r="O464" s="65" t="str">
        <f t="shared" si="89"/>
        <v>Magdalena</v>
      </c>
      <c r="P464" s="65">
        <f t="shared" si="101"/>
        <v>322.23166666666668</v>
      </c>
      <c r="Q464" s="65">
        <f t="shared" si="91"/>
        <v>570.40000000000009</v>
      </c>
      <c r="R464" s="65">
        <f t="shared" si="92"/>
        <v>677.52166666666665</v>
      </c>
      <c r="S464" s="65">
        <f t="shared" si="93"/>
        <v>827.73333333333323</v>
      </c>
      <c r="T464" s="65">
        <f t="shared" si="94"/>
        <v>685.64166666666665</v>
      </c>
      <c r="U464" s="65">
        <f t="shared" si="95"/>
        <v>647.38166666666655</v>
      </c>
      <c r="V464" s="65">
        <f t="shared" si="96"/>
        <v>502.04833333333329</v>
      </c>
      <c r="W464" s="65">
        <f t="shared" si="97"/>
        <v>727.05733333333342</v>
      </c>
      <c r="X464" s="65">
        <f t="shared" si="98"/>
        <v>693.45399999999995</v>
      </c>
      <c r="Y464" s="65">
        <f t="shared" si="99"/>
        <v>749.10899999999992</v>
      </c>
      <c r="Z464" s="65">
        <f t="shared" si="99"/>
        <v>736.07066666666663</v>
      </c>
      <c r="AA464" s="6">
        <f t="shared" si="102"/>
        <v>7138.6493333333328</v>
      </c>
      <c r="AB464" s="32">
        <f t="shared" si="100"/>
        <v>0.14098414412996255</v>
      </c>
    </row>
    <row r="465" spans="1:28">
      <c r="A465" s="5" t="s">
        <v>479</v>
      </c>
      <c r="B465" s="6">
        <v>494.20000000000005</v>
      </c>
      <c r="C465" s="6">
        <v>502.85833333333329</v>
      </c>
      <c r="D465" s="6">
        <v>527</v>
      </c>
      <c r="E465" s="6">
        <v>649.31666666666672</v>
      </c>
      <c r="F465" s="6">
        <v>787.25</v>
      </c>
      <c r="G465" s="6">
        <v>905.66666666666674</v>
      </c>
      <c r="H465" s="6">
        <v>1009.9666666666667</v>
      </c>
      <c r="I465" s="6">
        <v>523.76</v>
      </c>
      <c r="J465" s="6">
        <v>311.95899999999995</v>
      </c>
      <c r="K465" s="6">
        <v>519.24333333333323</v>
      </c>
      <c r="L465" s="6">
        <v>492.07166666666666</v>
      </c>
      <c r="M465" s="6">
        <v>6723.2923333333329</v>
      </c>
      <c r="O465" s="65" t="str">
        <f t="shared" si="89"/>
        <v>Meta</v>
      </c>
      <c r="P465" s="65">
        <f t="shared" si="101"/>
        <v>494.20000000000005</v>
      </c>
      <c r="Q465" s="65">
        <f t="shared" si="91"/>
        <v>502.85833333333329</v>
      </c>
      <c r="R465" s="65">
        <f t="shared" si="92"/>
        <v>527</v>
      </c>
      <c r="S465" s="65">
        <f t="shared" si="93"/>
        <v>649.31666666666672</v>
      </c>
      <c r="T465" s="65">
        <f t="shared" si="94"/>
        <v>787.25</v>
      </c>
      <c r="U465" s="65">
        <f t="shared" si="95"/>
        <v>905.66666666666674</v>
      </c>
      <c r="V465" s="65">
        <f t="shared" si="96"/>
        <v>1009.9666666666667</v>
      </c>
      <c r="W465" s="65">
        <f t="shared" si="97"/>
        <v>523.76</v>
      </c>
      <c r="X465" s="65">
        <f t="shared" si="98"/>
        <v>311.95899999999995</v>
      </c>
      <c r="Y465" s="65">
        <f t="shared" si="99"/>
        <v>519.24333333333323</v>
      </c>
      <c r="Z465" s="65">
        <f t="shared" si="99"/>
        <v>492.07166666666666</v>
      </c>
      <c r="AA465" s="6">
        <f t="shared" si="102"/>
        <v>6723.2923333333329</v>
      </c>
      <c r="AB465" s="32">
        <f t="shared" si="100"/>
        <v>0.13278108660198543</v>
      </c>
    </row>
    <row r="466" spans="1:28">
      <c r="A466" s="5" t="s">
        <v>483</v>
      </c>
      <c r="B466" s="6">
        <v>268.95833333333331</v>
      </c>
      <c r="C466" s="6">
        <v>233.05</v>
      </c>
      <c r="D466" s="6">
        <v>98.883333333333326</v>
      </c>
      <c r="E466" s="6">
        <v>323.95</v>
      </c>
      <c r="F466" s="6">
        <v>395.09183333333334</v>
      </c>
      <c r="G466" s="6">
        <v>289.916</v>
      </c>
      <c r="H466" s="6">
        <v>437.22800000000001</v>
      </c>
      <c r="I466" s="6">
        <v>226.45</v>
      </c>
      <c r="J466" s="6">
        <v>153.17799999999997</v>
      </c>
      <c r="K466" s="6">
        <v>307.94683333333336</v>
      </c>
      <c r="L466" s="6">
        <v>390.55483333333336</v>
      </c>
      <c r="M466" s="6">
        <v>3125.207166666667</v>
      </c>
      <c r="O466" s="65" t="str">
        <f t="shared" si="89"/>
        <v>Valle del Cauca</v>
      </c>
      <c r="P466" s="65">
        <f t="shared" si="101"/>
        <v>268.95833333333331</v>
      </c>
      <c r="Q466" s="65">
        <f t="shared" si="91"/>
        <v>233.05</v>
      </c>
      <c r="R466" s="65">
        <f t="shared" si="92"/>
        <v>98.883333333333326</v>
      </c>
      <c r="S466" s="65">
        <f t="shared" si="93"/>
        <v>323.95</v>
      </c>
      <c r="T466" s="65">
        <f t="shared" si="94"/>
        <v>395.09183333333334</v>
      </c>
      <c r="U466" s="65">
        <f t="shared" si="95"/>
        <v>289.916</v>
      </c>
      <c r="V466" s="65">
        <f t="shared" si="96"/>
        <v>437.22800000000001</v>
      </c>
      <c r="W466" s="65">
        <f t="shared" si="97"/>
        <v>226.45</v>
      </c>
      <c r="X466" s="65">
        <f t="shared" si="98"/>
        <v>153.17799999999997</v>
      </c>
      <c r="Y466" s="65">
        <f t="shared" si="99"/>
        <v>307.94683333333336</v>
      </c>
      <c r="Z466" s="65">
        <f t="shared" si="99"/>
        <v>390.55483333333336</v>
      </c>
      <c r="AA466" s="6">
        <f t="shared" si="102"/>
        <v>3125.207166666667</v>
      </c>
      <c r="AB466" s="32">
        <f t="shared" si="100"/>
        <v>6.1721011503388774E-2</v>
      </c>
    </row>
    <row r="467" spans="1:28">
      <c r="A467" s="5" t="s">
        <v>476</v>
      </c>
      <c r="B467" s="6">
        <v>289</v>
      </c>
      <c r="C467" s="6">
        <v>250</v>
      </c>
      <c r="D467" s="6">
        <v>243</v>
      </c>
      <c r="E467" s="6">
        <v>170</v>
      </c>
      <c r="F467" s="6">
        <v>27</v>
      </c>
      <c r="G467" s="6">
        <v>139</v>
      </c>
      <c r="H467" s="6">
        <v>214</v>
      </c>
      <c r="I467" s="6">
        <v>31</v>
      </c>
      <c r="J467" s="6"/>
      <c r="K467" s="6"/>
      <c r="L467" s="6"/>
      <c r="M467" s="6">
        <v>1363</v>
      </c>
      <c r="O467" s="65" t="str">
        <f t="shared" si="89"/>
        <v>Huila</v>
      </c>
      <c r="P467" s="65">
        <f t="shared" si="101"/>
        <v>289</v>
      </c>
      <c r="Q467" s="65">
        <f t="shared" si="91"/>
        <v>250</v>
      </c>
      <c r="R467" s="65">
        <f t="shared" si="92"/>
        <v>243</v>
      </c>
      <c r="S467" s="65">
        <f t="shared" si="93"/>
        <v>170</v>
      </c>
      <c r="T467" s="65">
        <f t="shared" si="94"/>
        <v>27</v>
      </c>
      <c r="U467" s="65">
        <f t="shared" si="95"/>
        <v>139</v>
      </c>
      <c r="V467" s="65">
        <f t="shared" si="96"/>
        <v>214</v>
      </c>
      <c r="W467" s="65">
        <f t="shared" si="97"/>
        <v>31</v>
      </c>
      <c r="X467" s="65">
        <f t="shared" si="98"/>
        <v>0</v>
      </c>
      <c r="Y467" s="65">
        <f t="shared" si="99"/>
        <v>0</v>
      </c>
      <c r="Z467" s="65">
        <f t="shared" si="99"/>
        <v>0</v>
      </c>
      <c r="AA467" s="6">
        <f t="shared" si="102"/>
        <v>1363</v>
      </c>
      <c r="AB467" s="32">
        <f t="shared" si="100"/>
        <v>2.6918451863415845E-2</v>
      </c>
    </row>
    <row r="468" spans="1:28">
      <c r="A468" s="5" t="s">
        <v>475</v>
      </c>
      <c r="B468" s="6">
        <v>82.933333333333337</v>
      </c>
      <c r="C468" s="6">
        <v>123.89999999999999</v>
      </c>
      <c r="D468" s="6">
        <v>114.16666666666666</v>
      </c>
      <c r="E468" s="6">
        <v>55.966666666666669</v>
      </c>
      <c r="F468" s="6">
        <v>93.2</v>
      </c>
      <c r="G468" s="6">
        <v>78.599999999999994</v>
      </c>
      <c r="H468" s="6">
        <v>64.099999999999994</v>
      </c>
      <c r="I468" s="6">
        <v>49.1</v>
      </c>
      <c r="J468" s="6">
        <v>20.3</v>
      </c>
      <c r="K468" s="6">
        <v>7.1</v>
      </c>
      <c r="L468" s="6">
        <v>68.7</v>
      </c>
      <c r="M468" s="6">
        <v>758.06666666666672</v>
      </c>
      <c r="O468" s="65" t="str">
        <f t="shared" si="89"/>
        <v>Cesar</v>
      </c>
      <c r="P468" s="65">
        <f t="shared" si="101"/>
        <v>82.933333333333337</v>
      </c>
      <c r="Q468" s="65">
        <f t="shared" si="91"/>
        <v>123.89999999999999</v>
      </c>
      <c r="R468" s="65">
        <f t="shared" si="92"/>
        <v>114.16666666666666</v>
      </c>
      <c r="S468" s="65">
        <f t="shared" si="93"/>
        <v>55.966666666666669</v>
      </c>
      <c r="T468" s="65">
        <f t="shared" si="94"/>
        <v>93.2</v>
      </c>
      <c r="U468" s="65">
        <f t="shared" si="95"/>
        <v>78.599999999999994</v>
      </c>
      <c r="V468" s="65">
        <f t="shared" si="96"/>
        <v>64.099999999999994</v>
      </c>
      <c r="W468" s="65">
        <f t="shared" si="97"/>
        <v>49.1</v>
      </c>
      <c r="X468" s="65">
        <f t="shared" si="98"/>
        <v>20.3</v>
      </c>
      <c r="Y468" s="65">
        <f t="shared" si="99"/>
        <v>7.1</v>
      </c>
      <c r="Z468" s="65">
        <f t="shared" si="99"/>
        <v>68.7</v>
      </c>
      <c r="AA468" s="6">
        <f t="shared" si="102"/>
        <v>758.06666666666672</v>
      </c>
      <c r="AB468" s="32">
        <f t="shared" si="100"/>
        <v>1.497137276296902E-2</v>
      </c>
    </row>
    <row r="469" spans="1:28">
      <c r="A469" s="5" t="s">
        <v>470</v>
      </c>
      <c r="B469" s="6">
        <v>86.3</v>
      </c>
      <c r="C469" s="6">
        <v>70.900000000000006</v>
      </c>
      <c r="D469" s="6"/>
      <c r="E469" s="6">
        <v>63.900000000000006</v>
      </c>
      <c r="F469" s="6">
        <v>78.015999999999991</v>
      </c>
      <c r="G469" s="6">
        <v>99.005333333333326</v>
      </c>
      <c r="H469" s="6">
        <v>94.9</v>
      </c>
      <c r="I469" s="6">
        <v>107.011</v>
      </c>
      <c r="J469" s="6">
        <v>67.012</v>
      </c>
      <c r="K469" s="6"/>
      <c r="L469" s="6"/>
      <c r="M469" s="6">
        <v>667.04433333333327</v>
      </c>
      <c r="O469" s="65" t="str">
        <f t="shared" si="89"/>
        <v>Atlántico</v>
      </c>
      <c r="P469" s="65">
        <f t="shared" si="101"/>
        <v>86.3</v>
      </c>
      <c r="Q469" s="65">
        <f t="shared" si="91"/>
        <v>70.900000000000006</v>
      </c>
      <c r="R469" s="65">
        <f t="shared" si="92"/>
        <v>0</v>
      </c>
      <c r="S469" s="65">
        <f t="shared" si="93"/>
        <v>63.900000000000006</v>
      </c>
      <c r="T469" s="65">
        <f t="shared" si="94"/>
        <v>78.015999999999991</v>
      </c>
      <c r="U469" s="65">
        <f t="shared" si="95"/>
        <v>99.005333333333326</v>
      </c>
      <c r="V469" s="65">
        <f t="shared" si="96"/>
        <v>94.9</v>
      </c>
      <c r="W469" s="65">
        <f t="shared" si="97"/>
        <v>107.011</v>
      </c>
      <c r="X469" s="65">
        <f t="shared" si="98"/>
        <v>67.012</v>
      </c>
      <c r="Y469" s="65">
        <f t="shared" si="99"/>
        <v>0</v>
      </c>
      <c r="Z469" s="65">
        <f t="shared" si="99"/>
        <v>0</v>
      </c>
      <c r="AA469" s="6">
        <f t="shared" si="102"/>
        <v>667.04433333333327</v>
      </c>
      <c r="AB469" s="32">
        <f t="shared" si="100"/>
        <v>1.3173734979895558E-2</v>
      </c>
    </row>
    <row r="470" spans="1:28">
      <c r="A470" s="5" t="s">
        <v>477</v>
      </c>
      <c r="B470" s="6">
        <v>24.1</v>
      </c>
      <c r="C470" s="6">
        <v>34.200000000000003</v>
      </c>
      <c r="D470" s="6">
        <v>67.633333333333326</v>
      </c>
      <c r="E470" s="6">
        <v>29.9</v>
      </c>
      <c r="F470" s="6">
        <v>126.03333333333333</v>
      </c>
      <c r="G470" s="6">
        <v>101.9</v>
      </c>
      <c r="H470" s="6">
        <v>26.8</v>
      </c>
      <c r="I470" s="6">
        <v>41.803999999999995</v>
      </c>
      <c r="J470" s="6">
        <v>48.402999999999999</v>
      </c>
      <c r="K470" s="6">
        <v>50.105000000000004</v>
      </c>
      <c r="L470" s="6">
        <v>53.800999999999995</v>
      </c>
      <c r="M470" s="6">
        <v>604.67966666666666</v>
      </c>
      <c r="O470" s="65" t="str">
        <f t="shared" si="89"/>
        <v>La Guajira</v>
      </c>
      <c r="P470" s="65">
        <f t="shared" si="101"/>
        <v>24.1</v>
      </c>
      <c r="Q470" s="65">
        <f t="shared" si="91"/>
        <v>34.200000000000003</v>
      </c>
      <c r="R470" s="65">
        <f t="shared" si="92"/>
        <v>67.633333333333326</v>
      </c>
      <c r="S470" s="65">
        <f t="shared" si="93"/>
        <v>29.9</v>
      </c>
      <c r="T470" s="65">
        <f t="shared" si="94"/>
        <v>126.03333333333333</v>
      </c>
      <c r="U470" s="65">
        <f t="shared" si="95"/>
        <v>101.9</v>
      </c>
      <c r="V470" s="65">
        <f t="shared" si="96"/>
        <v>26.8</v>
      </c>
      <c r="W470" s="65">
        <f t="shared" si="97"/>
        <v>41.803999999999995</v>
      </c>
      <c r="X470" s="65">
        <f t="shared" si="98"/>
        <v>48.402999999999999</v>
      </c>
      <c r="Y470" s="65">
        <f t="shared" si="99"/>
        <v>50.105000000000004</v>
      </c>
      <c r="Z470" s="65">
        <f t="shared" si="99"/>
        <v>53.800999999999995</v>
      </c>
      <c r="AA470" s="6">
        <f t="shared" si="102"/>
        <v>604.67966666666666</v>
      </c>
      <c r="AB470" s="32">
        <f t="shared" si="100"/>
        <v>1.194206933232062E-2</v>
      </c>
    </row>
    <row r="471" spans="1:28">
      <c r="A471" s="5" t="s">
        <v>484</v>
      </c>
      <c r="B471" s="6"/>
      <c r="C471" s="6"/>
      <c r="D471" s="6"/>
      <c r="E471" s="6"/>
      <c r="F471" s="6">
        <v>43.833333333333336</v>
      </c>
      <c r="G471" s="6">
        <v>49</v>
      </c>
      <c r="H471" s="6">
        <v>69</v>
      </c>
      <c r="I471" s="6">
        <v>59</v>
      </c>
      <c r="J471" s="6">
        <v>83</v>
      </c>
      <c r="K471" s="6">
        <v>32</v>
      </c>
      <c r="L471" s="6">
        <v>63</v>
      </c>
      <c r="M471" s="6">
        <v>398.83333333333337</v>
      </c>
      <c r="O471" s="65" t="str">
        <f t="shared" si="89"/>
        <v>Vichada</v>
      </c>
      <c r="P471" s="65">
        <f t="shared" si="101"/>
        <v>0</v>
      </c>
      <c r="Q471" s="65">
        <f t="shared" si="91"/>
        <v>0</v>
      </c>
      <c r="R471" s="65">
        <f t="shared" si="92"/>
        <v>0</v>
      </c>
      <c r="S471" s="65">
        <f t="shared" si="93"/>
        <v>0</v>
      </c>
      <c r="T471" s="65">
        <f t="shared" si="94"/>
        <v>43.833333333333336</v>
      </c>
      <c r="U471" s="65">
        <f t="shared" si="95"/>
        <v>49</v>
      </c>
      <c r="V471" s="65">
        <f t="shared" si="96"/>
        <v>69</v>
      </c>
      <c r="W471" s="65">
        <f t="shared" si="97"/>
        <v>59</v>
      </c>
      <c r="X471" s="65">
        <f t="shared" si="98"/>
        <v>83</v>
      </c>
      <c r="Y471" s="65">
        <f t="shared" si="99"/>
        <v>32</v>
      </c>
      <c r="Z471" s="65">
        <f t="shared" si="99"/>
        <v>63</v>
      </c>
      <c r="AA471" s="6">
        <f t="shared" si="102"/>
        <v>398.83333333333337</v>
      </c>
      <c r="AB471" s="32">
        <f t="shared" si="100"/>
        <v>7.8767247871306106E-3</v>
      </c>
    </row>
    <row r="472" spans="1:28">
      <c r="A472" s="5" t="s">
        <v>481</v>
      </c>
      <c r="B472" s="6"/>
      <c r="C472" s="6"/>
      <c r="D472" s="6"/>
      <c r="E472" s="6"/>
      <c r="F472" s="6"/>
      <c r="G472" s="6">
        <v>37.01</v>
      </c>
      <c r="H472" s="6">
        <v>67.01166666666667</v>
      </c>
      <c r="I472" s="6">
        <v>20.000999999999998</v>
      </c>
      <c r="J472" s="6"/>
      <c r="K472" s="6"/>
      <c r="L472" s="6"/>
      <c r="M472" s="6">
        <v>124.02266666666668</v>
      </c>
      <c r="O472" s="65" t="str">
        <f t="shared" si="89"/>
        <v>Santander</v>
      </c>
      <c r="P472" s="65">
        <f t="shared" si="101"/>
        <v>0</v>
      </c>
      <c r="Q472" s="65">
        <f t="shared" si="91"/>
        <v>0</v>
      </c>
      <c r="R472" s="65">
        <f t="shared" si="92"/>
        <v>0</v>
      </c>
      <c r="S472" s="65">
        <f t="shared" si="93"/>
        <v>0</v>
      </c>
      <c r="T472" s="65">
        <f t="shared" si="94"/>
        <v>0</v>
      </c>
      <c r="U472" s="65">
        <f t="shared" si="95"/>
        <v>37.01</v>
      </c>
      <c r="V472" s="65">
        <f t="shared" si="96"/>
        <v>67.01166666666667</v>
      </c>
      <c r="W472" s="65">
        <f t="shared" si="97"/>
        <v>20.000999999999998</v>
      </c>
      <c r="X472" s="65">
        <f t="shared" si="98"/>
        <v>0</v>
      </c>
      <c r="Y472" s="65">
        <f t="shared" si="99"/>
        <v>0</v>
      </c>
      <c r="Z472" s="65">
        <f t="shared" si="99"/>
        <v>0</v>
      </c>
      <c r="AA472" s="6">
        <f t="shared" si="102"/>
        <v>124.02266666666668</v>
      </c>
      <c r="AB472" s="32">
        <f t="shared" si="100"/>
        <v>2.4493750422884342E-3</v>
      </c>
    </row>
    <row r="473" spans="1:28">
      <c r="A473" s="5" t="s">
        <v>469</v>
      </c>
      <c r="B473" s="6">
        <v>18.166666666666668</v>
      </c>
      <c r="C473" s="6">
        <v>0</v>
      </c>
      <c r="D473" s="6"/>
      <c r="E473" s="6"/>
      <c r="F473" s="6"/>
      <c r="G473" s="6">
        <v>14.083333333333334</v>
      </c>
      <c r="H473" s="6">
        <v>23.5</v>
      </c>
      <c r="I473" s="6">
        <v>26.004999999999999</v>
      </c>
      <c r="J473" s="6">
        <v>20.001666666666665</v>
      </c>
      <c r="K473" s="6"/>
      <c r="L473" s="6"/>
      <c r="M473" s="6">
        <v>101.75666666666666</v>
      </c>
      <c r="O473" s="65" t="str">
        <f t="shared" si="89"/>
        <v>Arauca</v>
      </c>
      <c r="P473" s="65">
        <f t="shared" si="101"/>
        <v>18.166666666666668</v>
      </c>
      <c r="Q473" s="65">
        <f t="shared" si="91"/>
        <v>0</v>
      </c>
      <c r="R473" s="65">
        <f t="shared" si="92"/>
        <v>0</v>
      </c>
      <c r="S473" s="65">
        <f t="shared" si="93"/>
        <v>0</v>
      </c>
      <c r="T473" s="65">
        <f t="shared" si="94"/>
        <v>0</v>
      </c>
      <c r="U473" s="65">
        <f t="shared" si="95"/>
        <v>14.083333333333334</v>
      </c>
      <c r="V473" s="65">
        <f t="shared" si="96"/>
        <v>23.5</v>
      </c>
      <c r="W473" s="65">
        <f t="shared" si="97"/>
        <v>26.004999999999999</v>
      </c>
      <c r="X473" s="65">
        <f t="shared" si="98"/>
        <v>20.001666666666665</v>
      </c>
      <c r="Y473" s="65">
        <f t="shared" si="99"/>
        <v>0</v>
      </c>
      <c r="Z473" s="65">
        <f t="shared" si="99"/>
        <v>0</v>
      </c>
      <c r="AA473" s="6">
        <f t="shared" si="102"/>
        <v>101.75666666666666</v>
      </c>
      <c r="AB473" s="32">
        <f t="shared" si="100"/>
        <v>2.0096345806664109E-3</v>
      </c>
    </row>
    <row r="474" spans="1:28">
      <c r="A474" s="5" t="s">
        <v>472</v>
      </c>
      <c r="B474" s="6"/>
      <c r="C474" s="6">
        <v>7.4333333333333336</v>
      </c>
      <c r="D474" s="6">
        <v>4.0333333333333332</v>
      </c>
      <c r="E474" s="6">
        <v>4.6500000000000004</v>
      </c>
      <c r="F474" s="6">
        <v>4.7333333333333334</v>
      </c>
      <c r="G474" s="6">
        <v>5.4666666666666668</v>
      </c>
      <c r="H474" s="6">
        <v>8.1999999999999993</v>
      </c>
      <c r="I474" s="6">
        <v>8.5</v>
      </c>
      <c r="J474" s="6">
        <v>5.15</v>
      </c>
      <c r="K474" s="6">
        <v>8.2833333333333332</v>
      </c>
      <c r="L474" s="6">
        <v>1.8166666666666664</v>
      </c>
      <c r="M474" s="6">
        <v>58.266666666666666</v>
      </c>
      <c r="O474" s="65" t="str">
        <f t="shared" si="89"/>
        <v>Caldas</v>
      </c>
      <c r="P474" s="65">
        <f t="shared" si="101"/>
        <v>0</v>
      </c>
      <c r="Q474" s="65">
        <f t="shared" si="91"/>
        <v>7.4333333333333336</v>
      </c>
      <c r="R474" s="65">
        <f t="shared" si="92"/>
        <v>4.0333333333333332</v>
      </c>
      <c r="S474" s="65">
        <f t="shared" si="93"/>
        <v>4.6500000000000004</v>
      </c>
      <c r="T474" s="65">
        <f t="shared" si="94"/>
        <v>4.7333333333333334</v>
      </c>
      <c r="U474" s="65">
        <f t="shared" si="95"/>
        <v>5.4666666666666668</v>
      </c>
      <c r="V474" s="65">
        <f t="shared" si="96"/>
        <v>8.1999999999999993</v>
      </c>
      <c r="W474" s="65">
        <f t="shared" si="97"/>
        <v>8.5</v>
      </c>
      <c r="X474" s="65">
        <f t="shared" si="98"/>
        <v>5.15</v>
      </c>
      <c r="Y474" s="65">
        <f t="shared" si="99"/>
        <v>8.2833333333333332</v>
      </c>
      <c r="Z474" s="65">
        <f t="shared" si="99"/>
        <v>1.8166666666666664</v>
      </c>
      <c r="AA474" s="6">
        <f t="shared" si="102"/>
        <v>58.266666666666666</v>
      </c>
      <c r="AB474" s="32">
        <f t="shared" si="100"/>
        <v>1.1507325472548521E-3</v>
      </c>
    </row>
    <row r="475" spans="1:28">
      <c r="A475" s="5" t="s">
        <v>480</v>
      </c>
      <c r="B475" s="6"/>
      <c r="C475" s="6">
        <v>4.8833333333333329</v>
      </c>
      <c r="D475" s="6"/>
      <c r="E475" s="6">
        <v>1.3666666666666667</v>
      </c>
      <c r="F475" s="6">
        <v>11.816666666666666</v>
      </c>
      <c r="G475" s="6">
        <v>4.3666666666666671</v>
      </c>
      <c r="H475" s="6">
        <v>5.9</v>
      </c>
      <c r="I475" s="6">
        <v>1</v>
      </c>
      <c r="J475" s="6">
        <v>1.85</v>
      </c>
      <c r="K475" s="6">
        <v>7</v>
      </c>
      <c r="L475" s="6">
        <v>9.216666666666665</v>
      </c>
      <c r="M475" s="6">
        <v>47.400000000000006</v>
      </c>
      <c r="O475" s="65" t="str">
        <f t="shared" si="89"/>
        <v>Risaralda</v>
      </c>
      <c r="P475" s="65">
        <f t="shared" si="101"/>
        <v>0</v>
      </c>
      <c r="Q475" s="65">
        <f t="shared" si="91"/>
        <v>4.8833333333333329</v>
      </c>
      <c r="R475" s="65">
        <f t="shared" si="92"/>
        <v>0</v>
      </c>
      <c r="S475" s="65">
        <f t="shared" si="93"/>
        <v>1.3666666666666667</v>
      </c>
      <c r="T475" s="65">
        <f t="shared" si="94"/>
        <v>11.816666666666666</v>
      </c>
      <c r="U475" s="65">
        <f t="shared" si="95"/>
        <v>4.3666666666666671</v>
      </c>
      <c r="V475" s="65">
        <f t="shared" si="96"/>
        <v>5.9</v>
      </c>
      <c r="W475" s="65">
        <f t="shared" si="97"/>
        <v>1</v>
      </c>
      <c r="X475" s="65">
        <f t="shared" si="98"/>
        <v>1.85</v>
      </c>
      <c r="Y475" s="65">
        <f t="shared" si="99"/>
        <v>7</v>
      </c>
      <c r="Z475" s="65">
        <f t="shared" si="99"/>
        <v>9.216666666666665</v>
      </c>
      <c r="AA475" s="6">
        <f t="shared" si="102"/>
        <v>47.400000000000006</v>
      </c>
      <c r="AB475" s="32">
        <f t="shared" si="100"/>
        <v>9.3612224381945069E-4</v>
      </c>
    </row>
    <row r="476" spans="1:28">
      <c r="A476" s="5" t="s">
        <v>497</v>
      </c>
      <c r="B476" s="6"/>
      <c r="C476" s="6"/>
      <c r="D476" s="6"/>
      <c r="E476" s="6">
        <v>3.7</v>
      </c>
      <c r="F476" s="6">
        <v>10.45</v>
      </c>
      <c r="G476" s="6">
        <v>5.1166666666666671</v>
      </c>
      <c r="H476" s="6"/>
      <c r="I476" s="6"/>
      <c r="J476" s="6"/>
      <c r="K476" s="6">
        <v>6.9833333333333325</v>
      </c>
      <c r="L476" s="6">
        <v>7.7833333333333332</v>
      </c>
      <c r="M476" s="6">
        <v>34.033333333333331</v>
      </c>
      <c r="O476" s="65" t="str">
        <f t="shared" si="89"/>
        <v>Quindío</v>
      </c>
      <c r="P476" s="65">
        <f t="shared" si="101"/>
        <v>0</v>
      </c>
      <c r="Q476" s="65">
        <f t="shared" si="91"/>
        <v>0</v>
      </c>
      <c r="R476" s="65">
        <f t="shared" si="92"/>
        <v>0</v>
      </c>
      <c r="S476" s="65">
        <f t="shared" si="93"/>
        <v>3.7</v>
      </c>
      <c r="T476" s="65">
        <f t="shared" si="94"/>
        <v>10.45</v>
      </c>
      <c r="U476" s="65">
        <f t="shared" si="95"/>
        <v>5.1166666666666671</v>
      </c>
      <c r="V476" s="65">
        <f t="shared" si="96"/>
        <v>0</v>
      </c>
      <c r="W476" s="65">
        <f t="shared" si="97"/>
        <v>0</v>
      </c>
      <c r="X476" s="65">
        <f t="shared" si="98"/>
        <v>0</v>
      </c>
      <c r="Y476" s="65">
        <f t="shared" si="99"/>
        <v>6.9833333333333325</v>
      </c>
      <c r="Z476" s="65">
        <f t="shared" si="99"/>
        <v>7.7833333333333332</v>
      </c>
      <c r="AA476" s="6">
        <f t="shared" si="102"/>
        <v>34.033333333333331</v>
      </c>
      <c r="AB476" s="32">
        <f t="shared" si="100"/>
        <v>6.7213840431762232E-4</v>
      </c>
    </row>
    <row r="477" spans="1:28">
      <c r="A477" s="5" t="s">
        <v>474</v>
      </c>
      <c r="B477" s="6"/>
      <c r="C477" s="6">
        <v>6</v>
      </c>
      <c r="D477" s="6">
        <v>1.1166666666666667</v>
      </c>
      <c r="E477" s="6"/>
      <c r="F477" s="6">
        <v>1.9833333333333334</v>
      </c>
      <c r="G477" s="6">
        <v>2.5833333333333335</v>
      </c>
      <c r="H477" s="6">
        <v>13.016666666666666</v>
      </c>
      <c r="I477" s="6">
        <v>3.0500000000000003</v>
      </c>
      <c r="J477" s="6">
        <v>2.9166666666666665</v>
      </c>
      <c r="K477" s="6"/>
      <c r="L477" s="6"/>
      <c r="M477" s="6">
        <v>30.666666666666671</v>
      </c>
      <c r="O477" s="65" t="str">
        <f t="shared" si="89"/>
        <v>Cauca</v>
      </c>
      <c r="P477" s="65">
        <f t="shared" si="101"/>
        <v>0</v>
      </c>
      <c r="Q477" s="65">
        <f t="shared" si="91"/>
        <v>6</v>
      </c>
      <c r="R477" s="65">
        <f t="shared" si="92"/>
        <v>1.1166666666666667</v>
      </c>
      <c r="S477" s="65">
        <f t="shared" si="93"/>
        <v>0</v>
      </c>
      <c r="T477" s="65">
        <f t="shared" si="94"/>
        <v>1.9833333333333334</v>
      </c>
      <c r="U477" s="65">
        <f t="shared" si="95"/>
        <v>2.5833333333333335</v>
      </c>
      <c r="V477" s="65">
        <f t="shared" si="96"/>
        <v>13.016666666666666</v>
      </c>
      <c r="W477" s="65">
        <f t="shared" si="97"/>
        <v>3.0500000000000003</v>
      </c>
      <c r="X477" s="65">
        <f t="shared" si="98"/>
        <v>2.9166666666666665</v>
      </c>
      <c r="Y477" s="65">
        <f t="shared" si="99"/>
        <v>0</v>
      </c>
      <c r="Z477" s="65">
        <f t="shared" si="99"/>
        <v>0</v>
      </c>
      <c r="AA477" s="6">
        <f t="shared" si="102"/>
        <v>30.666666666666671</v>
      </c>
      <c r="AB477" s="32">
        <f t="shared" si="100"/>
        <v>6.0564870908150117E-4</v>
      </c>
    </row>
    <row r="478" spans="1:28">
      <c r="A478" s="5" t="s">
        <v>471</v>
      </c>
      <c r="B478" s="6"/>
      <c r="C478" s="6"/>
      <c r="D478" s="6">
        <v>0.75</v>
      </c>
      <c r="E478" s="6">
        <v>4.3499999999999996</v>
      </c>
      <c r="F478" s="6">
        <v>3.1999999999999997</v>
      </c>
      <c r="G478" s="6">
        <v>1.0333333333333334</v>
      </c>
      <c r="H478" s="6">
        <v>19.266666666666666</v>
      </c>
      <c r="I478" s="6"/>
      <c r="J478" s="6">
        <v>1.8833333333333333</v>
      </c>
      <c r="K478" s="6"/>
      <c r="L478" s="6"/>
      <c r="M478" s="6">
        <v>30.483333333333331</v>
      </c>
      <c r="O478" s="65" t="str">
        <f t="shared" si="89"/>
        <v>Boyacá</v>
      </c>
      <c r="P478" s="65">
        <f t="shared" si="101"/>
        <v>0</v>
      </c>
      <c r="Q478" s="65">
        <f t="shared" si="91"/>
        <v>0</v>
      </c>
      <c r="R478" s="65">
        <f t="shared" si="92"/>
        <v>0.75</v>
      </c>
      <c r="S478" s="65">
        <f t="shared" si="93"/>
        <v>4.3499999999999996</v>
      </c>
      <c r="T478" s="65">
        <f t="shared" si="94"/>
        <v>3.1999999999999997</v>
      </c>
      <c r="U478" s="65">
        <f t="shared" si="95"/>
        <v>1.0333333333333334</v>
      </c>
      <c r="V478" s="65">
        <f t="shared" si="96"/>
        <v>19.266666666666666</v>
      </c>
      <c r="W478" s="65">
        <f t="shared" si="97"/>
        <v>0</v>
      </c>
      <c r="X478" s="65">
        <f t="shared" si="98"/>
        <v>1.8833333333333333</v>
      </c>
      <c r="Y478" s="65">
        <f t="shared" si="99"/>
        <v>0</v>
      </c>
      <c r="Z478" s="65">
        <f t="shared" si="99"/>
        <v>0</v>
      </c>
      <c r="AA478" s="6">
        <f t="shared" si="102"/>
        <v>30.483333333333331</v>
      </c>
      <c r="AB478" s="32">
        <f t="shared" si="100"/>
        <v>6.0202798310329635E-4</v>
      </c>
    </row>
    <row r="479" spans="1:28" ht="15">
      <c r="A479" s="5" t="s">
        <v>421</v>
      </c>
      <c r="B479" s="6">
        <v>4050.1299999999997</v>
      </c>
      <c r="C479" s="6">
        <v>4043.6583333333333</v>
      </c>
      <c r="D479" s="6">
        <v>3441.6483333333326</v>
      </c>
      <c r="E479" s="6">
        <v>4277.2049999999999</v>
      </c>
      <c r="F479" s="6">
        <v>5232.4736666666649</v>
      </c>
      <c r="G479" s="6">
        <v>6967.0846666666685</v>
      </c>
      <c r="H479" s="6">
        <v>7337.9689999999991</v>
      </c>
      <c r="I479" s="6">
        <v>4212.5000000000009</v>
      </c>
      <c r="J479" s="6">
        <v>3334.4108333333329</v>
      </c>
      <c r="K479" s="6">
        <v>3761.1479999999992</v>
      </c>
      <c r="L479" s="6">
        <v>3976.1848333333337</v>
      </c>
      <c r="M479" s="6">
        <v>50634.412666666671</v>
      </c>
      <c r="O479" s="45" t="s">
        <v>421</v>
      </c>
      <c r="P479" s="45">
        <f>SUM(P461:P478)</f>
        <v>4050.1299999999997</v>
      </c>
      <c r="Q479" s="45">
        <f t="shared" ref="Q479:AB479" si="103">SUM(Q461:Q478)</f>
        <v>4043.6583333333333</v>
      </c>
      <c r="R479" s="45">
        <f t="shared" si="103"/>
        <v>3441.6483333333331</v>
      </c>
      <c r="S479" s="45">
        <f t="shared" si="103"/>
        <v>4277.2049999999981</v>
      </c>
      <c r="T479" s="45">
        <f t="shared" si="103"/>
        <v>5232.4736666666658</v>
      </c>
      <c r="U479" s="45">
        <f t="shared" si="103"/>
        <v>6967.0846666666666</v>
      </c>
      <c r="V479" s="45">
        <f t="shared" si="103"/>
        <v>7337.9689999999991</v>
      </c>
      <c r="W479" s="45">
        <f t="shared" si="103"/>
        <v>4212.5000000000009</v>
      </c>
      <c r="X479" s="45">
        <f t="shared" si="103"/>
        <v>3334.4108333333324</v>
      </c>
      <c r="Y479" s="45">
        <f t="shared" si="103"/>
        <v>3761.1479999999992</v>
      </c>
      <c r="Z479" s="45">
        <f t="shared" ref="Z479" si="104">SUM(Z461:Z478)</f>
        <v>3976.1848333333332</v>
      </c>
      <c r="AA479" s="45">
        <f t="shared" si="103"/>
        <v>50634.412666666656</v>
      </c>
      <c r="AB479" s="47">
        <f t="shared" si="103"/>
        <v>1.0000000000000004</v>
      </c>
    </row>
  </sheetData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2:AP212"/>
  <sheetViews>
    <sheetView showGridLines="0" topLeftCell="O1" zoomScale="85" zoomScaleNormal="85" workbookViewId="0">
      <pane ySplit="4" topLeftCell="A5" activePane="bottomLeft" state="frozen"/>
      <selection activeCell="M1" sqref="M1"/>
      <selection pane="bottomLeft" activeCell="O5" sqref="O5"/>
    </sheetView>
  </sheetViews>
  <sheetFormatPr baseColWidth="10" defaultColWidth="0" defaultRowHeight="12.75" outlineLevelCol="1"/>
  <cols>
    <col min="1" max="1" width="53.85546875" hidden="1" customWidth="1" outlineLevel="1"/>
    <col min="2" max="2" width="24.5703125" hidden="1" customWidth="1" outlineLevel="1"/>
    <col min="3" max="3" width="8.140625" hidden="1" customWidth="1" outlineLevel="1"/>
    <col min="4" max="9" width="8" hidden="1" customWidth="1" outlineLevel="1"/>
    <col min="10" max="10" width="12.140625" hidden="1" customWidth="1" outlineLevel="1"/>
    <col min="11" max="11" width="8.5703125" hidden="1" customWidth="1" outlineLevel="1"/>
    <col min="12" max="12" width="11.42578125" hidden="1" customWidth="1" outlineLevel="1"/>
    <col min="13" max="14" width="13.7109375" hidden="1" customWidth="1" outlineLevel="1"/>
    <col min="15" max="15" width="18.85546875" customWidth="1" collapsed="1"/>
    <col min="16" max="21" width="12.5703125" bestFit="1" customWidth="1"/>
    <col min="22" max="23" width="12.5703125" customWidth="1"/>
    <col min="24" max="24" width="13.28515625" customWidth="1"/>
    <col min="25" max="26" width="12.5703125" customWidth="1"/>
    <col min="27" max="27" width="15.140625" customWidth="1"/>
    <col min="28" max="28" width="14.7109375" customWidth="1"/>
    <col min="29" max="29" width="13" customWidth="1"/>
    <col min="30" max="30" width="9.28515625" bestFit="1" customWidth="1"/>
    <col min="31" max="31" width="15.7109375" bestFit="1" customWidth="1"/>
    <col min="32" max="32" width="7.140625" bestFit="1" customWidth="1"/>
    <col min="33" max="33" width="13" bestFit="1" customWidth="1"/>
    <col min="34" max="34" width="11.140625" bestFit="1" customWidth="1"/>
    <col min="35" max="35" width="11" bestFit="1" customWidth="1"/>
    <col min="36" max="36" width="6.140625" bestFit="1" customWidth="1"/>
    <col min="37" max="37" width="6.28515625" bestFit="1" customWidth="1"/>
    <col min="38" max="38" width="6.140625" bestFit="1" customWidth="1"/>
    <col min="39" max="39" width="15.7109375" bestFit="1" customWidth="1"/>
    <col min="40" max="40" width="7.7109375" hidden="1" customWidth="1"/>
    <col min="41" max="41" width="5.140625" hidden="1" customWidth="1"/>
    <col min="42" max="42" width="13.140625" hidden="1" customWidth="1"/>
    <col min="43" max="16384" width="11.42578125" hidden="1"/>
  </cols>
  <sheetData>
    <row r="2" spans="1:28" ht="18">
      <c r="O2" s="33" t="s">
        <v>495</v>
      </c>
    </row>
    <row r="3" spans="1:28" ht="18">
      <c r="O3" s="33" t="s">
        <v>425</v>
      </c>
    </row>
    <row r="4" spans="1:28" ht="18">
      <c r="O4" s="34" t="str">
        <f>+Entradas!$B$1</f>
        <v>Periodo del reporte: Enero a Noviembre 2024</v>
      </c>
    </row>
    <row r="6" spans="1:28" hidden="1"/>
    <row r="7" spans="1:28" hidden="1"/>
    <row r="8" spans="1:28" ht="18">
      <c r="O8" s="34" t="s">
        <v>493</v>
      </c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10" spans="1:28" hidden="1">
      <c r="A10" s="4" t="s">
        <v>424</v>
      </c>
      <c r="B10" s="4" t="s">
        <v>432</v>
      </c>
    </row>
    <row r="11" spans="1:28" ht="45">
      <c r="A11" s="4" t="s">
        <v>414</v>
      </c>
      <c r="B11" t="s">
        <v>415</v>
      </c>
      <c r="C11" t="s">
        <v>416</v>
      </c>
      <c r="D11" t="s">
        <v>417</v>
      </c>
      <c r="E11" t="s">
        <v>418</v>
      </c>
      <c r="F11" t="s">
        <v>419</v>
      </c>
      <c r="G11" t="s">
        <v>420</v>
      </c>
      <c r="H11" t="s">
        <v>509</v>
      </c>
      <c r="I11" t="s">
        <v>519</v>
      </c>
      <c r="J11" t="s">
        <v>527</v>
      </c>
      <c r="K11" t="s">
        <v>577</v>
      </c>
      <c r="L11" t="s">
        <v>586</v>
      </c>
      <c r="M11" t="s">
        <v>421</v>
      </c>
      <c r="O11" s="35" t="s">
        <v>6</v>
      </c>
      <c r="P11" s="35" t="s">
        <v>415</v>
      </c>
      <c r="Q11" s="35" t="s">
        <v>416</v>
      </c>
      <c r="R11" s="35" t="s">
        <v>417</v>
      </c>
      <c r="S11" s="35" t="s">
        <v>418</v>
      </c>
      <c r="T11" s="35" t="s">
        <v>419</v>
      </c>
      <c r="U11" s="35" t="s">
        <v>420</v>
      </c>
      <c r="V11" s="35" t="s">
        <v>509</v>
      </c>
      <c r="W11" s="35" t="s">
        <v>519</v>
      </c>
      <c r="X11" s="35" t="s">
        <v>527</v>
      </c>
      <c r="Y11" s="35" t="s">
        <v>577</v>
      </c>
      <c r="Z11" s="35" t="s">
        <v>586</v>
      </c>
      <c r="AA11" s="35" t="str">
        <f>+Entradas!$B$2</f>
        <v>Total Enero - Noviembre</v>
      </c>
      <c r="AB11" s="36" t="s">
        <v>496</v>
      </c>
    </row>
    <row r="12" spans="1:28">
      <c r="A12" s="5" t="s">
        <v>43</v>
      </c>
      <c r="B12" s="6">
        <v>109219.26999999999</v>
      </c>
      <c r="C12" s="6">
        <v>98641</v>
      </c>
      <c r="D12" s="6">
        <v>106559.39000000001</v>
      </c>
      <c r="E12" s="6">
        <v>99545.080000000016</v>
      </c>
      <c r="F12" s="6">
        <v>108697</v>
      </c>
      <c r="G12" s="6">
        <v>106106.00000000001</v>
      </c>
      <c r="H12" s="6">
        <v>120180</v>
      </c>
      <c r="I12" s="6">
        <v>115958</v>
      </c>
      <c r="J12" s="6">
        <v>120126</v>
      </c>
      <c r="K12" s="6">
        <v>120535</v>
      </c>
      <c r="L12" s="6">
        <v>115694</v>
      </c>
      <c r="M12" s="6">
        <v>1221260.7400000002</v>
      </c>
      <c r="N12" s="6"/>
      <c r="O12" s="65" t="str">
        <f>+A12</f>
        <v>SS2T</v>
      </c>
      <c r="P12" s="65">
        <f t="shared" ref="P12:P26" si="0">+B12</f>
        <v>109219.26999999999</v>
      </c>
      <c r="Q12" s="65">
        <f t="shared" ref="Q12:Q26" si="1">+C12</f>
        <v>98641</v>
      </c>
      <c r="R12" s="65">
        <f t="shared" ref="R12:R26" si="2">+D12</f>
        <v>106559.39000000001</v>
      </c>
      <c r="S12" s="65">
        <f t="shared" ref="S12:S26" si="3">+E12</f>
        <v>99545.080000000016</v>
      </c>
      <c r="T12" s="65">
        <f t="shared" ref="T12:T26" si="4">+F12</f>
        <v>108697</v>
      </c>
      <c r="U12" s="65">
        <f t="shared" ref="U12:U26" si="5">+G12</f>
        <v>106106.00000000001</v>
      </c>
      <c r="V12" s="65">
        <f t="shared" ref="V12:V26" si="6">+H12</f>
        <v>120180</v>
      </c>
      <c r="W12" s="65">
        <f t="shared" ref="W12:W26" si="7">+I12</f>
        <v>115958</v>
      </c>
      <c r="X12" s="65">
        <f t="shared" ref="X12:X26" si="8">+J12</f>
        <v>120126</v>
      </c>
      <c r="Y12" s="65">
        <f t="shared" ref="Y12:Y26" si="9">+K12</f>
        <v>120535</v>
      </c>
      <c r="Z12" s="65">
        <f t="shared" ref="Z12:Z26" si="10">+L12</f>
        <v>115694</v>
      </c>
      <c r="AA12" s="6">
        <f>SUM(P12:Z12)</f>
        <v>1221260.7400000002</v>
      </c>
      <c r="AB12" s="32">
        <f>+AA12/$AA$27</f>
        <v>0.40513122741056662</v>
      </c>
    </row>
    <row r="13" spans="1:28">
      <c r="A13" s="5" t="s">
        <v>15</v>
      </c>
      <c r="B13" s="6">
        <v>41365.399999999994</v>
      </c>
      <c r="C13" s="6">
        <v>34140</v>
      </c>
      <c r="D13" s="6">
        <v>30313.32</v>
      </c>
      <c r="E13" s="6">
        <v>60067.68</v>
      </c>
      <c r="F13" s="6">
        <v>96610</v>
      </c>
      <c r="G13" s="6">
        <v>135948.34000000003</v>
      </c>
      <c r="H13" s="6">
        <v>125272.56</v>
      </c>
      <c r="I13" s="6">
        <v>83520</v>
      </c>
      <c r="J13" s="6">
        <v>60275</v>
      </c>
      <c r="K13" s="6">
        <v>66932</v>
      </c>
      <c r="L13" s="6">
        <v>64838.5</v>
      </c>
      <c r="M13" s="6">
        <v>799282.8</v>
      </c>
      <c r="N13" s="6"/>
      <c r="O13" s="65" t="str">
        <f t="shared" ref="O13:O26" si="11">+A13</f>
        <v>C188</v>
      </c>
      <c r="P13" s="65">
        <f t="shared" si="0"/>
        <v>41365.399999999994</v>
      </c>
      <c r="Q13" s="65">
        <f t="shared" si="1"/>
        <v>34140</v>
      </c>
      <c r="R13" s="65">
        <f t="shared" si="2"/>
        <v>30313.32</v>
      </c>
      <c r="S13" s="65">
        <f t="shared" si="3"/>
        <v>60067.68</v>
      </c>
      <c r="T13" s="65">
        <f t="shared" si="4"/>
        <v>96610</v>
      </c>
      <c r="U13" s="65">
        <f t="shared" si="5"/>
        <v>135948.34000000003</v>
      </c>
      <c r="V13" s="65">
        <f t="shared" si="6"/>
        <v>125272.56</v>
      </c>
      <c r="W13" s="65">
        <f t="shared" si="7"/>
        <v>83520</v>
      </c>
      <c r="X13" s="65">
        <f t="shared" si="8"/>
        <v>60275</v>
      </c>
      <c r="Y13" s="65">
        <f t="shared" si="9"/>
        <v>66932</v>
      </c>
      <c r="Z13" s="65">
        <f t="shared" si="10"/>
        <v>64838.5</v>
      </c>
      <c r="AA13" s="6">
        <f t="shared" ref="AA13:AA26" si="12">SUM(P13:Z13)</f>
        <v>799282.8</v>
      </c>
      <c r="AB13" s="32">
        <f t="shared" ref="AB13:AB26" si="13">+AA13/$AA$27</f>
        <v>0.26514765537468632</v>
      </c>
    </row>
    <row r="14" spans="1:28">
      <c r="A14" s="5" t="s">
        <v>217</v>
      </c>
      <c r="B14" s="6">
        <v>23588.5</v>
      </c>
      <c r="C14" s="6">
        <v>55136</v>
      </c>
      <c r="D14" s="6"/>
      <c r="E14" s="6">
        <v>32368</v>
      </c>
      <c r="F14" s="6">
        <v>35283</v>
      </c>
      <c r="G14" s="6">
        <v>21753</v>
      </c>
      <c r="H14" s="6">
        <v>35841</v>
      </c>
      <c r="I14" s="6">
        <v>34162</v>
      </c>
      <c r="J14" s="6">
        <v>35196</v>
      </c>
      <c r="K14" s="6">
        <v>36126</v>
      </c>
      <c r="L14" s="6"/>
      <c r="M14" s="6">
        <v>309453.5</v>
      </c>
      <c r="N14" s="6"/>
      <c r="O14" s="65" t="str">
        <f t="shared" si="11"/>
        <v>AT5T</v>
      </c>
      <c r="P14" s="65">
        <f t="shared" si="0"/>
        <v>23588.5</v>
      </c>
      <c r="Q14" s="65">
        <f t="shared" si="1"/>
        <v>55136</v>
      </c>
      <c r="R14" s="65">
        <f t="shared" si="2"/>
        <v>0</v>
      </c>
      <c r="S14" s="65">
        <f t="shared" si="3"/>
        <v>32368</v>
      </c>
      <c r="T14" s="65">
        <f t="shared" si="4"/>
        <v>35283</v>
      </c>
      <c r="U14" s="65">
        <f t="shared" si="5"/>
        <v>21753</v>
      </c>
      <c r="V14" s="65">
        <f t="shared" si="6"/>
        <v>35841</v>
      </c>
      <c r="W14" s="65">
        <f t="shared" si="7"/>
        <v>34162</v>
      </c>
      <c r="X14" s="65">
        <f t="shared" si="8"/>
        <v>35196</v>
      </c>
      <c r="Y14" s="65">
        <f t="shared" si="9"/>
        <v>36126</v>
      </c>
      <c r="Z14" s="65">
        <f t="shared" si="10"/>
        <v>0</v>
      </c>
      <c r="AA14" s="6">
        <f t="shared" si="12"/>
        <v>309453.5</v>
      </c>
      <c r="AB14" s="32">
        <f t="shared" si="13"/>
        <v>0.10265561822735395</v>
      </c>
    </row>
    <row r="15" spans="1:28">
      <c r="A15" s="5" t="s">
        <v>92</v>
      </c>
      <c r="B15" s="6">
        <v>11895.81</v>
      </c>
      <c r="C15" s="6">
        <v>9483</v>
      </c>
      <c r="D15" s="6">
        <v>5777.5</v>
      </c>
      <c r="E15" s="6">
        <v>19182.54</v>
      </c>
      <c r="F15" s="6">
        <v>43582.5</v>
      </c>
      <c r="G15" s="6">
        <v>48915.92</v>
      </c>
      <c r="H15" s="6">
        <v>52420.35</v>
      </c>
      <c r="I15" s="6">
        <v>27803</v>
      </c>
      <c r="J15" s="6">
        <v>8718</v>
      </c>
      <c r="K15" s="6">
        <v>11907</v>
      </c>
      <c r="L15" s="6">
        <v>14063</v>
      </c>
      <c r="M15" s="6">
        <v>253748.62000000002</v>
      </c>
      <c r="N15" s="6"/>
      <c r="O15" s="65" t="str">
        <f t="shared" si="11"/>
        <v>PA25</v>
      </c>
      <c r="P15" s="65">
        <f t="shared" si="0"/>
        <v>11895.81</v>
      </c>
      <c r="Q15" s="65">
        <f t="shared" si="1"/>
        <v>9483</v>
      </c>
      <c r="R15" s="65">
        <f t="shared" si="2"/>
        <v>5777.5</v>
      </c>
      <c r="S15" s="65">
        <f t="shared" si="3"/>
        <v>19182.54</v>
      </c>
      <c r="T15" s="65">
        <f t="shared" si="4"/>
        <v>43582.5</v>
      </c>
      <c r="U15" s="65">
        <f t="shared" si="5"/>
        <v>48915.92</v>
      </c>
      <c r="V15" s="65">
        <f t="shared" si="6"/>
        <v>52420.35</v>
      </c>
      <c r="W15" s="65">
        <f t="shared" si="7"/>
        <v>27803</v>
      </c>
      <c r="X15" s="65">
        <f t="shared" si="8"/>
        <v>8718</v>
      </c>
      <c r="Y15" s="65">
        <f t="shared" si="9"/>
        <v>11907</v>
      </c>
      <c r="Z15" s="65">
        <f t="shared" si="10"/>
        <v>14063</v>
      </c>
      <c r="AA15" s="6">
        <f t="shared" si="12"/>
        <v>253748.62000000002</v>
      </c>
      <c r="AB15" s="32">
        <f t="shared" si="13"/>
        <v>8.4176528817537732E-2</v>
      </c>
    </row>
    <row r="16" spans="1:28">
      <c r="A16" s="5" t="s">
        <v>264</v>
      </c>
      <c r="B16" s="6"/>
      <c r="C16" s="6">
        <v>13995</v>
      </c>
      <c r="D16" s="6">
        <v>10426.700000000001</v>
      </c>
      <c r="E16" s="6">
        <v>10963.83</v>
      </c>
      <c r="F16" s="6">
        <v>11895</v>
      </c>
      <c r="G16" s="6">
        <v>13927</v>
      </c>
      <c r="H16" s="6">
        <v>14511.45</v>
      </c>
      <c r="I16" s="6">
        <v>16340</v>
      </c>
      <c r="J16" s="6">
        <v>18031</v>
      </c>
      <c r="K16" s="6">
        <v>17653</v>
      </c>
      <c r="L16" s="6">
        <v>13648</v>
      </c>
      <c r="M16" s="6">
        <v>141390.97999999998</v>
      </c>
      <c r="N16" s="6"/>
      <c r="O16" s="65" t="str">
        <f t="shared" si="11"/>
        <v>AT3P</v>
      </c>
      <c r="P16" s="65">
        <f t="shared" si="0"/>
        <v>0</v>
      </c>
      <c r="Q16" s="65">
        <f t="shared" si="1"/>
        <v>13995</v>
      </c>
      <c r="R16" s="65">
        <f t="shared" si="2"/>
        <v>10426.700000000001</v>
      </c>
      <c r="S16" s="65">
        <f t="shared" si="3"/>
        <v>10963.83</v>
      </c>
      <c r="T16" s="65">
        <f t="shared" si="4"/>
        <v>11895</v>
      </c>
      <c r="U16" s="65">
        <f t="shared" si="5"/>
        <v>13927</v>
      </c>
      <c r="V16" s="65">
        <f t="shared" si="6"/>
        <v>14511.45</v>
      </c>
      <c r="W16" s="65">
        <f t="shared" si="7"/>
        <v>16340</v>
      </c>
      <c r="X16" s="65">
        <f t="shared" si="8"/>
        <v>18031</v>
      </c>
      <c r="Y16" s="65">
        <f t="shared" si="9"/>
        <v>17653</v>
      </c>
      <c r="Z16" s="65">
        <f t="shared" si="10"/>
        <v>13648</v>
      </c>
      <c r="AA16" s="6">
        <f t="shared" si="12"/>
        <v>141390.97999999998</v>
      </c>
      <c r="AB16" s="32">
        <f t="shared" si="13"/>
        <v>4.6903907901094784E-2</v>
      </c>
    </row>
    <row r="17" spans="1:28">
      <c r="A17" s="5" t="s">
        <v>370</v>
      </c>
      <c r="B17" s="6"/>
      <c r="C17" s="6"/>
      <c r="D17" s="6">
        <v>12039.349999999999</v>
      </c>
      <c r="E17" s="6">
        <v>14382.689999999999</v>
      </c>
      <c r="F17" s="6">
        <v>13189</v>
      </c>
      <c r="G17" s="6">
        <v>13451.39</v>
      </c>
      <c r="H17" s="6">
        <v>11319.55</v>
      </c>
      <c r="I17" s="6">
        <v>10930</v>
      </c>
      <c r="J17" s="6">
        <v>10244</v>
      </c>
      <c r="K17" s="6">
        <v>11094</v>
      </c>
      <c r="L17" s="6">
        <v>12137</v>
      </c>
      <c r="M17" s="6">
        <v>108786.98</v>
      </c>
      <c r="N17" s="6"/>
      <c r="O17" s="65" t="str">
        <f t="shared" si="11"/>
        <v>SS2P</v>
      </c>
      <c r="P17" s="65">
        <f t="shared" si="0"/>
        <v>0</v>
      </c>
      <c r="Q17" s="65">
        <f t="shared" si="1"/>
        <v>0</v>
      </c>
      <c r="R17" s="65">
        <f t="shared" si="2"/>
        <v>12039.349999999999</v>
      </c>
      <c r="S17" s="65">
        <f t="shared" si="3"/>
        <v>14382.689999999999</v>
      </c>
      <c r="T17" s="65">
        <f t="shared" si="4"/>
        <v>13189</v>
      </c>
      <c r="U17" s="65">
        <f t="shared" si="5"/>
        <v>13451.39</v>
      </c>
      <c r="V17" s="65">
        <f t="shared" si="6"/>
        <v>11319.55</v>
      </c>
      <c r="W17" s="65">
        <f t="shared" si="7"/>
        <v>10930</v>
      </c>
      <c r="X17" s="65">
        <f t="shared" si="8"/>
        <v>10244</v>
      </c>
      <c r="Y17" s="65">
        <f t="shared" si="9"/>
        <v>11094</v>
      </c>
      <c r="Z17" s="65">
        <f t="shared" si="10"/>
        <v>12137</v>
      </c>
      <c r="AA17" s="6">
        <f t="shared" si="12"/>
        <v>108786.98</v>
      </c>
      <c r="AB17" s="32">
        <f t="shared" si="13"/>
        <v>3.6088118851416412E-2</v>
      </c>
    </row>
    <row r="18" spans="1:28">
      <c r="A18" s="5" t="s">
        <v>211</v>
      </c>
      <c r="B18" s="6">
        <v>4465.43</v>
      </c>
      <c r="C18" s="6">
        <v>3715</v>
      </c>
      <c r="D18" s="6">
        <v>1150.4000000000001</v>
      </c>
      <c r="E18" s="6">
        <v>3177.0299999999997</v>
      </c>
      <c r="F18" s="6">
        <v>3634</v>
      </c>
      <c r="G18" s="6">
        <v>3903.3100000000004</v>
      </c>
      <c r="H18" s="6">
        <v>5146</v>
      </c>
      <c r="I18" s="6">
        <v>4530</v>
      </c>
      <c r="J18" s="6">
        <v>2739.5</v>
      </c>
      <c r="K18" s="6">
        <v>3157.1000000000004</v>
      </c>
      <c r="L18" s="6">
        <v>4635</v>
      </c>
      <c r="M18" s="6">
        <v>40252.770000000004</v>
      </c>
      <c r="N18" s="6"/>
      <c r="O18" s="65" t="str">
        <f t="shared" si="11"/>
        <v>A100</v>
      </c>
      <c r="P18" s="65">
        <f t="shared" si="0"/>
        <v>4465.43</v>
      </c>
      <c r="Q18" s="65">
        <f t="shared" si="1"/>
        <v>3715</v>
      </c>
      <c r="R18" s="65">
        <f t="shared" si="2"/>
        <v>1150.4000000000001</v>
      </c>
      <c r="S18" s="65">
        <f t="shared" si="3"/>
        <v>3177.0299999999997</v>
      </c>
      <c r="T18" s="65">
        <f t="shared" si="4"/>
        <v>3634</v>
      </c>
      <c r="U18" s="65">
        <f t="shared" si="5"/>
        <v>3903.3100000000004</v>
      </c>
      <c r="V18" s="65">
        <f t="shared" si="6"/>
        <v>5146</v>
      </c>
      <c r="W18" s="65">
        <f t="shared" si="7"/>
        <v>4530</v>
      </c>
      <c r="X18" s="65">
        <f t="shared" si="8"/>
        <v>2739.5</v>
      </c>
      <c r="Y18" s="65">
        <f t="shared" si="9"/>
        <v>3157.1000000000004</v>
      </c>
      <c r="Z18" s="65">
        <f t="shared" si="10"/>
        <v>4635</v>
      </c>
      <c r="AA18" s="6">
        <f t="shared" si="12"/>
        <v>40252.770000000004</v>
      </c>
      <c r="AB18" s="32">
        <f t="shared" si="13"/>
        <v>1.3353130566348372E-2</v>
      </c>
    </row>
    <row r="19" spans="1:28">
      <c r="A19" s="5" t="s">
        <v>585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>
        <v>34233</v>
      </c>
      <c r="M19" s="6">
        <v>34233</v>
      </c>
      <c r="N19" s="6"/>
      <c r="O19" s="65" t="str">
        <f t="shared" si="11"/>
        <v>S2T</v>
      </c>
      <c r="P19" s="65">
        <f t="shared" si="0"/>
        <v>0</v>
      </c>
      <c r="Q19" s="65">
        <f t="shared" si="1"/>
        <v>0</v>
      </c>
      <c r="R19" s="65">
        <f t="shared" si="2"/>
        <v>0</v>
      </c>
      <c r="S19" s="65">
        <f t="shared" si="3"/>
        <v>0</v>
      </c>
      <c r="T19" s="65">
        <f t="shared" si="4"/>
        <v>0</v>
      </c>
      <c r="U19" s="65">
        <f t="shared" si="5"/>
        <v>0</v>
      </c>
      <c r="V19" s="65">
        <f t="shared" si="6"/>
        <v>0</v>
      </c>
      <c r="W19" s="65">
        <f t="shared" si="7"/>
        <v>0</v>
      </c>
      <c r="X19" s="65">
        <f t="shared" si="8"/>
        <v>0</v>
      </c>
      <c r="Y19" s="65">
        <f t="shared" si="9"/>
        <v>0</v>
      </c>
      <c r="Z19" s="65">
        <f t="shared" si="10"/>
        <v>34233</v>
      </c>
      <c r="AA19" s="6">
        <f t="shared" si="12"/>
        <v>34233</v>
      </c>
      <c r="AB19" s="32">
        <f t="shared" si="13"/>
        <v>1.1356180423801985E-2</v>
      </c>
    </row>
    <row r="20" spans="1:28">
      <c r="A20" s="5" t="s">
        <v>225</v>
      </c>
      <c r="B20" s="6">
        <v>4305.74</v>
      </c>
      <c r="C20" s="6">
        <v>3466</v>
      </c>
      <c r="D20" s="6">
        <v>508</v>
      </c>
      <c r="E20" s="6">
        <v>3401.7400000000002</v>
      </c>
      <c r="F20" s="6">
        <v>3523</v>
      </c>
      <c r="G20" s="6">
        <v>3220.0699999999997</v>
      </c>
      <c r="H20" s="6">
        <v>3868</v>
      </c>
      <c r="I20" s="6">
        <v>2610</v>
      </c>
      <c r="J20" s="6">
        <v>2011.4</v>
      </c>
      <c r="K20" s="6">
        <v>3753.7</v>
      </c>
      <c r="L20" s="6">
        <v>2973</v>
      </c>
      <c r="M20" s="6">
        <v>33640.65</v>
      </c>
      <c r="N20" s="6"/>
      <c r="O20" s="65" t="str">
        <f t="shared" si="11"/>
        <v>WA50</v>
      </c>
      <c r="P20" s="65">
        <f t="shared" si="0"/>
        <v>4305.74</v>
      </c>
      <c r="Q20" s="65">
        <f t="shared" si="1"/>
        <v>3466</v>
      </c>
      <c r="R20" s="65">
        <f t="shared" si="2"/>
        <v>508</v>
      </c>
      <c r="S20" s="65">
        <f t="shared" si="3"/>
        <v>3401.7400000000002</v>
      </c>
      <c r="T20" s="65">
        <f t="shared" si="4"/>
        <v>3523</v>
      </c>
      <c r="U20" s="65">
        <f t="shared" si="5"/>
        <v>3220.0699999999997</v>
      </c>
      <c r="V20" s="65">
        <f t="shared" si="6"/>
        <v>3868</v>
      </c>
      <c r="W20" s="65">
        <f t="shared" si="7"/>
        <v>2610</v>
      </c>
      <c r="X20" s="65">
        <f t="shared" si="8"/>
        <v>2011.4</v>
      </c>
      <c r="Y20" s="65">
        <f t="shared" si="9"/>
        <v>3753.7</v>
      </c>
      <c r="Z20" s="65">
        <f t="shared" si="10"/>
        <v>2973</v>
      </c>
      <c r="AA20" s="6">
        <f t="shared" si="12"/>
        <v>33640.65</v>
      </c>
      <c r="AB20" s="32">
        <f t="shared" si="13"/>
        <v>1.1159678993192949E-2</v>
      </c>
    </row>
    <row r="21" spans="1:28">
      <c r="A21" s="5" t="s">
        <v>157</v>
      </c>
      <c r="B21" s="6">
        <v>1030</v>
      </c>
      <c r="C21" s="6">
        <v>350</v>
      </c>
      <c r="D21" s="6">
        <v>1075</v>
      </c>
      <c r="E21" s="6">
        <v>2700</v>
      </c>
      <c r="F21" s="6">
        <v>5570</v>
      </c>
      <c r="G21" s="6">
        <v>5400</v>
      </c>
      <c r="H21" s="6">
        <v>2970</v>
      </c>
      <c r="I21" s="6">
        <v>2490</v>
      </c>
      <c r="J21" s="6">
        <v>1770</v>
      </c>
      <c r="K21" s="6">
        <v>1785</v>
      </c>
      <c r="L21" s="6"/>
      <c r="M21" s="6">
        <v>25140</v>
      </c>
      <c r="N21" s="6"/>
      <c r="O21" s="65" t="str">
        <f t="shared" si="11"/>
        <v>G164</v>
      </c>
      <c r="P21" s="65">
        <f t="shared" si="0"/>
        <v>1030</v>
      </c>
      <c r="Q21" s="65">
        <f t="shared" si="1"/>
        <v>350</v>
      </c>
      <c r="R21" s="65">
        <f t="shared" si="2"/>
        <v>1075</v>
      </c>
      <c r="S21" s="65">
        <f t="shared" si="3"/>
        <v>2700</v>
      </c>
      <c r="T21" s="65">
        <f t="shared" si="4"/>
        <v>5570</v>
      </c>
      <c r="U21" s="65">
        <f t="shared" si="5"/>
        <v>5400</v>
      </c>
      <c r="V21" s="65">
        <f t="shared" si="6"/>
        <v>2970</v>
      </c>
      <c r="W21" s="65">
        <f t="shared" si="7"/>
        <v>2490</v>
      </c>
      <c r="X21" s="65">
        <f t="shared" si="8"/>
        <v>1770</v>
      </c>
      <c r="Y21" s="65">
        <f t="shared" si="9"/>
        <v>1785</v>
      </c>
      <c r="Z21" s="65">
        <f t="shared" si="10"/>
        <v>0</v>
      </c>
      <c r="AA21" s="6">
        <f t="shared" si="12"/>
        <v>25140</v>
      </c>
      <c r="AB21" s="32">
        <f t="shared" si="13"/>
        <v>8.3397416485374316E-3</v>
      </c>
    </row>
    <row r="22" spans="1:28">
      <c r="A22" s="5" t="s">
        <v>295</v>
      </c>
      <c r="B22" s="6"/>
      <c r="C22" s="6">
        <v>1988</v>
      </c>
      <c r="D22" s="6">
        <v>1117.28</v>
      </c>
      <c r="E22" s="6">
        <v>2083.4899999999998</v>
      </c>
      <c r="F22" s="6">
        <v>3034</v>
      </c>
      <c r="G22" s="6">
        <v>2950</v>
      </c>
      <c r="H22" s="6">
        <v>5766.06</v>
      </c>
      <c r="I22" s="6">
        <v>2344</v>
      </c>
      <c r="J22" s="6">
        <v>1455</v>
      </c>
      <c r="K22" s="6"/>
      <c r="L22" s="6"/>
      <c r="M22" s="6">
        <v>20737.830000000002</v>
      </c>
      <c r="N22" s="6"/>
      <c r="O22" s="65" t="str">
        <f t="shared" si="11"/>
        <v>AA00</v>
      </c>
      <c r="P22" s="65">
        <f t="shared" si="0"/>
        <v>0</v>
      </c>
      <c r="Q22" s="65">
        <f t="shared" si="1"/>
        <v>1988</v>
      </c>
      <c r="R22" s="65">
        <f t="shared" si="2"/>
        <v>1117.28</v>
      </c>
      <c r="S22" s="65">
        <f t="shared" si="3"/>
        <v>2083.4899999999998</v>
      </c>
      <c r="T22" s="65">
        <f t="shared" si="4"/>
        <v>3034</v>
      </c>
      <c r="U22" s="65">
        <f t="shared" si="5"/>
        <v>2950</v>
      </c>
      <c r="V22" s="65">
        <f t="shared" si="6"/>
        <v>5766.06</v>
      </c>
      <c r="W22" s="65">
        <f t="shared" si="7"/>
        <v>2344</v>
      </c>
      <c r="X22" s="65">
        <f t="shared" si="8"/>
        <v>1455</v>
      </c>
      <c r="Y22" s="65">
        <f t="shared" si="9"/>
        <v>0</v>
      </c>
      <c r="Z22" s="65">
        <f t="shared" si="10"/>
        <v>0</v>
      </c>
      <c r="AA22" s="6">
        <f t="shared" si="12"/>
        <v>20737.830000000002</v>
      </c>
      <c r="AB22" s="32">
        <f t="shared" si="13"/>
        <v>6.8794011356916873E-3</v>
      </c>
    </row>
    <row r="23" spans="1:28">
      <c r="A23" s="5" t="s">
        <v>517</v>
      </c>
      <c r="B23" s="6"/>
      <c r="C23" s="6"/>
      <c r="D23" s="6"/>
      <c r="E23" s="6"/>
      <c r="F23" s="6"/>
      <c r="G23" s="6"/>
      <c r="H23" s="6"/>
      <c r="I23" s="6">
        <v>3241</v>
      </c>
      <c r="J23" s="6">
        <v>1705</v>
      </c>
      <c r="K23" s="6">
        <v>4918</v>
      </c>
      <c r="L23" s="6">
        <v>4688</v>
      </c>
      <c r="M23" s="6">
        <v>14552</v>
      </c>
      <c r="N23" s="6"/>
      <c r="O23" s="65" t="str">
        <f t="shared" si="11"/>
        <v>PA36</v>
      </c>
      <c r="P23" s="65">
        <f t="shared" si="0"/>
        <v>0</v>
      </c>
      <c r="Q23" s="65">
        <f t="shared" si="1"/>
        <v>0</v>
      </c>
      <c r="R23" s="65">
        <f t="shared" si="2"/>
        <v>0</v>
      </c>
      <c r="S23" s="65">
        <f t="shared" si="3"/>
        <v>0</v>
      </c>
      <c r="T23" s="65">
        <f t="shared" si="4"/>
        <v>0</v>
      </c>
      <c r="U23" s="65">
        <f t="shared" si="5"/>
        <v>0</v>
      </c>
      <c r="V23" s="65">
        <f t="shared" si="6"/>
        <v>0</v>
      </c>
      <c r="W23" s="65">
        <f t="shared" si="7"/>
        <v>3241</v>
      </c>
      <c r="X23" s="65">
        <f t="shared" si="8"/>
        <v>1705</v>
      </c>
      <c r="Y23" s="65">
        <f t="shared" si="9"/>
        <v>4918</v>
      </c>
      <c r="Z23" s="65">
        <f t="shared" si="10"/>
        <v>4688</v>
      </c>
      <c r="AA23" s="6">
        <f t="shared" si="12"/>
        <v>14552</v>
      </c>
      <c r="AB23" s="32">
        <f t="shared" si="13"/>
        <v>4.8273635827174501E-3</v>
      </c>
    </row>
    <row r="24" spans="1:28">
      <c r="A24" s="5" t="s">
        <v>410</v>
      </c>
      <c r="B24" s="6"/>
      <c r="C24" s="6"/>
      <c r="D24" s="6"/>
      <c r="E24" s="6"/>
      <c r="F24" s="6"/>
      <c r="G24" s="6">
        <v>5194</v>
      </c>
      <c r="H24" s="6"/>
      <c r="I24" s="6"/>
      <c r="J24" s="6"/>
      <c r="K24" s="6"/>
      <c r="L24" s="6"/>
      <c r="M24" s="6">
        <v>5194</v>
      </c>
      <c r="N24" s="6"/>
      <c r="O24" s="65" t="str">
        <f t="shared" si="11"/>
        <v>C182</v>
      </c>
      <c r="P24" s="65">
        <f t="shared" si="0"/>
        <v>0</v>
      </c>
      <c r="Q24" s="65">
        <f t="shared" si="1"/>
        <v>0</v>
      </c>
      <c r="R24" s="65">
        <f t="shared" si="2"/>
        <v>0</v>
      </c>
      <c r="S24" s="65">
        <f t="shared" si="3"/>
        <v>0</v>
      </c>
      <c r="T24" s="65">
        <f t="shared" si="4"/>
        <v>0</v>
      </c>
      <c r="U24" s="65">
        <f t="shared" si="5"/>
        <v>5194</v>
      </c>
      <c r="V24" s="65">
        <f t="shared" si="6"/>
        <v>0</v>
      </c>
      <c r="W24" s="65">
        <f t="shared" si="7"/>
        <v>0</v>
      </c>
      <c r="X24" s="65">
        <f t="shared" si="8"/>
        <v>0</v>
      </c>
      <c r="Y24" s="65">
        <f t="shared" si="9"/>
        <v>0</v>
      </c>
      <c r="Z24" s="65">
        <f t="shared" si="10"/>
        <v>0</v>
      </c>
      <c r="AA24" s="6">
        <f t="shared" si="12"/>
        <v>5194</v>
      </c>
      <c r="AB24" s="32">
        <f t="shared" si="13"/>
        <v>1.7230158362173198E-3</v>
      </c>
    </row>
    <row r="25" spans="1:28">
      <c r="A25" s="5" t="s">
        <v>394</v>
      </c>
      <c r="B25" s="6"/>
      <c r="C25" s="6"/>
      <c r="D25" s="6"/>
      <c r="E25" s="6"/>
      <c r="F25" s="6">
        <v>135</v>
      </c>
      <c r="G25" s="6">
        <v>127</v>
      </c>
      <c r="H25" s="6"/>
      <c r="I25" s="6"/>
      <c r="J25" s="6">
        <v>411</v>
      </c>
      <c r="K25" s="6">
        <v>4004</v>
      </c>
      <c r="L25" s="6"/>
      <c r="M25" s="6">
        <v>4677</v>
      </c>
      <c r="N25" s="6"/>
      <c r="O25" s="65" t="str">
        <f t="shared" si="11"/>
        <v>C190</v>
      </c>
      <c r="P25" s="65">
        <f t="shared" si="0"/>
        <v>0</v>
      </c>
      <c r="Q25" s="65">
        <f t="shared" si="1"/>
        <v>0</v>
      </c>
      <c r="R25" s="65">
        <f t="shared" si="2"/>
        <v>0</v>
      </c>
      <c r="S25" s="65">
        <f t="shared" si="3"/>
        <v>0</v>
      </c>
      <c r="T25" s="65">
        <f t="shared" si="4"/>
        <v>135</v>
      </c>
      <c r="U25" s="65">
        <f t="shared" si="5"/>
        <v>127</v>
      </c>
      <c r="V25" s="65">
        <f t="shared" si="6"/>
        <v>0</v>
      </c>
      <c r="W25" s="65">
        <f t="shared" si="7"/>
        <v>0</v>
      </c>
      <c r="X25" s="65">
        <f t="shared" si="8"/>
        <v>411</v>
      </c>
      <c r="Y25" s="65">
        <f t="shared" si="9"/>
        <v>4004</v>
      </c>
      <c r="Z25" s="65">
        <f t="shared" si="10"/>
        <v>0</v>
      </c>
      <c r="AA25" s="6">
        <f t="shared" si="12"/>
        <v>4677</v>
      </c>
      <c r="AB25" s="32">
        <f t="shared" si="13"/>
        <v>1.5515104093162119E-3</v>
      </c>
    </row>
    <row r="26" spans="1:28">
      <c r="A26" s="5" t="s">
        <v>543</v>
      </c>
      <c r="B26" s="6"/>
      <c r="C26" s="6"/>
      <c r="D26" s="6"/>
      <c r="E26" s="6"/>
      <c r="F26" s="6"/>
      <c r="G26" s="6"/>
      <c r="H26" s="6"/>
      <c r="I26" s="6"/>
      <c r="J26" s="6"/>
      <c r="K26" s="6">
        <v>55</v>
      </c>
      <c r="L26" s="6">
        <v>2076</v>
      </c>
      <c r="M26" s="6">
        <v>2131</v>
      </c>
      <c r="N26" s="6"/>
      <c r="O26" s="65" t="str">
        <f t="shared" si="11"/>
        <v>P28A</v>
      </c>
      <c r="P26" s="65">
        <f t="shared" si="0"/>
        <v>0</v>
      </c>
      <c r="Q26" s="65">
        <f t="shared" si="1"/>
        <v>0</v>
      </c>
      <c r="R26" s="65">
        <f t="shared" si="2"/>
        <v>0</v>
      </c>
      <c r="S26" s="65">
        <f t="shared" si="3"/>
        <v>0</v>
      </c>
      <c r="T26" s="65">
        <f t="shared" si="4"/>
        <v>0</v>
      </c>
      <c r="U26" s="65">
        <f t="shared" si="5"/>
        <v>0</v>
      </c>
      <c r="V26" s="65">
        <f t="shared" si="6"/>
        <v>0</v>
      </c>
      <c r="W26" s="65">
        <f t="shared" si="7"/>
        <v>0</v>
      </c>
      <c r="X26" s="65">
        <f t="shared" si="8"/>
        <v>0</v>
      </c>
      <c r="Y26" s="65">
        <f t="shared" si="9"/>
        <v>55</v>
      </c>
      <c r="Z26" s="65">
        <f t="shared" si="10"/>
        <v>2076</v>
      </c>
      <c r="AA26" s="6">
        <f t="shared" si="12"/>
        <v>2131</v>
      </c>
      <c r="AB26" s="32">
        <f t="shared" si="13"/>
        <v>7.0692082152081415E-4</v>
      </c>
    </row>
    <row r="27" spans="1:28" ht="15">
      <c r="A27" s="5" t="s">
        <v>421</v>
      </c>
      <c r="B27" s="6">
        <v>195870.14999999997</v>
      </c>
      <c r="C27" s="6">
        <v>220914</v>
      </c>
      <c r="D27" s="6">
        <v>168966.94</v>
      </c>
      <c r="E27" s="6">
        <v>247872.08000000002</v>
      </c>
      <c r="F27" s="6">
        <v>325152.5</v>
      </c>
      <c r="G27" s="6">
        <v>360896.03</v>
      </c>
      <c r="H27" s="6">
        <v>377294.97</v>
      </c>
      <c r="I27" s="6">
        <v>303928</v>
      </c>
      <c r="J27" s="6">
        <v>262681.90000000002</v>
      </c>
      <c r="K27" s="6">
        <v>281919.8</v>
      </c>
      <c r="L27" s="6">
        <v>268985.5</v>
      </c>
      <c r="M27" s="6">
        <v>3014481.87</v>
      </c>
      <c r="N27" s="6"/>
      <c r="O27" s="35" t="s">
        <v>421</v>
      </c>
      <c r="P27" s="46">
        <f>SUM(P12:P26)</f>
        <v>195870.14999999997</v>
      </c>
      <c r="Q27" s="46">
        <f t="shared" ref="Q27:AA27" si="14">SUM(Q12:Q26)</f>
        <v>220914</v>
      </c>
      <c r="R27" s="46">
        <f t="shared" si="14"/>
        <v>168966.94000000003</v>
      </c>
      <c r="S27" s="46">
        <f t="shared" si="14"/>
        <v>247872.08</v>
      </c>
      <c r="T27" s="46">
        <f t="shared" si="14"/>
        <v>325152.5</v>
      </c>
      <c r="U27" s="46">
        <f t="shared" si="14"/>
        <v>360896.03</v>
      </c>
      <c r="V27" s="46">
        <f t="shared" si="14"/>
        <v>377294.97</v>
      </c>
      <c r="W27" s="46">
        <f t="shared" si="14"/>
        <v>303928</v>
      </c>
      <c r="X27" s="46">
        <f t="shared" si="14"/>
        <v>262681.90000000002</v>
      </c>
      <c r="Y27" s="46">
        <f t="shared" si="14"/>
        <v>281919.8</v>
      </c>
      <c r="Z27" s="46">
        <f t="shared" si="14"/>
        <v>268985.5</v>
      </c>
      <c r="AA27" s="46">
        <f t="shared" si="14"/>
        <v>3014481.87</v>
      </c>
      <c r="AB27" s="47">
        <f>SUM(AB12:AB26)</f>
        <v>0.99999999999999989</v>
      </c>
    </row>
    <row r="28" spans="1:28">
      <c r="A28" s="5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28" ht="18">
      <c r="O29" s="34" t="s">
        <v>434</v>
      </c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1:28">
      <c r="A30" s="4" t="s">
        <v>423</v>
      </c>
      <c r="B30" s="4" t="s">
        <v>432</v>
      </c>
    </row>
    <row r="31" spans="1:28" ht="45">
      <c r="A31" s="52" t="s">
        <v>414</v>
      </c>
      <c r="B31" s="52" t="s">
        <v>415</v>
      </c>
      <c r="C31" s="52" t="s">
        <v>416</v>
      </c>
      <c r="D31" s="52" t="s">
        <v>417</v>
      </c>
      <c r="E31" s="52" t="s">
        <v>418</v>
      </c>
      <c r="F31" s="52" t="s">
        <v>419</v>
      </c>
      <c r="G31" s="52" t="s">
        <v>420</v>
      </c>
      <c r="H31" s="52" t="s">
        <v>509</v>
      </c>
      <c r="I31" s="52" t="s">
        <v>519</v>
      </c>
      <c r="J31" s="52" t="s">
        <v>527</v>
      </c>
      <c r="K31" s="52" t="s">
        <v>577</v>
      </c>
      <c r="L31" s="52" t="s">
        <v>586</v>
      </c>
      <c r="M31" s="52" t="s">
        <v>421</v>
      </c>
      <c r="O31" s="35" t="s">
        <v>6</v>
      </c>
      <c r="P31" s="35" t="s">
        <v>415</v>
      </c>
      <c r="Q31" s="35" t="s">
        <v>416</v>
      </c>
      <c r="R31" s="35" t="s">
        <v>417</v>
      </c>
      <c r="S31" s="35" t="s">
        <v>418</v>
      </c>
      <c r="T31" s="35" t="s">
        <v>419</v>
      </c>
      <c r="U31" s="35" t="s">
        <v>420</v>
      </c>
      <c r="V31" s="35" t="s">
        <v>509</v>
      </c>
      <c r="W31" s="35" t="s">
        <v>519</v>
      </c>
      <c r="X31" s="35" t="s">
        <v>527</v>
      </c>
      <c r="Y31" s="35" t="s">
        <v>577</v>
      </c>
      <c r="Z31" s="35" t="s">
        <v>586</v>
      </c>
      <c r="AA31" s="35" t="str">
        <f>+Entradas!$B$2</f>
        <v>Total Enero - Noviembre</v>
      </c>
      <c r="AB31" s="36" t="s">
        <v>496</v>
      </c>
    </row>
    <row r="32" spans="1:28">
      <c r="A32" s="5" t="s">
        <v>15</v>
      </c>
      <c r="B32" s="6">
        <v>1254</v>
      </c>
      <c r="C32" s="6">
        <v>1274</v>
      </c>
      <c r="D32" s="6">
        <v>1086</v>
      </c>
      <c r="E32" s="6">
        <v>2170</v>
      </c>
      <c r="F32" s="6">
        <v>5723</v>
      </c>
      <c r="G32" s="6">
        <v>6561</v>
      </c>
      <c r="H32" s="6">
        <v>4621</v>
      </c>
      <c r="I32" s="6">
        <v>2818</v>
      </c>
      <c r="J32" s="6">
        <v>1886</v>
      </c>
      <c r="K32" s="6">
        <v>2054</v>
      </c>
      <c r="L32" s="6">
        <v>2318</v>
      </c>
      <c r="M32" s="6">
        <v>31765</v>
      </c>
      <c r="O32" s="5" t="str">
        <f>+A32</f>
        <v>C188</v>
      </c>
      <c r="P32" s="65">
        <f t="shared" ref="P32:P46" si="15">+B32</f>
        <v>1254</v>
      </c>
      <c r="Q32" s="65">
        <f t="shared" ref="Q32:Q46" si="16">+C32</f>
        <v>1274</v>
      </c>
      <c r="R32" s="65">
        <f t="shared" ref="R32:R46" si="17">+D32</f>
        <v>1086</v>
      </c>
      <c r="S32" s="65">
        <f t="shared" ref="S32:S46" si="18">+E32</f>
        <v>2170</v>
      </c>
      <c r="T32" s="65">
        <f t="shared" ref="T32:T46" si="19">+F32</f>
        <v>5723</v>
      </c>
      <c r="U32" s="65">
        <f t="shared" ref="U32:U46" si="20">+G32</f>
        <v>6561</v>
      </c>
      <c r="V32" s="65">
        <f t="shared" ref="V32:V46" si="21">+H32</f>
        <v>4621</v>
      </c>
      <c r="W32" s="65">
        <f t="shared" ref="W32:W46" si="22">+I32</f>
        <v>2818</v>
      </c>
      <c r="X32" s="65">
        <f t="shared" ref="X32:X46" si="23">+J32</f>
        <v>1886</v>
      </c>
      <c r="Y32" s="65">
        <f t="shared" ref="Y32:Y46" si="24">+K32</f>
        <v>2054</v>
      </c>
      <c r="Z32" s="65">
        <f t="shared" ref="Z32:Z46" si="25">+L32</f>
        <v>2318</v>
      </c>
      <c r="AA32" s="8">
        <f>SUM(P32:Z32)</f>
        <v>31765</v>
      </c>
      <c r="AB32" s="32">
        <f>+AA32/$AA$47</f>
        <v>0.35713482640762728</v>
      </c>
    </row>
    <row r="33" spans="1:28">
      <c r="A33" s="5" t="s">
        <v>92</v>
      </c>
      <c r="B33" s="6">
        <v>1073</v>
      </c>
      <c r="C33" s="6">
        <v>871</v>
      </c>
      <c r="D33" s="6">
        <v>650</v>
      </c>
      <c r="E33" s="6">
        <v>1640</v>
      </c>
      <c r="F33" s="6">
        <v>3783</v>
      </c>
      <c r="G33" s="6">
        <v>4148</v>
      </c>
      <c r="H33" s="6">
        <v>3836</v>
      </c>
      <c r="I33" s="6">
        <v>2322</v>
      </c>
      <c r="J33" s="6">
        <v>816</v>
      </c>
      <c r="K33" s="6">
        <v>954</v>
      </c>
      <c r="L33" s="6">
        <v>1283</v>
      </c>
      <c r="M33" s="6">
        <v>21376</v>
      </c>
      <c r="O33" s="5" t="str">
        <f t="shared" ref="O33:O46" si="26">+A33</f>
        <v>PA25</v>
      </c>
      <c r="P33" s="65">
        <f t="shared" si="15"/>
        <v>1073</v>
      </c>
      <c r="Q33" s="65">
        <f t="shared" si="16"/>
        <v>871</v>
      </c>
      <c r="R33" s="65">
        <f t="shared" si="17"/>
        <v>650</v>
      </c>
      <c r="S33" s="65">
        <f t="shared" si="18"/>
        <v>1640</v>
      </c>
      <c r="T33" s="65">
        <f t="shared" si="19"/>
        <v>3783</v>
      </c>
      <c r="U33" s="65">
        <f t="shared" si="20"/>
        <v>4148</v>
      </c>
      <c r="V33" s="65">
        <f t="shared" si="21"/>
        <v>3836</v>
      </c>
      <c r="W33" s="65">
        <f t="shared" si="22"/>
        <v>2322</v>
      </c>
      <c r="X33" s="65">
        <f t="shared" si="23"/>
        <v>816</v>
      </c>
      <c r="Y33" s="65">
        <f t="shared" si="24"/>
        <v>954</v>
      </c>
      <c r="Z33" s="65">
        <f t="shared" si="25"/>
        <v>1283</v>
      </c>
      <c r="AA33" s="8">
        <f t="shared" ref="AA33:AA46" si="27">SUM(P33:Z33)</f>
        <v>21376</v>
      </c>
      <c r="AB33" s="32">
        <f t="shared" ref="AB33:AB46" si="28">+AA33/$AA$47</f>
        <v>0.24033099478323439</v>
      </c>
    </row>
    <row r="34" spans="1:28">
      <c r="A34" s="5" t="s">
        <v>43</v>
      </c>
      <c r="B34" s="6">
        <v>1610</v>
      </c>
      <c r="C34" s="6">
        <v>1418</v>
      </c>
      <c r="D34" s="6">
        <v>1534</v>
      </c>
      <c r="E34" s="6">
        <v>1481</v>
      </c>
      <c r="F34" s="6">
        <v>1582</v>
      </c>
      <c r="G34" s="6">
        <v>1567</v>
      </c>
      <c r="H34" s="6">
        <v>1954</v>
      </c>
      <c r="I34" s="6">
        <v>2348</v>
      </c>
      <c r="J34" s="6">
        <v>2500</v>
      </c>
      <c r="K34" s="6">
        <v>2510</v>
      </c>
      <c r="L34" s="6">
        <v>2203</v>
      </c>
      <c r="M34" s="6">
        <v>20707</v>
      </c>
      <c r="O34" s="5" t="str">
        <f t="shared" si="26"/>
        <v>SS2T</v>
      </c>
      <c r="P34" s="65">
        <f t="shared" si="15"/>
        <v>1610</v>
      </c>
      <c r="Q34" s="65">
        <f t="shared" si="16"/>
        <v>1418</v>
      </c>
      <c r="R34" s="65">
        <f t="shared" si="17"/>
        <v>1534</v>
      </c>
      <c r="S34" s="65">
        <f t="shared" si="18"/>
        <v>1481</v>
      </c>
      <c r="T34" s="65">
        <f t="shared" si="19"/>
        <v>1582</v>
      </c>
      <c r="U34" s="65">
        <f t="shared" si="20"/>
        <v>1567</v>
      </c>
      <c r="V34" s="65">
        <f t="shared" si="21"/>
        <v>1954</v>
      </c>
      <c r="W34" s="65">
        <f t="shared" si="22"/>
        <v>2348</v>
      </c>
      <c r="X34" s="65">
        <f t="shared" si="23"/>
        <v>2500</v>
      </c>
      <c r="Y34" s="65">
        <f t="shared" si="24"/>
        <v>2510</v>
      </c>
      <c r="Z34" s="65">
        <f t="shared" si="25"/>
        <v>2203</v>
      </c>
      <c r="AA34" s="8">
        <f t="shared" si="27"/>
        <v>20707</v>
      </c>
      <c r="AB34" s="32">
        <f t="shared" si="28"/>
        <v>0.23280940816693649</v>
      </c>
    </row>
    <row r="35" spans="1:28">
      <c r="A35" s="5" t="s">
        <v>217</v>
      </c>
      <c r="B35" s="6">
        <v>324</v>
      </c>
      <c r="C35" s="6">
        <v>776</v>
      </c>
      <c r="D35" s="6"/>
      <c r="E35" s="6">
        <v>441</v>
      </c>
      <c r="F35" s="6">
        <v>487</v>
      </c>
      <c r="G35" s="6">
        <v>300</v>
      </c>
      <c r="H35" s="6">
        <v>491</v>
      </c>
      <c r="I35" s="6">
        <v>470</v>
      </c>
      <c r="J35" s="6">
        <v>490</v>
      </c>
      <c r="K35" s="6">
        <v>502</v>
      </c>
      <c r="L35" s="6"/>
      <c r="M35" s="6">
        <v>4281</v>
      </c>
      <c r="O35" s="5" t="str">
        <f t="shared" si="26"/>
        <v>AT5T</v>
      </c>
      <c r="P35" s="65">
        <f t="shared" si="15"/>
        <v>324</v>
      </c>
      <c r="Q35" s="65">
        <f t="shared" si="16"/>
        <v>776</v>
      </c>
      <c r="R35" s="65">
        <f t="shared" si="17"/>
        <v>0</v>
      </c>
      <c r="S35" s="65">
        <f t="shared" si="18"/>
        <v>441</v>
      </c>
      <c r="T35" s="65">
        <f t="shared" si="19"/>
        <v>487</v>
      </c>
      <c r="U35" s="65">
        <f t="shared" si="20"/>
        <v>300</v>
      </c>
      <c r="V35" s="65">
        <f t="shared" si="21"/>
        <v>491</v>
      </c>
      <c r="W35" s="65">
        <f t="shared" si="22"/>
        <v>470</v>
      </c>
      <c r="X35" s="65">
        <f t="shared" si="23"/>
        <v>490</v>
      </c>
      <c r="Y35" s="65">
        <f t="shared" si="24"/>
        <v>502</v>
      </c>
      <c r="Z35" s="65">
        <f t="shared" si="25"/>
        <v>0</v>
      </c>
      <c r="AA35" s="8">
        <f t="shared" si="27"/>
        <v>4281</v>
      </c>
      <c r="AB35" s="32">
        <f t="shared" si="28"/>
        <v>4.8131408526713437E-2</v>
      </c>
    </row>
    <row r="36" spans="1:28">
      <c r="A36" s="5" t="s">
        <v>225</v>
      </c>
      <c r="B36" s="6">
        <v>266</v>
      </c>
      <c r="C36" s="6">
        <v>219</v>
      </c>
      <c r="D36" s="6">
        <v>40</v>
      </c>
      <c r="E36" s="6">
        <v>224</v>
      </c>
      <c r="F36" s="6">
        <v>251</v>
      </c>
      <c r="G36" s="6">
        <v>208</v>
      </c>
      <c r="H36" s="6">
        <v>267</v>
      </c>
      <c r="I36" s="6">
        <v>199</v>
      </c>
      <c r="J36" s="6">
        <v>128</v>
      </c>
      <c r="K36" s="6">
        <v>256</v>
      </c>
      <c r="L36" s="6">
        <v>201</v>
      </c>
      <c r="M36" s="6">
        <v>2259</v>
      </c>
      <c r="O36" s="5" t="str">
        <f t="shared" si="26"/>
        <v>WA50</v>
      </c>
      <c r="P36" s="65">
        <f t="shared" si="15"/>
        <v>266</v>
      </c>
      <c r="Q36" s="65">
        <f t="shared" si="16"/>
        <v>219</v>
      </c>
      <c r="R36" s="65">
        <f t="shared" si="17"/>
        <v>40</v>
      </c>
      <c r="S36" s="65">
        <f t="shared" si="18"/>
        <v>224</v>
      </c>
      <c r="T36" s="65">
        <f t="shared" si="19"/>
        <v>251</v>
      </c>
      <c r="U36" s="65">
        <f t="shared" si="20"/>
        <v>208</v>
      </c>
      <c r="V36" s="65">
        <f t="shared" si="21"/>
        <v>267</v>
      </c>
      <c r="W36" s="65">
        <f t="shared" si="22"/>
        <v>199</v>
      </c>
      <c r="X36" s="65">
        <f t="shared" si="23"/>
        <v>128</v>
      </c>
      <c r="Y36" s="65">
        <f t="shared" si="24"/>
        <v>256</v>
      </c>
      <c r="Z36" s="65">
        <f t="shared" si="25"/>
        <v>201</v>
      </c>
      <c r="AA36" s="8">
        <f t="shared" si="27"/>
        <v>2259</v>
      </c>
      <c r="AB36" s="32">
        <f t="shared" si="28"/>
        <v>2.5398003237992444E-2</v>
      </c>
    </row>
    <row r="37" spans="1:28">
      <c r="A37" s="5" t="s">
        <v>211</v>
      </c>
      <c r="B37" s="6">
        <v>193</v>
      </c>
      <c r="C37" s="6">
        <v>200</v>
      </c>
      <c r="D37" s="6">
        <v>79</v>
      </c>
      <c r="E37" s="6">
        <v>164</v>
      </c>
      <c r="F37" s="6">
        <v>207</v>
      </c>
      <c r="G37" s="6">
        <v>191</v>
      </c>
      <c r="H37" s="6">
        <v>215</v>
      </c>
      <c r="I37" s="6">
        <v>263</v>
      </c>
      <c r="J37" s="6">
        <v>176</v>
      </c>
      <c r="K37" s="6">
        <v>105</v>
      </c>
      <c r="L37" s="6">
        <v>271</v>
      </c>
      <c r="M37" s="6">
        <v>2064</v>
      </c>
      <c r="O37" s="5" t="str">
        <f t="shared" si="26"/>
        <v>A100</v>
      </c>
      <c r="P37" s="65">
        <f t="shared" si="15"/>
        <v>193</v>
      </c>
      <c r="Q37" s="65">
        <f t="shared" si="16"/>
        <v>200</v>
      </c>
      <c r="R37" s="65">
        <f t="shared" si="17"/>
        <v>79</v>
      </c>
      <c r="S37" s="65">
        <f t="shared" si="18"/>
        <v>164</v>
      </c>
      <c r="T37" s="65">
        <f t="shared" si="19"/>
        <v>207</v>
      </c>
      <c r="U37" s="65">
        <f t="shared" si="20"/>
        <v>191</v>
      </c>
      <c r="V37" s="65">
        <f t="shared" si="21"/>
        <v>215</v>
      </c>
      <c r="W37" s="65">
        <f t="shared" si="22"/>
        <v>263</v>
      </c>
      <c r="X37" s="65">
        <f t="shared" si="23"/>
        <v>176</v>
      </c>
      <c r="Y37" s="65">
        <f t="shared" si="24"/>
        <v>105</v>
      </c>
      <c r="Z37" s="65">
        <f t="shared" si="25"/>
        <v>271</v>
      </c>
      <c r="AA37" s="8">
        <f t="shared" si="27"/>
        <v>2064</v>
      </c>
      <c r="AB37" s="32">
        <f t="shared" si="28"/>
        <v>2.3205612520237454E-2</v>
      </c>
    </row>
    <row r="38" spans="1:28">
      <c r="A38" s="5" t="s">
        <v>264</v>
      </c>
      <c r="B38" s="6"/>
      <c r="C38" s="6">
        <v>223</v>
      </c>
      <c r="D38" s="6">
        <v>158</v>
      </c>
      <c r="E38" s="6">
        <v>139</v>
      </c>
      <c r="F38" s="6">
        <v>150</v>
      </c>
      <c r="G38" s="6">
        <v>193</v>
      </c>
      <c r="H38" s="6">
        <v>195</v>
      </c>
      <c r="I38" s="6">
        <v>237</v>
      </c>
      <c r="J38" s="6">
        <v>254</v>
      </c>
      <c r="K38" s="6">
        <v>238</v>
      </c>
      <c r="L38" s="6">
        <v>195</v>
      </c>
      <c r="M38" s="6">
        <v>1982</v>
      </c>
      <c r="O38" s="5" t="str">
        <f t="shared" si="26"/>
        <v>AT3P</v>
      </c>
      <c r="P38" s="65">
        <f t="shared" si="15"/>
        <v>0</v>
      </c>
      <c r="Q38" s="65">
        <f t="shared" si="16"/>
        <v>223</v>
      </c>
      <c r="R38" s="65">
        <f t="shared" si="17"/>
        <v>158</v>
      </c>
      <c r="S38" s="65">
        <f t="shared" si="18"/>
        <v>139</v>
      </c>
      <c r="T38" s="65">
        <f t="shared" si="19"/>
        <v>150</v>
      </c>
      <c r="U38" s="65">
        <f t="shared" si="20"/>
        <v>193</v>
      </c>
      <c r="V38" s="65">
        <f t="shared" si="21"/>
        <v>195</v>
      </c>
      <c r="W38" s="65">
        <f t="shared" si="22"/>
        <v>237</v>
      </c>
      <c r="X38" s="65">
        <f t="shared" si="23"/>
        <v>254</v>
      </c>
      <c r="Y38" s="65">
        <f t="shared" si="24"/>
        <v>238</v>
      </c>
      <c r="Z38" s="65">
        <f t="shared" si="25"/>
        <v>195</v>
      </c>
      <c r="AA38" s="8">
        <f t="shared" si="27"/>
        <v>1982</v>
      </c>
      <c r="AB38" s="32">
        <f t="shared" si="28"/>
        <v>2.2283684115848173E-2</v>
      </c>
    </row>
    <row r="39" spans="1:28">
      <c r="A39" s="5" t="s">
        <v>370</v>
      </c>
      <c r="B39" s="6"/>
      <c r="C39" s="6"/>
      <c r="D39" s="6">
        <v>66</v>
      </c>
      <c r="E39" s="6">
        <v>72</v>
      </c>
      <c r="F39" s="6">
        <v>63</v>
      </c>
      <c r="G39" s="6">
        <v>290</v>
      </c>
      <c r="H39" s="6">
        <v>183</v>
      </c>
      <c r="I39" s="6">
        <v>183</v>
      </c>
      <c r="J39" s="6">
        <v>270</v>
      </c>
      <c r="K39" s="6">
        <v>254</v>
      </c>
      <c r="L39" s="6">
        <v>267</v>
      </c>
      <c r="M39" s="6">
        <v>1648</v>
      </c>
      <c r="O39" s="5" t="str">
        <f t="shared" si="26"/>
        <v>SS2P</v>
      </c>
      <c r="P39" s="65">
        <f t="shared" si="15"/>
        <v>0</v>
      </c>
      <c r="Q39" s="65">
        <f t="shared" si="16"/>
        <v>0</v>
      </c>
      <c r="R39" s="65">
        <f t="shared" si="17"/>
        <v>66</v>
      </c>
      <c r="S39" s="65">
        <f t="shared" si="18"/>
        <v>72</v>
      </c>
      <c r="T39" s="65">
        <f t="shared" si="19"/>
        <v>63</v>
      </c>
      <c r="U39" s="65">
        <f t="shared" si="20"/>
        <v>290</v>
      </c>
      <c r="V39" s="65">
        <f t="shared" si="21"/>
        <v>183</v>
      </c>
      <c r="W39" s="65">
        <f t="shared" si="22"/>
        <v>183</v>
      </c>
      <c r="X39" s="65">
        <f t="shared" si="23"/>
        <v>270</v>
      </c>
      <c r="Y39" s="65">
        <f t="shared" si="24"/>
        <v>254</v>
      </c>
      <c r="Z39" s="65">
        <f t="shared" si="25"/>
        <v>267</v>
      </c>
      <c r="AA39" s="8">
        <f t="shared" si="27"/>
        <v>1648</v>
      </c>
      <c r="AB39" s="32">
        <f t="shared" si="28"/>
        <v>1.8528512322360136E-2</v>
      </c>
    </row>
    <row r="40" spans="1:28">
      <c r="A40" s="5" t="s">
        <v>295</v>
      </c>
      <c r="B40" s="6"/>
      <c r="C40" s="6">
        <v>82</v>
      </c>
      <c r="D40" s="6">
        <v>47</v>
      </c>
      <c r="E40" s="6">
        <v>105</v>
      </c>
      <c r="F40" s="6">
        <v>160</v>
      </c>
      <c r="G40" s="6">
        <v>148</v>
      </c>
      <c r="H40" s="6">
        <v>274</v>
      </c>
      <c r="I40" s="6">
        <v>97</v>
      </c>
      <c r="J40" s="6">
        <v>60</v>
      </c>
      <c r="K40" s="6"/>
      <c r="L40" s="6"/>
      <c r="M40" s="6">
        <v>973</v>
      </c>
      <c r="O40" s="5" t="str">
        <f t="shared" si="26"/>
        <v>AA00</v>
      </c>
      <c r="P40" s="65">
        <f t="shared" si="15"/>
        <v>0</v>
      </c>
      <c r="Q40" s="65">
        <f t="shared" si="16"/>
        <v>82</v>
      </c>
      <c r="R40" s="65">
        <f t="shared" si="17"/>
        <v>47</v>
      </c>
      <c r="S40" s="65">
        <f t="shared" si="18"/>
        <v>105</v>
      </c>
      <c r="T40" s="65">
        <f t="shared" si="19"/>
        <v>160</v>
      </c>
      <c r="U40" s="65">
        <f t="shared" si="20"/>
        <v>148</v>
      </c>
      <c r="V40" s="65">
        <f t="shared" si="21"/>
        <v>274</v>
      </c>
      <c r="W40" s="65">
        <f t="shared" si="22"/>
        <v>97</v>
      </c>
      <c r="X40" s="65">
        <f t="shared" si="23"/>
        <v>60</v>
      </c>
      <c r="Y40" s="65">
        <f t="shared" si="24"/>
        <v>0</v>
      </c>
      <c r="Z40" s="65">
        <f t="shared" si="25"/>
        <v>0</v>
      </c>
      <c r="AA40" s="8">
        <f t="shared" si="27"/>
        <v>973</v>
      </c>
      <c r="AB40" s="32">
        <f t="shared" si="28"/>
        <v>1.0939467530131319E-2</v>
      </c>
    </row>
    <row r="41" spans="1:28">
      <c r="A41" s="5" t="s">
        <v>585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>
        <v>470</v>
      </c>
      <c r="M41" s="6">
        <v>470</v>
      </c>
      <c r="O41" s="5" t="str">
        <f t="shared" si="26"/>
        <v>S2T</v>
      </c>
      <c r="P41" s="65">
        <f t="shared" si="15"/>
        <v>0</v>
      </c>
      <c r="Q41" s="65">
        <f t="shared" si="16"/>
        <v>0</v>
      </c>
      <c r="R41" s="65">
        <f t="shared" si="17"/>
        <v>0</v>
      </c>
      <c r="S41" s="65">
        <f t="shared" si="18"/>
        <v>0</v>
      </c>
      <c r="T41" s="65">
        <f t="shared" si="19"/>
        <v>0</v>
      </c>
      <c r="U41" s="65">
        <f t="shared" si="20"/>
        <v>0</v>
      </c>
      <c r="V41" s="65">
        <f t="shared" si="21"/>
        <v>0</v>
      </c>
      <c r="W41" s="65">
        <f t="shared" si="22"/>
        <v>0</v>
      </c>
      <c r="X41" s="65">
        <f t="shared" si="23"/>
        <v>0</v>
      </c>
      <c r="Y41" s="65">
        <f t="shared" si="24"/>
        <v>0</v>
      </c>
      <c r="Z41" s="65">
        <f t="shared" si="25"/>
        <v>470</v>
      </c>
      <c r="AA41" s="8">
        <f t="shared" si="27"/>
        <v>470</v>
      </c>
      <c r="AB41" s="32">
        <f t="shared" si="28"/>
        <v>5.2842237812556212E-3</v>
      </c>
    </row>
    <row r="42" spans="1:28">
      <c r="A42" s="5" t="s">
        <v>517</v>
      </c>
      <c r="B42" s="6"/>
      <c r="C42" s="6"/>
      <c r="D42" s="6"/>
      <c r="E42" s="6"/>
      <c r="F42" s="6"/>
      <c r="G42" s="6"/>
      <c r="H42" s="6"/>
      <c r="I42" s="6">
        <v>102</v>
      </c>
      <c r="J42" s="6">
        <v>86</v>
      </c>
      <c r="K42" s="6">
        <v>131</v>
      </c>
      <c r="L42" s="6">
        <v>126</v>
      </c>
      <c r="M42" s="6">
        <v>445</v>
      </c>
      <c r="O42" s="5" t="str">
        <f t="shared" si="26"/>
        <v>PA36</v>
      </c>
      <c r="P42" s="65">
        <f t="shared" si="15"/>
        <v>0</v>
      </c>
      <c r="Q42" s="65">
        <f t="shared" si="16"/>
        <v>0</v>
      </c>
      <c r="R42" s="65">
        <f t="shared" si="17"/>
        <v>0</v>
      </c>
      <c r="S42" s="65">
        <f t="shared" si="18"/>
        <v>0</v>
      </c>
      <c r="T42" s="65">
        <f t="shared" si="19"/>
        <v>0</v>
      </c>
      <c r="U42" s="65">
        <f t="shared" si="20"/>
        <v>0</v>
      </c>
      <c r="V42" s="65">
        <f t="shared" si="21"/>
        <v>0</v>
      </c>
      <c r="W42" s="65">
        <f t="shared" si="22"/>
        <v>102</v>
      </c>
      <c r="X42" s="65">
        <f t="shared" si="23"/>
        <v>86</v>
      </c>
      <c r="Y42" s="65">
        <f t="shared" si="24"/>
        <v>131</v>
      </c>
      <c r="Z42" s="65">
        <f t="shared" si="25"/>
        <v>126</v>
      </c>
      <c r="AA42" s="8">
        <f t="shared" si="27"/>
        <v>445</v>
      </c>
      <c r="AB42" s="32">
        <f t="shared" si="28"/>
        <v>5.0031480482101093E-3</v>
      </c>
    </row>
    <row r="43" spans="1:28">
      <c r="A43" s="5" t="s">
        <v>410</v>
      </c>
      <c r="B43" s="6"/>
      <c r="C43" s="6"/>
      <c r="D43" s="6"/>
      <c r="E43" s="6"/>
      <c r="F43" s="6"/>
      <c r="G43" s="6">
        <v>371</v>
      </c>
      <c r="H43" s="6"/>
      <c r="I43" s="6"/>
      <c r="J43" s="6"/>
      <c r="K43" s="6"/>
      <c r="L43" s="6"/>
      <c r="M43" s="6">
        <v>371</v>
      </c>
      <c r="O43" s="5" t="str">
        <f t="shared" si="26"/>
        <v>C182</v>
      </c>
      <c r="P43" s="65">
        <f t="shared" si="15"/>
        <v>0</v>
      </c>
      <c r="Q43" s="65">
        <f t="shared" si="16"/>
        <v>0</v>
      </c>
      <c r="R43" s="65">
        <f t="shared" si="17"/>
        <v>0</v>
      </c>
      <c r="S43" s="65">
        <f t="shared" si="18"/>
        <v>0</v>
      </c>
      <c r="T43" s="65">
        <f t="shared" si="19"/>
        <v>0</v>
      </c>
      <c r="U43" s="65">
        <f t="shared" si="20"/>
        <v>371</v>
      </c>
      <c r="V43" s="65">
        <f t="shared" si="21"/>
        <v>0</v>
      </c>
      <c r="W43" s="65">
        <f t="shared" si="22"/>
        <v>0</v>
      </c>
      <c r="X43" s="65">
        <f t="shared" si="23"/>
        <v>0</v>
      </c>
      <c r="Y43" s="65">
        <f t="shared" si="24"/>
        <v>0</v>
      </c>
      <c r="Z43" s="65">
        <f t="shared" si="25"/>
        <v>0</v>
      </c>
      <c r="AA43" s="8">
        <f t="shared" si="27"/>
        <v>371</v>
      </c>
      <c r="AB43" s="32">
        <f t="shared" si="28"/>
        <v>4.1711638783953949E-3</v>
      </c>
    </row>
    <row r="44" spans="1:28">
      <c r="A44" s="5" t="s">
        <v>394</v>
      </c>
      <c r="B44" s="6"/>
      <c r="C44" s="6"/>
      <c r="D44" s="6"/>
      <c r="E44" s="6"/>
      <c r="F44" s="6">
        <v>10</v>
      </c>
      <c r="G44" s="6">
        <v>10</v>
      </c>
      <c r="H44" s="6"/>
      <c r="I44" s="6"/>
      <c r="J44" s="6">
        <v>30</v>
      </c>
      <c r="K44" s="6">
        <v>288</v>
      </c>
      <c r="L44" s="6"/>
      <c r="M44" s="6">
        <v>338</v>
      </c>
      <c r="O44" s="5" t="str">
        <f t="shared" si="26"/>
        <v>C190</v>
      </c>
      <c r="P44" s="65">
        <f t="shared" si="15"/>
        <v>0</v>
      </c>
      <c r="Q44" s="65">
        <f t="shared" si="16"/>
        <v>0</v>
      </c>
      <c r="R44" s="65">
        <f t="shared" si="17"/>
        <v>0</v>
      </c>
      <c r="S44" s="65">
        <f t="shared" si="18"/>
        <v>0</v>
      </c>
      <c r="T44" s="65">
        <f t="shared" si="19"/>
        <v>10</v>
      </c>
      <c r="U44" s="65">
        <f t="shared" si="20"/>
        <v>10</v>
      </c>
      <c r="V44" s="65">
        <f t="shared" si="21"/>
        <v>0</v>
      </c>
      <c r="W44" s="65">
        <f t="shared" si="22"/>
        <v>0</v>
      </c>
      <c r="X44" s="65">
        <f t="shared" si="23"/>
        <v>30</v>
      </c>
      <c r="Y44" s="65">
        <f t="shared" si="24"/>
        <v>288</v>
      </c>
      <c r="Z44" s="65">
        <f t="shared" si="25"/>
        <v>0</v>
      </c>
      <c r="AA44" s="8">
        <f t="shared" si="27"/>
        <v>338</v>
      </c>
      <c r="AB44" s="32">
        <f t="shared" si="28"/>
        <v>3.8001439107753195E-3</v>
      </c>
    </row>
    <row r="45" spans="1:28">
      <c r="A45" s="5" t="s">
        <v>543</v>
      </c>
      <c r="B45" s="6"/>
      <c r="C45" s="6"/>
      <c r="D45" s="6"/>
      <c r="E45" s="6"/>
      <c r="F45" s="6"/>
      <c r="G45" s="6"/>
      <c r="H45" s="6"/>
      <c r="I45" s="6"/>
      <c r="J45" s="6"/>
      <c r="K45" s="6">
        <v>4</v>
      </c>
      <c r="L45" s="6">
        <v>131</v>
      </c>
      <c r="M45" s="6">
        <v>135</v>
      </c>
      <c r="O45" s="5" t="str">
        <f t="shared" si="26"/>
        <v>P28A</v>
      </c>
      <c r="P45" s="65">
        <f t="shared" si="15"/>
        <v>0</v>
      </c>
      <c r="Q45" s="65">
        <f t="shared" si="16"/>
        <v>0</v>
      </c>
      <c r="R45" s="65">
        <f t="shared" si="17"/>
        <v>0</v>
      </c>
      <c r="S45" s="65">
        <f t="shared" si="18"/>
        <v>0</v>
      </c>
      <c r="T45" s="65">
        <f t="shared" si="19"/>
        <v>0</v>
      </c>
      <c r="U45" s="65">
        <f t="shared" si="20"/>
        <v>0</v>
      </c>
      <c r="V45" s="65">
        <f t="shared" si="21"/>
        <v>0</v>
      </c>
      <c r="W45" s="65">
        <f t="shared" si="22"/>
        <v>0</v>
      </c>
      <c r="X45" s="65">
        <f t="shared" si="23"/>
        <v>0</v>
      </c>
      <c r="Y45" s="65">
        <f t="shared" si="24"/>
        <v>4</v>
      </c>
      <c r="Z45" s="65">
        <f t="shared" si="25"/>
        <v>131</v>
      </c>
      <c r="AA45" s="8">
        <f t="shared" si="27"/>
        <v>135</v>
      </c>
      <c r="AB45" s="32">
        <f t="shared" si="28"/>
        <v>1.5178089584457636E-3</v>
      </c>
    </row>
    <row r="46" spans="1:28">
      <c r="A46" s="5" t="s">
        <v>157</v>
      </c>
      <c r="B46" s="6">
        <v>5</v>
      </c>
      <c r="C46" s="6">
        <v>2</v>
      </c>
      <c r="D46" s="6">
        <v>9</v>
      </c>
      <c r="E46" s="6">
        <v>13</v>
      </c>
      <c r="F46" s="6">
        <v>30</v>
      </c>
      <c r="G46" s="6">
        <v>26</v>
      </c>
      <c r="H46" s="6">
        <v>17</v>
      </c>
      <c r="I46" s="6">
        <v>11</v>
      </c>
      <c r="J46" s="6">
        <v>8</v>
      </c>
      <c r="K46" s="6">
        <v>9</v>
      </c>
      <c r="L46" s="6"/>
      <c r="M46" s="6">
        <v>130</v>
      </c>
      <c r="O46" s="5" t="str">
        <f t="shared" si="26"/>
        <v>G164</v>
      </c>
      <c r="P46" s="65">
        <f t="shared" si="15"/>
        <v>5</v>
      </c>
      <c r="Q46" s="65">
        <f t="shared" si="16"/>
        <v>2</v>
      </c>
      <c r="R46" s="65">
        <f t="shared" si="17"/>
        <v>9</v>
      </c>
      <c r="S46" s="65">
        <f t="shared" si="18"/>
        <v>13</v>
      </c>
      <c r="T46" s="65">
        <f t="shared" si="19"/>
        <v>30</v>
      </c>
      <c r="U46" s="65">
        <f t="shared" si="20"/>
        <v>26</v>
      </c>
      <c r="V46" s="65">
        <f t="shared" si="21"/>
        <v>17</v>
      </c>
      <c r="W46" s="65">
        <f t="shared" si="22"/>
        <v>11</v>
      </c>
      <c r="X46" s="65">
        <f t="shared" si="23"/>
        <v>8</v>
      </c>
      <c r="Y46" s="65">
        <f t="shared" si="24"/>
        <v>9</v>
      </c>
      <c r="Z46" s="65">
        <f t="shared" si="25"/>
        <v>0</v>
      </c>
      <c r="AA46" s="8">
        <f t="shared" si="27"/>
        <v>130</v>
      </c>
      <c r="AB46" s="32">
        <f t="shared" si="28"/>
        <v>1.4615938118366612E-3</v>
      </c>
    </row>
    <row r="47" spans="1:28" ht="15">
      <c r="A47" s="5" t="s">
        <v>421</v>
      </c>
      <c r="B47" s="6">
        <v>4725</v>
      </c>
      <c r="C47" s="6">
        <v>5065</v>
      </c>
      <c r="D47" s="6">
        <v>3669</v>
      </c>
      <c r="E47" s="6">
        <v>6449</v>
      </c>
      <c r="F47" s="6">
        <v>12446</v>
      </c>
      <c r="G47" s="6">
        <v>14013</v>
      </c>
      <c r="H47" s="6">
        <v>12053</v>
      </c>
      <c r="I47" s="6">
        <v>9050</v>
      </c>
      <c r="J47" s="6">
        <v>6704</v>
      </c>
      <c r="K47" s="6">
        <v>7305</v>
      </c>
      <c r="L47" s="6">
        <v>7465</v>
      </c>
      <c r="M47" s="6">
        <v>88944</v>
      </c>
      <c r="O47" s="46" t="s">
        <v>421</v>
      </c>
      <c r="P47" s="46">
        <f>SUM(P32:P46)</f>
        <v>4725</v>
      </c>
      <c r="Q47" s="46">
        <f t="shared" ref="Q47:AA47" si="29">SUM(Q32:Q46)</f>
        <v>5065</v>
      </c>
      <c r="R47" s="46">
        <f t="shared" si="29"/>
        <v>3669</v>
      </c>
      <c r="S47" s="46">
        <f t="shared" si="29"/>
        <v>6449</v>
      </c>
      <c r="T47" s="46">
        <f t="shared" si="29"/>
        <v>12446</v>
      </c>
      <c r="U47" s="46">
        <f t="shared" si="29"/>
        <v>14013</v>
      </c>
      <c r="V47" s="46">
        <f t="shared" si="29"/>
        <v>12053</v>
      </c>
      <c r="W47" s="46">
        <f t="shared" si="29"/>
        <v>9050</v>
      </c>
      <c r="X47" s="46">
        <f t="shared" si="29"/>
        <v>6704</v>
      </c>
      <c r="Y47" s="46">
        <f t="shared" si="29"/>
        <v>7305</v>
      </c>
      <c r="Z47" s="46">
        <f t="shared" si="29"/>
        <v>7465</v>
      </c>
      <c r="AA47" s="46">
        <f t="shared" si="29"/>
        <v>88944</v>
      </c>
      <c r="AB47" s="47">
        <f>SUM(AB32:AB46)</f>
        <v>1</v>
      </c>
    </row>
    <row r="48" spans="1:28">
      <c r="A48" s="5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</row>
    <row r="49" spans="1:28" ht="18">
      <c r="O49" s="34" t="s">
        <v>449</v>
      </c>
    </row>
    <row r="50" spans="1:28">
      <c r="A50" s="52" t="s">
        <v>445</v>
      </c>
      <c r="B50" s="52" t="s">
        <v>432</v>
      </c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</row>
    <row r="51" spans="1:28" ht="45">
      <c r="A51" s="48" t="s">
        <v>414</v>
      </c>
      <c r="B51" s="48" t="s">
        <v>415</v>
      </c>
      <c r="C51" s="48" t="s">
        <v>416</v>
      </c>
      <c r="D51" s="48" t="s">
        <v>417</v>
      </c>
      <c r="E51" s="48" t="s">
        <v>418</v>
      </c>
      <c r="F51" s="48" t="s">
        <v>419</v>
      </c>
      <c r="G51" s="48" t="s">
        <v>420</v>
      </c>
      <c r="H51" s="48" t="s">
        <v>509</v>
      </c>
      <c r="I51" s="48" t="s">
        <v>519</v>
      </c>
      <c r="J51" s="48" t="s">
        <v>527</v>
      </c>
      <c r="K51" s="48" t="s">
        <v>577</v>
      </c>
      <c r="L51" s="48" t="s">
        <v>586</v>
      </c>
      <c r="M51" s="48" t="s">
        <v>421</v>
      </c>
      <c r="O51" s="35" t="s">
        <v>6</v>
      </c>
      <c r="P51" s="35" t="s">
        <v>415</v>
      </c>
      <c r="Q51" s="35" t="s">
        <v>416</v>
      </c>
      <c r="R51" s="35" t="s">
        <v>417</v>
      </c>
      <c r="S51" s="35" t="s">
        <v>418</v>
      </c>
      <c r="T51" s="35" t="s">
        <v>419</v>
      </c>
      <c r="U51" s="35" t="s">
        <v>420</v>
      </c>
      <c r="V51" s="35" t="s">
        <v>509</v>
      </c>
      <c r="W51" s="35" t="s">
        <v>519</v>
      </c>
      <c r="X51" s="35" t="s">
        <v>527</v>
      </c>
      <c r="Y51" s="35" t="s">
        <v>577</v>
      </c>
      <c r="Z51" s="35" t="s">
        <v>586</v>
      </c>
      <c r="AA51" s="35" t="str">
        <f>+Entradas!$B$2</f>
        <v>Total Enero - Noviembre</v>
      </c>
      <c r="AB51" s="36" t="s">
        <v>496</v>
      </c>
    </row>
    <row r="52" spans="1:28">
      <c r="A52" s="5" t="s">
        <v>15</v>
      </c>
      <c r="B52" s="6">
        <v>1165.7816666666665</v>
      </c>
      <c r="C52" s="6">
        <v>1209.5583333333334</v>
      </c>
      <c r="D52" s="6">
        <v>1043.8066666666666</v>
      </c>
      <c r="E52" s="6">
        <v>1755.65</v>
      </c>
      <c r="F52" s="6">
        <v>2038.9858333333329</v>
      </c>
      <c r="G52" s="6">
        <v>2612.5466666666675</v>
      </c>
      <c r="H52" s="6">
        <v>2365.1376666666674</v>
      </c>
      <c r="I52" s="6">
        <v>1531.9625000000008</v>
      </c>
      <c r="J52" s="6">
        <v>1118.361166666667</v>
      </c>
      <c r="K52" s="6">
        <v>1315.9421666666665</v>
      </c>
      <c r="L52" s="6">
        <v>1343.796</v>
      </c>
      <c r="M52" s="6">
        <v>17501.528666666669</v>
      </c>
      <c r="O52" s="5" t="str">
        <f t="shared" ref="O52:O65" si="30">+A52</f>
        <v>C188</v>
      </c>
      <c r="P52" s="65">
        <f t="shared" ref="P52:Z66" si="31">+B52</f>
        <v>1165.7816666666665</v>
      </c>
      <c r="Q52" s="65">
        <f t="shared" ref="Q52:Z66" si="32">+C52</f>
        <v>1209.5583333333334</v>
      </c>
      <c r="R52" s="65">
        <f t="shared" ref="R52:Z66" si="33">+D52</f>
        <v>1043.8066666666666</v>
      </c>
      <c r="S52" s="65">
        <f t="shared" ref="S52:Z66" si="34">+E52</f>
        <v>1755.65</v>
      </c>
      <c r="T52" s="65">
        <f t="shared" ref="T52:Z66" si="35">+F52</f>
        <v>2038.9858333333329</v>
      </c>
      <c r="U52" s="65">
        <f t="shared" ref="U52:Z66" si="36">+G52</f>
        <v>2612.5466666666675</v>
      </c>
      <c r="V52" s="65">
        <f t="shared" ref="V52:Z66" si="37">+H52</f>
        <v>2365.1376666666674</v>
      </c>
      <c r="W52" s="65">
        <f t="shared" ref="W52:Z66" si="38">+I52</f>
        <v>1531.9625000000008</v>
      </c>
      <c r="X52" s="65">
        <f t="shared" ref="X52:Z66" si="39">+J52</f>
        <v>1118.361166666667</v>
      </c>
      <c r="Y52" s="65">
        <f t="shared" ref="Y52:Z66" si="40">+K52</f>
        <v>1315.9421666666665</v>
      </c>
      <c r="Z52" s="65">
        <f t="shared" ref="Z52:Z66" si="41">+L52</f>
        <v>1343.796</v>
      </c>
      <c r="AA52" s="6">
        <f>SUM(P52:Z52)</f>
        <v>17501.528666666669</v>
      </c>
      <c r="AB52" s="32">
        <f>+AA52/$AA$67</f>
        <v>0.34564494273650714</v>
      </c>
    </row>
    <row r="53" spans="1:28">
      <c r="A53" s="5" t="s">
        <v>92</v>
      </c>
      <c r="B53" s="6">
        <v>1604.4333333333332</v>
      </c>
      <c r="C53" s="6">
        <v>1303.0833333333333</v>
      </c>
      <c r="D53" s="6">
        <v>1192.1666666666667</v>
      </c>
      <c r="E53" s="6">
        <v>783.66666666666674</v>
      </c>
      <c r="F53" s="6">
        <v>1304.5366666666669</v>
      </c>
      <c r="G53" s="6">
        <v>2508.103333333333</v>
      </c>
      <c r="H53" s="6">
        <v>2496.1549999999997</v>
      </c>
      <c r="I53" s="6">
        <v>651.06666666666672</v>
      </c>
      <c r="J53" s="6">
        <v>344.14166666666671</v>
      </c>
      <c r="K53" s="6">
        <v>318.50599999999991</v>
      </c>
      <c r="L53" s="6">
        <v>675.58416666666676</v>
      </c>
      <c r="M53" s="6">
        <v>13181.443500000001</v>
      </c>
      <c r="O53" s="5" t="str">
        <f t="shared" ref="O53:Z66" si="42">+A53</f>
        <v>PA25</v>
      </c>
      <c r="P53" s="65">
        <f t="shared" si="31"/>
        <v>1604.4333333333332</v>
      </c>
      <c r="Q53" s="65">
        <f t="shared" si="32"/>
        <v>1303.0833333333333</v>
      </c>
      <c r="R53" s="65">
        <f t="shared" si="33"/>
        <v>1192.1666666666667</v>
      </c>
      <c r="S53" s="65">
        <f t="shared" si="34"/>
        <v>783.66666666666674</v>
      </c>
      <c r="T53" s="65">
        <f t="shared" si="35"/>
        <v>1304.5366666666669</v>
      </c>
      <c r="U53" s="65">
        <f t="shared" si="36"/>
        <v>2508.103333333333</v>
      </c>
      <c r="V53" s="65">
        <f t="shared" si="37"/>
        <v>2496.1549999999997</v>
      </c>
      <c r="W53" s="65">
        <f t="shared" si="38"/>
        <v>651.06666666666672</v>
      </c>
      <c r="X53" s="65">
        <f t="shared" si="39"/>
        <v>344.14166666666671</v>
      </c>
      <c r="Y53" s="65">
        <f t="shared" si="40"/>
        <v>318.50599999999991</v>
      </c>
      <c r="Z53" s="65">
        <f t="shared" si="41"/>
        <v>675.58416666666676</v>
      </c>
      <c r="AA53" s="6">
        <f t="shared" ref="AA53:AA66" si="43">SUM(P53:Z53)</f>
        <v>13181.443500000001</v>
      </c>
      <c r="AB53" s="32">
        <f>+AA53/$AA$67</f>
        <v>0.26032579042192644</v>
      </c>
    </row>
    <row r="54" spans="1:28">
      <c r="A54" s="5" t="s">
        <v>43</v>
      </c>
      <c r="B54" s="6">
        <v>758.55833333333339</v>
      </c>
      <c r="C54" s="6">
        <v>694.80000000000007</v>
      </c>
      <c r="D54" s="6">
        <v>729.46</v>
      </c>
      <c r="E54" s="6">
        <v>709.30000000000007</v>
      </c>
      <c r="F54" s="6">
        <v>740.79166666666663</v>
      </c>
      <c r="G54" s="6">
        <v>756.23</v>
      </c>
      <c r="H54" s="6">
        <v>1306.5000000000002</v>
      </c>
      <c r="I54" s="6">
        <v>942.40233333333333</v>
      </c>
      <c r="J54" s="6">
        <v>918.79333333333341</v>
      </c>
      <c r="K54" s="6">
        <v>1059.2059999999999</v>
      </c>
      <c r="L54" s="6">
        <v>1005.7230000000002</v>
      </c>
      <c r="M54" s="6">
        <v>9621.764666666666</v>
      </c>
      <c r="O54" s="5" t="str">
        <f t="shared" si="42"/>
        <v>SS2T</v>
      </c>
      <c r="P54" s="65">
        <f t="shared" si="31"/>
        <v>758.55833333333339</v>
      </c>
      <c r="Q54" s="65">
        <f t="shared" si="32"/>
        <v>694.80000000000007</v>
      </c>
      <c r="R54" s="65">
        <f t="shared" si="33"/>
        <v>729.46</v>
      </c>
      <c r="S54" s="65">
        <f t="shared" si="34"/>
        <v>709.30000000000007</v>
      </c>
      <c r="T54" s="65">
        <f t="shared" si="35"/>
        <v>740.79166666666663</v>
      </c>
      <c r="U54" s="65">
        <f t="shared" si="36"/>
        <v>756.23</v>
      </c>
      <c r="V54" s="65">
        <f t="shared" si="37"/>
        <v>1306.5000000000002</v>
      </c>
      <c r="W54" s="65">
        <f t="shared" si="38"/>
        <v>942.40233333333333</v>
      </c>
      <c r="X54" s="65">
        <f t="shared" si="39"/>
        <v>918.79333333333341</v>
      </c>
      <c r="Y54" s="65">
        <f t="shared" si="40"/>
        <v>1059.2059999999999</v>
      </c>
      <c r="Z54" s="65">
        <f t="shared" si="41"/>
        <v>1005.7230000000002</v>
      </c>
      <c r="AA54" s="6">
        <f t="shared" si="43"/>
        <v>9621.764666666666</v>
      </c>
      <c r="AB54" s="32">
        <f>+AA54/$AA$67</f>
        <v>0.19002421791693475</v>
      </c>
    </row>
    <row r="55" spans="1:28">
      <c r="A55" s="5" t="s">
        <v>264</v>
      </c>
      <c r="B55" s="6"/>
      <c r="C55" s="6">
        <v>244.8</v>
      </c>
      <c r="D55" s="6">
        <v>176.5</v>
      </c>
      <c r="E55" s="6">
        <v>219.7</v>
      </c>
      <c r="F55" s="6">
        <v>175.16666666666669</v>
      </c>
      <c r="G55" s="6">
        <v>203.46666666666667</v>
      </c>
      <c r="H55" s="6">
        <v>209.13333333333333</v>
      </c>
      <c r="I55" s="6">
        <v>229.01583333333332</v>
      </c>
      <c r="J55" s="6">
        <v>258.017</v>
      </c>
      <c r="K55" s="6">
        <v>230.023</v>
      </c>
      <c r="L55" s="6">
        <v>187.01799999999997</v>
      </c>
      <c r="M55" s="6">
        <v>2132.8405000000002</v>
      </c>
      <c r="O55" s="5" t="str">
        <f t="shared" si="42"/>
        <v>AT3P</v>
      </c>
      <c r="P55" s="65">
        <f t="shared" si="31"/>
        <v>0</v>
      </c>
      <c r="Q55" s="65">
        <f t="shared" si="32"/>
        <v>244.8</v>
      </c>
      <c r="R55" s="65">
        <f t="shared" si="33"/>
        <v>176.5</v>
      </c>
      <c r="S55" s="65">
        <f t="shared" si="34"/>
        <v>219.7</v>
      </c>
      <c r="T55" s="65">
        <f t="shared" si="35"/>
        <v>175.16666666666669</v>
      </c>
      <c r="U55" s="65">
        <f t="shared" si="36"/>
        <v>203.46666666666667</v>
      </c>
      <c r="V55" s="65">
        <f t="shared" si="37"/>
        <v>209.13333333333333</v>
      </c>
      <c r="W55" s="65">
        <f t="shared" si="38"/>
        <v>229.01583333333332</v>
      </c>
      <c r="X55" s="65">
        <f t="shared" si="39"/>
        <v>258.017</v>
      </c>
      <c r="Y55" s="65">
        <f t="shared" si="40"/>
        <v>230.023</v>
      </c>
      <c r="Z55" s="65">
        <f t="shared" si="41"/>
        <v>187.01799999999997</v>
      </c>
      <c r="AA55" s="6">
        <f t="shared" si="43"/>
        <v>2132.8405000000002</v>
      </c>
      <c r="AB55" s="32">
        <f>+AA55/$AA$67</f>
        <v>4.2122350940274243E-2</v>
      </c>
    </row>
    <row r="56" spans="1:28">
      <c r="A56" s="5" t="s">
        <v>217</v>
      </c>
      <c r="B56" s="6">
        <v>167.03166666666667</v>
      </c>
      <c r="C56" s="6">
        <v>214.15</v>
      </c>
      <c r="D56" s="6"/>
      <c r="E56" s="6">
        <v>221.02166666666665</v>
      </c>
      <c r="F56" s="6">
        <v>239.02666666666664</v>
      </c>
      <c r="G56" s="6">
        <v>144.01499999999999</v>
      </c>
      <c r="H56" s="6">
        <v>239.05</v>
      </c>
      <c r="I56" s="6">
        <v>229.02166666666665</v>
      </c>
      <c r="J56" s="6">
        <v>237.03666666666669</v>
      </c>
      <c r="K56" s="6">
        <v>255.01099999999997</v>
      </c>
      <c r="L56" s="6"/>
      <c r="M56" s="6">
        <v>1945.3643333333332</v>
      </c>
      <c r="O56" s="5" t="str">
        <f t="shared" si="42"/>
        <v>AT5T</v>
      </c>
      <c r="P56" s="65">
        <f t="shared" si="31"/>
        <v>167.03166666666667</v>
      </c>
      <c r="Q56" s="65">
        <f t="shared" si="32"/>
        <v>214.15</v>
      </c>
      <c r="R56" s="65">
        <f t="shared" si="33"/>
        <v>0</v>
      </c>
      <c r="S56" s="65">
        <f t="shared" si="34"/>
        <v>221.02166666666665</v>
      </c>
      <c r="T56" s="65">
        <f t="shared" si="35"/>
        <v>239.02666666666664</v>
      </c>
      <c r="U56" s="65">
        <f t="shared" si="36"/>
        <v>144.01499999999999</v>
      </c>
      <c r="V56" s="65">
        <f t="shared" si="37"/>
        <v>239.05</v>
      </c>
      <c r="W56" s="65">
        <f t="shared" si="38"/>
        <v>229.02166666666665</v>
      </c>
      <c r="X56" s="65">
        <f t="shared" si="39"/>
        <v>237.03666666666669</v>
      </c>
      <c r="Y56" s="65">
        <f t="shared" si="40"/>
        <v>255.01099999999997</v>
      </c>
      <c r="Z56" s="65">
        <f t="shared" si="41"/>
        <v>0</v>
      </c>
      <c r="AA56" s="6">
        <f t="shared" si="43"/>
        <v>1945.3643333333332</v>
      </c>
      <c r="AB56" s="32">
        <f>+AA56/$AA$67</f>
        <v>3.8419806429669398E-2</v>
      </c>
    </row>
    <row r="57" spans="1:28">
      <c r="A57" s="5" t="s">
        <v>370</v>
      </c>
      <c r="B57" s="6"/>
      <c r="C57" s="6"/>
      <c r="D57" s="6">
        <v>177.01500000000001</v>
      </c>
      <c r="E57" s="6">
        <v>193</v>
      </c>
      <c r="F57" s="6">
        <v>179.02500000000001</v>
      </c>
      <c r="G57" s="6">
        <v>178.01833333333332</v>
      </c>
      <c r="H57" s="6">
        <v>116.01499999999999</v>
      </c>
      <c r="I57" s="6">
        <v>204.00900000000001</v>
      </c>
      <c r="J57" s="6">
        <v>157.011</v>
      </c>
      <c r="K57" s="6">
        <v>159.01100000000002</v>
      </c>
      <c r="L57" s="6">
        <v>154.012</v>
      </c>
      <c r="M57" s="6">
        <v>1517.1163333333332</v>
      </c>
      <c r="O57" s="5" t="str">
        <f t="shared" si="42"/>
        <v>SS2P</v>
      </c>
      <c r="P57" s="65">
        <f t="shared" si="31"/>
        <v>0</v>
      </c>
      <c r="Q57" s="65">
        <f t="shared" si="32"/>
        <v>0</v>
      </c>
      <c r="R57" s="65">
        <f t="shared" si="33"/>
        <v>177.01500000000001</v>
      </c>
      <c r="S57" s="65">
        <f t="shared" si="34"/>
        <v>193</v>
      </c>
      <c r="T57" s="65">
        <f t="shared" si="35"/>
        <v>179.02500000000001</v>
      </c>
      <c r="U57" s="65">
        <f t="shared" si="36"/>
        <v>178.01833333333332</v>
      </c>
      <c r="V57" s="65">
        <f t="shared" si="37"/>
        <v>116.01499999999999</v>
      </c>
      <c r="W57" s="65">
        <f t="shared" si="38"/>
        <v>204.00900000000001</v>
      </c>
      <c r="X57" s="65">
        <f t="shared" si="39"/>
        <v>157.011</v>
      </c>
      <c r="Y57" s="65">
        <f t="shared" si="40"/>
        <v>159.01100000000002</v>
      </c>
      <c r="Z57" s="65">
        <f t="shared" si="41"/>
        <v>154.012</v>
      </c>
      <c r="AA57" s="6">
        <f t="shared" si="43"/>
        <v>1517.1163333333332</v>
      </c>
      <c r="AB57" s="32">
        <f>+AA57/$AA$67</f>
        <v>2.9962159200319353E-2</v>
      </c>
    </row>
    <row r="58" spans="1:28">
      <c r="A58" s="5" t="s">
        <v>211</v>
      </c>
      <c r="B58" s="6">
        <v>147.32</v>
      </c>
      <c r="C58" s="6">
        <v>135.9</v>
      </c>
      <c r="D58" s="6">
        <v>49.01</v>
      </c>
      <c r="E58" s="6">
        <v>113.91666666666666</v>
      </c>
      <c r="F58" s="6">
        <v>140.02933333333334</v>
      </c>
      <c r="G58" s="6">
        <v>158.02199999999999</v>
      </c>
      <c r="H58" s="6">
        <v>172.92666666666668</v>
      </c>
      <c r="I58" s="6">
        <v>170.02766666666665</v>
      </c>
      <c r="J58" s="6">
        <v>116.02033333333333</v>
      </c>
      <c r="K58" s="6">
        <v>101.01733333333334</v>
      </c>
      <c r="L58" s="6">
        <v>168.01400000000001</v>
      </c>
      <c r="M58" s="6">
        <v>1472.2040000000002</v>
      </c>
      <c r="O58" s="5" t="str">
        <f t="shared" si="42"/>
        <v>A100</v>
      </c>
      <c r="P58" s="65">
        <f t="shared" si="31"/>
        <v>147.32</v>
      </c>
      <c r="Q58" s="65">
        <f t="shared" si="32"/>
        <v>135.9</v>
      </c>
      <c r="R58" s="65">
        <f t="shared" si="33"/>
        <v>49.01</v>
      </c>
      <c r="S58" s="65">
        <f t="shared" si="34"/>
        <v>113.91666666666666</v>
      </c>
      <c r="T58" s="65">
        <f t="shared" si="35"/>
        <v>140.02933333333334</v>
      </c>
      <c r="U58" s="65">
        <f t="shared" si="36"/>
        <v>158.02199999999999</v>
      </c>
      <c r="V58" s="65">
        <f t="shared" si="37"/>
        <v>172.92666666666668</v>
      </c>
      <c r="W58" s="65">
        <f t="shared" si="38"/>
        <v>170.02766666666665</v>
      </c>
      <c r="X58" s="65">
        <f t="shared" si="39"/>
        <v>116.02033333333333</v>
      </c>
      <c r="Y58" s="65">
        <f t="shared" si="40"/>
        <v>101.01733333333334</v>
      </c>
      <c r="Z58" s="65">
        <f t="shared" si="41"/>
        <v>168.01400000000001</v>
      </c>
      <c r="AA58" s="6">
        <f t="shared" si="43"/>
        <v>1472.2040000000002</v>
      </c>
      <c r="AB58" s="32">
        <f>+AA58/$AA$67</f>
        <v>2.9075166916455075E-2</v>
      </c>
    </row>
    <row r="59" spans="1:28">
      <c r="A59" s="5" t="s">
        <v>225</v>
      </c>
      <c r="B59" s="6">
        <v>189.83833333333331</v>
      </c>
      <c r="C59" s="6">
        <v>130.69999999999999</v>
      </c>
      <c r="D59" s="6">
        <v>23.006666666666668</v>
      </c>
      <c r="E59" s="6">
        <v>171.43333333333334</v>
      </c>
      <c r="F59" s="6">
        <v>203.71333333333334</v>
      </c>
      <c r="G59" s="6">
        <v>120.01600000000001</v>
      </c>
      <c r="H59" s="6">
        <v>200.80166666666668</v>
      </c>
      <c r="I59" s="6">
        <v>107.91333333333333</v>
      </c>
      <c r="J59" s="6">
        <v>73.019666666666666</v>
      </c>
      <c r="K59" s="6">
        <v>139.42000000000002</v>
      </c>
      <c r="L59" s="6">
        <v>112.00700000000001</v>
      </c>
      <c r="M59" s="6">
        <v>1471.8693333333333</v>
      </c>
      <c r="O59" s="5" t="str">
        <f t="shared" si="42"/>
        <v>WA50</v>
      </c>
      <c r="P59" s="65">
        <f t="shared" si="31"/>
        <v>189.83833333333331</v>
      </c>
      <c r="Q59" s="65">
        <f t="shared" si="32"/>
        <v>130.69999999999999</v>
      </c>
      <c r="R59" s="65">
        <f t="shared" si="33"/>
        <v>23.006666666666668</v>
      </c>
      <c r="S59" s="65">
        <f t="shared" si="34"/>
        <v>171.43333333333334</v>
      </c>
      <c r="T59" s="65">
        <f t="shared" si="35"/>
        <v>203.71333333333334</v>
      </c>
      <c r="U59" s="65">
        <f t="shared" si="36"/>
        <v>120.01600000000001</v>
      </c>
      <c r="V59" s="65">
        <f t="shared" si="37"/>
        <v>200.80166666666668</v>
      </c>
      <c r="W59" s="65">
        <f t="shared" si="38"/>
        <v>107.91333333333333</v>
      </c>
      <c r="X59" s="65">
        <f t="shared" si="39"/>
        <v>73.019666666666666</v>
      </c>
      <c r="Y59" s="65">
        <f t="shared" si="40"/>
        <v>139.42000000000002</v>
      </c>
      <c r="Z59" s="65">
        <f t="shared" si="41"/>
        <v>112.00700000000001</v>
      </c>
      <c r="AA59" s="6">
        <f t="shared" si="43"/>
        <v>1471.8693333333333</v>
      </c>
      <c r="AB59" s="32">
        <f>+AA59/$AA$67</f>
        <v>2.9068557445760312E-2</v>
      </c>
    </row>
    <row r="60" spans="1:28">
      <c r="A60" s="5" t="s">
        <v>295</v>
      </c>
      <c r="B60" s="6"/>
      <c r="C60" s="6">
        <v>55.666666666666657</v>
      </c>
      <c r="D60" s="6">
        <v>32.766666666666666</v>
      </c>
      <c r="E60" s="6">
        <v>64.516666666666652</v>
      </c>
      <c r="F60" s="6">
        <v>114.28183333333331</v>
      </c>
      <c r="G60" s="6">
        <v>91.166666666666671</v>
      </c>
      <c r="H60" s="6">
        <v>182.74966666666671</v>
      </c>
      <c r="I60" s="6">
        <v>68.070000000000007</v>
      </c>
      <c r="J60" s="6">
        <v>42.999999999999993</v>
      </c>
      <c r="K60" s="6"/>
      <c r="L60" s="6"/>
      <c r="M60" s="6">
        <v>652.21816666666666</v>
      </c>
      <c r="O60" s="5" t="str">
        <f t="shared" si="42"/>
        <v>AA00</v>
      </c>
      <c r="P60" s="65">
        <f t="shared" si="31"/>
        <v>0</v>
      </c>
      <c r="Q60" s="65">
        <f t="shared" si="32"/>
        <v>55.666666666666657</v>
      </c>
      <c r="R60" s="65">
        <f t="shared" si="33"/>
        <v>32.766666666666666</v>
      </c>
      <c r="S60" s="65">
        <f t="shared" si="34"/>
        <v>64.516666666666652</v>
      </c>
      <c r="T60" s="65">
        <f t="shared" si="35"/>
        <v>114.28183333333331</v>
      </c>
      <c r="U60" s="65">
        <f t="shared" si="36"/>
        <v>91.166666666666671</v>
      </c>
      <c r="V60" s="65">
        <f t="shared" si="37"/>
        <v>182.74966666666671</v>
      </c>
      <c r="W60" s="65">
        <f t="shared" si="38"/>
        <v>68.070000000000007</v>
      </c>
      <c r="X60" s="65">
        <f t="shared" si="39"/>
        <v>42.999999999999993</v>
      </c>
      <c r="Y60" s="65">
        <f t="shared" si="40"/>
        <v>0</v>
      </c>
      <c r="Z60" s="65">
        <f t="shared" si="41"/>
        <v>0</v>
      </c>
      <c r="AA60" s="6">
        <f t="shared" si="43"/>
        <v>652.21816666666666</v>
      </c>
      <c r="AB60" s="32">
        <f>+AA60/$AA$67</f>
        <v>1.2880926870038152E-2</v>
      </c>
    </row>
    <row r="61" spans="1:28">
      <c r="A61" s="5" t="s">
        <v>157</v>
      </c>
      <c r="B61" s="6">
        <v>17.166666666666668</v>
      </c>
      <c r="C61" s="6">
        <v>55</v>
      </c>
      <c r="D61" s="6">
        <v>17.916666666666668</v>
      </c>
      <c r="E61" s="6">
        <v>45</v>
      </c>
      <c r="F61" s="6">
        <v>92.916666666666657</v>
      </c>
      <c r="G61" s="6">
        <v>90</v>
      </c>
      <c r="H61" s="6">
        <v>49.5</v>
      </c>
      <c r="I61" s="6">
        <v>41.004999999999995</v>
      </c>
      <c r="J61" s="6">
        <v>29.004999999999999</v>
      </c>
      <c r="K61" s="6">
        <v>29.0075</v>
      </c>
      <c r="L61" s="6"/>
      <c r="M61" s="6">
        <v>466.51749999999998</v>
      </c>
      <c r="O61" s="5" t="str">
        <f t="shared" si="42"/>
        <v>G164</v>
      </c>
      <c r="P61" s="65">
        <f t="shared" si="31"/>
        <v>17.166666666666668</v>
      </c>
      <c r="Q61" s="65">
        <f t="shared" si="32"/>
        <v>55</v>
      </c>
      <c r="R61" s="65">
        <f t="shared" si="33"/>
        <v>17.916666666666668</v>
      </c>
      <c r="S61" s="65">
        <f t="shared" si="34"/>
        <v>45</v>
      </c>
      <c r="T61" s="65">
        <f t="shared" si="35"/>
        <v>92.916666666666657</v>
      </c>
      <c r="U61" s="65">
        <f t="shared" si="36"/>
        <v>90</v>
      </c>
      <c r="V61" s="65">
        <f t="shared" si="37"/>
        <v>49.5</v>
      </c>
      <c r="W61" s="65">
        <f t="shared" si="38"/>
        <v>41.004999999999995</v>
      </c>
      <c r="X61" s="65">
        <f t="shared" si="39"/>
        <v>29.004999999999999</v>
      </c>
      <c r="Y61" s="65">
        <f t="shared" si="40"/>
        <v>29.0075</v>
      </c>
      <c r="Z61" s="65">
        <f t="shared" si="41"/>
        <v>0</v>
      </c>
      <c r="AA61" s="6">
        <f t="shared" si="43"/>
        <v>466.51749999999998</v>
      </c>
      <c r="AB61" s="32">
        <f>+AA61/$AA$67</f>
        <v>9.2134474447476897E-3</v>
      </c>
    </row>
    <row r="62" spans="1:28">
      <c r="A62" s="5" t="s">
        <v>585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>
        <v>224.01999999999998</v>
      </c>
      <c r="M62" s="6">
        <v>224.01999999999998</v>
      </c>
      <c r="O62" s="5" t="str">
        <f t="shared" si="42"/>
        <v>S2T</v>
      </c>
      <c r="P62" s="65">
        <f t="shared" si="31"/>
        <v>0</v>
      </c>
      <c r="Q62" s="65">
        <f t="shared" si="32"/>
        <v>0</v>
      </c>
      <c r="R62" s="65">
        <f t="shared" si="33"/>
        <v>0</v>
      </c>
      <c r="S62" s="65">
        <f t="shared" si="34"/>
        <v>0</v>
      </c>
      <c r="T62" s="65">
        <f t="shared" si="35"/>
        <v>0</v>
      </c>
      <c r="U62" s="65">
        <f t="shared" si="36"/>
        <v>0</v>
      </c>
      <c r="V62" s="65">
        <f t="shared" si="37"/>
        <v>0</v>
      </c>
      <c r="W62" s="65">
        <f t="shared" si="38"/>
        <v>0</v>
      </c>
      <c r="X62" s="65">
        <f t="shared" si="39"/>
        <v>0</v>
      </c>
      <c r="Y62" s="65">
        <f t="shared" si="40"/>
        <v>0</v>
      </c>
      <c r="Z62" s="65">
        <f t="shared" si="41"/>
        <v>224.01999999999998</v>
      </c>
      <c r="AA62" s="6">
        <f t="shared" si="43"/>
        <v>224.01999999999998</v>
      </c>
      <c r="AB62" s="32">
        <f>+AA62/$AA$67</f>
        <v>4.4242638198403652E-3</v>
      </c>
    </row>
    <row r="63" spans="1:28">
      <c r="A63" s="5" t="s">
        <v>517</v>
      </c>
      <c r="B63" s="6"/>
      <c r="C63" s="6"/>
      <c r="D63" s="6"/>
      <c r="E63" s="6"/>
      <c r="F63" s="6"/>
      <c r="G63" s="6"/>
      <c r="H63" s="6"/>
      <c r="I63" s="6">
        <v>38.006</v>
      </c>
      <c r="J63" s="6">
        <v>30.004999999999999</v>
      </c>
      <c r="K63" s="6">
        <v>58.003999999999998</v>
      </c>
      <c r="L63" s="6">
        <v>64.00566666666667</v>
      </c>
      <c r="M63" s="6">
        <v>190.02066666666667</v>
      </c>
      <c r="O63" s="5" t="str">
        <f t="shared" si="42"/>
        <v>PA36</v>
      </c>
      <c r="P63" s="65">
        <f t="shared" si="31"/>
        <v>0</v>
      </c>
      <c r="Q63" s="65">
        <f t="shared" si="32"/>
        <v>0</v>
      </c>
      <c r="R63" s="65">
        <f t="shared" si="33"/>
        <v>0</v>
      </c>
      <c r="S63" s="65">
        <f t="shared" si="34"/>
        <v>0</v>
      </c>
      <c r="T63" s="65">
        <f t="shared" si="35"/>
        <v>0</v>
      </c>
      <c r="U63" s="65">
        <f t="shared" si="36"/>
        <v>0</v>
      </c>
      <c r="V63" s="65">
        <f t="shared" si="37"/>
        <v>0</v>
      </c>
      <c r="W63" s="65">
        <f t="shared" si="38"/>
        <v>38.006</v>
      </c>
      <c r="X63" s="65">
        <f t="shared" si="39"/>
        <v>30.004999999999999</v>
      </c>
      <c r="Y63" s="65">
        <f t="shared" si="40"/>
        <v>58.003999999999998</v>
      </c>
      <c r="Z63" s="65">
        <f t="shared" si="41"/>
        <v>64.00566666666667</v>
      </c>
      <c r="AA63" s="6">
        <f t="shared" si="43"/>
        <v>190.02066666666667</v>
      </c>
      <c r="AB63" s="32">
        <f>+AA63/$AA$67</f>
        <v>3.7527968956132464E-3</v>
      </c>
    </row>
    <row r="64" spans="1:28">
      <c r="A64" s="5" t="s">
        <v>394</v>
      </c>
      <c r="B64" s="6"/>
      <c r="C64" s="6"/>
      <c r="D64" s="6"/>
      <c r="E64" s="6"/>
      <c r="F64" s="6">
        <v>4</v>
      </c>
      <c r="G64" s="6">
        <v>4</v>
      </c>
      <c r="H64" s="6"/>
      <c r="I64" s="6"/>
      <c r="J64" s="6">
        <v>10</v>
      </c>
      <c r="K64" s="6">
        <v>94</v>
      </c>
      <c r="L64" s="6"/>
      <c r="M64" s="6">
        <v>112</v>
      </c>
      <c r="O64" s="5" t="str">
        <f t="shared" si="42"/>
        <v>C190</v>
      </c>
      <c r="P64" s="65">
        <f t="shared" si="31"/>
        <v>0</v>
      </c>
      <c r="Q64" s="65">
        <f t="shared" si="32"/>
        <v>0</v>
      </c>
      <c r="R64" s="65">
        <f t="shared" si="33"/>
        <v>0</v>
      </c>
      <c r="S64" s="65">
        <f t="shared" si="34"/>
        <v>0</v>
      </c>
      <c r="T64" s="65">
        <f t="shared" si="35"/>
        <v>4</v>
      </c>
      <c r="U64" s="65">
        <f t="shared" si="36"/>
        <v>4</v>
      </c>
      <c r="V64" s="65">
        <f t="shared" si="37"/>
        <v>0</v>
      </c>
      <c r="W64" s="65">
        <f t="shared" si="38"/>
        <v>0</v>
      </c>
      <c r="X64" s="65">
        <f t="shared" si="39"/>
        <v>10</v>
      </c>
      <c r="Y64" s="65">
        <f t="shared" si="40"/>
        <v>94</v>
      </c>
      <c r="Z64" s="65">
        <f t="shared" si="41"/>
        <v>0</v>
      </c>
      <c r="AA64" s="6">
        <f t="shared" si="43"/>
        <v>112</v>
      </c>
      <c r="AB64" s="32">
        <f>+AA64/$AA$67</f>
        <v>2.2119344157759168E-3</v>
      </c>
    </row>
    <row r="65" spans="1:28">
      <c r="A65" s="5" t="s">
        <v>410</v>
      </c>
      <c r="B65" s="6"/>
      <c r="C65" s="6"/>
      <c r="D65" s="6"/>
      <c r="E65" s="6"/>
      <c r="F65" s="6"/>
      <c r="G65" s="6">
        <v>101.5</v>
      </c>
      <c r="H65" s="6"/>
      <c r="I65" s="6"/>
      <c r="J65" s="6"/>
      <c r="K65" s="6"/>
      <c r="L65" s="6"/>
      <c r="M65" s="6">
        <v>101.5</v>
      </c>
      <c r="O65" s="5" t="str">
        <f t="shared" si="42"/>
        <v>C182</v>
      </c>
      <c r="P65" s="65">
        <f t="shared" si="31"/>
        <v>0</v>
      </c>
      <c r="Q65" s="65">
        <f t="shared" si="32"/>
        <v>0</v>
      </c>
      <c r="R65" s="65">
        <f t="shared" si="33"/>
        <v>0</v>
      </c>
      <c r="S65" s="65">
        <f t="shared" si="34"/>
        <v>0</v>
      </c>
      <c r="T65" s="65">
        <f t="shared" si="35"/>
        <v>0</v>
      </c>
      <c r="U65" s="65">
        <f t="shared" si="36"/>
        <v>101.5</v>
      </c>
      <c r="V65" s="65">
        <f t="shared" si="37"/>
        <v>0</v>
      </c>
      <c r="W65" s="65">
        <f t="shared" si="38"/>
        <v>0</v>
      </c>
      <c r="X65" s="65">
        <f t="shared" si="39"/>
        <v>0</v>
      </c>
      <c r="Y65" s="65">
        <f t="shared" si="40"/>
        <v>0</v>
      </c>
      <c r="Z65" s="65">
        <f t="shared" si="41"/>
        <v>0</v>
      </c>
      <c r="AA65" s="6">
        <f t="shared" si="43"/>
        <v>101.5</v>
      </c>
      <c r="AB65" s="32">
        <f>+AA65/$AA$67</f>
        <v>2.0045655642969245E-3</v>
      </c>
    </row>
    <row r="66" spans="1:28">
      <c r="A66" s="5" t="s">
        <v>543</v>
      </c>
      <c r="B66" s="6"/>
      <c r="C66" s="6"/>
      <c r="D66" s="6"/>
      <c r="E66" s="6"/>
      <c r="F66" s="6"/>
      <c r="G66" s="6"/>
      <c r="H66" s="6"/>
      <c r="I66" s="6"/>
      <c r="J66" s="6"/>
      <c r="K66" s="6">
        <v>2</v>
      </c>
      <c r="L66" s="6">
        <v>42.004999999999995</v>
      </c>
      <c r="M66" s="6">
        <v>44.004999999999995</v>
      </c>
      <c r="O66" s="5" t="str">
        <f t="shared" si="42"/>
        <v>P28A</v>
      </c>
      <c r="P66" s="65">
        <f t="shared" si="31"/>
        <v>0</v>
      </c>
      <c r="Q66" s="65">
        <f t="shared" si="32"/>
        <v>0</v>
      </c>
      <c r="R66" s="65">
        <f t="shared" si="33"/>
        <v>0</v>
      </c>
      <c r="S66" s="65">
        <f t="shared" si="34"/>
        <v>0</v>
      </c>
      <c r="T66" s="65">
        <f t="shared" si="35"/>
        <v>0</v>
      </c>
      <c r="U66" s="65">
        <f t="shared" si="36"/>
        <v>0</v>
      </c>
      <c r="V66" s="65">
        <f t="shared" si="37"/>
        <v>0</v>
      </c>
      <c r="W66" s="65">
        <f t="shared" si="38"/>
        <v>0</v>
      </c>
      <c r="X66" s="65">
        <f t="shared" si="39"/>
        <v>0</v>
      </c>
      <c r="Y66" s="65">
        <f t="shared" si="40"/>
        <v>2</v>
      </c>
      <c r="Z66" s="65">
        <f t="shared" si="41"/>
        <v>42.004999999999995</v>
      </c>
      <c r="AA66" s="6">
        <f t="shared" si="43"/>
        <v>44.004999999999995</v>
      </c>
      <c r="AB66" s="32">
        <f>+AA66/$AA$67</f>
        <v>8.69072981841243E-4</v>
      </c>
    </row>
    <row r="67" spans="1:28" ht="15">
      <c r="A67" s="5" t="s">
        <v>421</v>
      </c>
      <c r="B67" s="6">
        <v>4050.1299999999997</v>
      </c>
      <c r="C67" s="6">
        <v>4043.6583333333333</v>
      </c>
      <c r="D67" s="6">
        <v>3441.6483333333335</v>
      </c>
      <c r="E67" s="6">
        <v>4277.2050000000008</v>
      </c>
      <c r="F67" s="6">
        <v>5232.4736666666658</v>
      </c>
      <c r="G67" s="6">
        <v>6967.0846666666675</v>
      </c>
      <c r="H67" s="6">
        <v>7337.9690000000001</v>
      </c>
      <c r="I67" s="6">
        <v>4212.5000000000009</v>
      </c>
      <c r="J67" s="6">
        <v>3334.4108333333343</v>
      </c>
      <c r="K67" s="6">
        <v>3761.1479999999992</v>
      </c>
      <c r="L67" s="6">
        <v>3976.1848333333342</v>
      </c>
      <c r="M67" s="6">
        <v>50634.412666666656</v>
      </c>
      <c r="O67" s="46" t="s">
        <v>421</v>
      </c>
      <c r="P67" s="46">
        <f>SUM(P52:P66)</f>
        <v>4050.1299999999997</v>
      </c>
      <c r="Q67" s="46">
        <f t="shared" ref="Q67:AA67" si="44">SUM(Q52:Q66)</f>
        <v>4043.6583333333333</v>
      </c>
      <c r="R67" s="46">
        <f t="shared" si="44"/>
        <v>3441.6483333333335</v>
      </c>
      <c r="S67" s="46">
        <f t="shared" si="44"/>
        <v>4277.204999999999</v>
      </c>
      <c r="T67" s="46">
        <f t="shared" si="44"/>
        <v>5232.4736666666658</v>
      </c>
      <c r="U67" s="46">
        <f t="shared" si="44"/>
        <v>6967.0846666666675</v>
      </c>
      <c r="V67" s="46">
        <f t="shared" si="44"/>
        <v>7337.9690000000001</v>
      </c>
      <c r="W67" s="46">
        <f t="shared" si="44"/>
        <v>4212.5000000000018</v>
      </c>
      <c r="X67" s="46">
        <f t="shared" si="44"/>
        <v>3334.4108333333338</v>
      </c>
      <c r="Y67" s="46">
        <f t="shared" si="44"/>
        <v>3761.1479999999997</v>
      </c>
      <c r="Z67" s="46">
        <f t="shared" si="44"/>
        <v>3976.1848333333337</v>
      </c>
      <c r="AA67" s="46">
        <f t="shared" si="44"/>
        <v>50634.412666666656</v>
      </c>
      <c r="AB67" s="47">
        <f>SUM(AB52:AB66)</f>
        <v>1.0000000000000002</v>
      </c>
    </row>
    <row r="73" spans="1:28" ht="18">
      <c r="O73" s="34" t="s">
        <v>494</v>
      </c>
    </row>
    <row r="74" spans="1:28" ht="18">
      <c r="A74" s="4" t="s">
        <v>424</v>
      </c>
      <c r="B74" s="4" t="s">
        <v>432</v>
      </c>
      <c r="O74" s="7"/>
    </row>
    <row r="75" spans="1:28" ht="30">
      <c r="A75" s="4" t="s">
        <v>414</v>
      </c>
      <c r="B75" t="s">
        <v>415</v>
      </c>
      <c r="C75" t="s">
        <v>416</v>
      </c>
      <c r="D75" t="s">
        <v>417</v>
      </c>
      <c r="E75" t="s">
        <v>418</v>
      </c>
      <c r="F75" t="s">
        <v>419</v>
      </c>
      <c r="G75" t="s">
        <v>420</v>
      </c>
      <c r="H75" t="s">
        <v>509</v>
      </c>
      <c r="I75" t="s">
        <v>519</v>
      </c>
      <c r="J75" t="s">
        <v>527</v>
      </c>
      <c r="K75" t="s">
        <v>577</v>
      </c>
      <c r="L75" t="s">
        <v>586</v>
      </c>
      <c r="M75" t="s">
        <v>421</v>
      </c>
      <c r="O75" s="46" t="s">
        <v>435</v>
      </c>
      <c r="P75" s="46" t="s">
        <v>415</v>
      </c>
      <c r="Q75" s="46" t="s">
        <v>416</v>
      </c>
      <c r="R75" s="46" t="s">
        <v>417</v>
      </c>
      <c r="S75" s="46" t="s">
        <v>418</v>
      </c>
      <c r="T75" s="46" t="s">
        <v>419</v>
      </c>
      <c r="U75" s="46" t="s">
        <v>420</v>
      </c>
      <c r="V75" s="35" t="s">
        <v>509</v>
      </c>
      <c r="W75" s="35" t="s">
        <v>519</v>
      </c>
      <c r="X75" s="35" t="s">
        <v>527</v>
      </c>
      <c r="Y75" s="35" t="s">
        <v>577</v>
      </c>
      <c r="Z75" s="35" t="s">
        <v>586</v>
      </c>
      <c r="AA75" s="35" t="str">
        <f>+Entradas!$B$2</f>
        <v>Total Enero - Noviembre</v>
      </c>
    </row>
    <row r="76" spans="1:28">
      <c r="A76" s="5" t="s">
        <v>468</v>
      </c>
      <c r="B76" s="6">
        <v>132807.76999999999</v>
      </c>
      <c r="C76" s="6">
        <v>153777</v>
      </c>
      <c r="D76" s="6">
        <v>106559.39000000001</v>
      </c>
      <c r="E76" s="6">
        <v>131939.98000000001</v>
      </c>
      <c r="F76" s="6">
        <v>144134</v>
      </c>
      <c r="G76" s="6">
        <v>127859.00000000001</v>
      </c>
      <c r="H76" s="6">
        <v>149065.5</v>
      </c>
      <c r="I76" s="6">
        <v>150120</v>
      </c>
      <c r="J76" s="6">
        <v>155376</v>
      </c>
      <c r="K76" s="6">
        <v>156661</v>
      </c>
      <c r="L76" s="6">
        <v>149927</v>
      </c>
      <c r="M76" s="6">
        <v>1558226.6400000001</v>
      </c>
      <c r="O76" s="15" t="s">
        <v>468</v>
      </c>
      <c r="P76" s="31">
        <v>132807.76999999999</v>
      </c>
      <c r="Q76" s="31">
        <v>153777</v>
      </c>
      <c r="R76" s="31">
        <v>106559.39000000001</v>
      </c>
      <c r="S76" s="31">
        <v>131939.98000000001</v>
      </c>
      <c r="T76" s="31">
        <v>144134</v>
      </c>
      <c r="U76" s="31">
        <v>127859.00000000001</v>
      </c>
      <c r="V76" s="31">
        <v>149065.5</v>
      </c>
      <c r="W76" s="31">
        <v>150120</v>
      </c>
      <c r="X76" s="31">
        <v>155376</v>
      </c>
      <c r="Y76" s="31">
        <v>156661</v>
      </c>
      <c r="Z76" s="31">
        <v>149927</v>
      </c>
      <c r="AA76" s="31">
        <v>1558226.6400000001</v>
      </c>
    </row>
    <row r="77" spans="1:28">
      <c r="A77" s="14" t="s">
        <v>43</v>
      </c>
      <c r="B77" s="6">
        <v>109219.26999999999</v>
      </c>
      <c r="C77" s="6">
        <v>98641</v>
      </c>
      <c r="D77" s="6">
        <v>106559.39000000001</v>
      </c>
      <c r="E77" s="6">
        <v>99545.080000000016</v>
      </c>
      <c r="F77" s="6">
        <v>108697</v>
      </c>
      <c r="G77" s="6">
        <v>106106.00000000001</v>
      </c>
      <c r="H77" s="6">
        <v>113145</v>
      </c>
      <c r="I77" s="6">
        <v>115958</v>
      </c>
      <c r="J77" s="6">
        <v>120126</v>
      </c>
      <c r="K77" s="6">
        <v>120535</v>
      </c>
      <c r="L77" s="6">
        <v>115694</v>
      </c>
      <c r="M77" s="6">
        <v>1214225.7400000002</v>
      </c>
      <c r="O77" s="14" t="s">
        <v>43</v>
      </c>
      <c r="P77" s="6">
        <v>109219.26999999999</v>
      </c>
      <c r="Q77" s="6">
        <v>98641</v>
      </c>
      <c r="R77" s="6">
        <v>106559.39000000001</v>
      </c>
      <c r="S77" s="6">
        <v>99545.080000000016</v>
      </c>
      <c r="T77" s="6">
        <v>108697</v>
      </c>
      <c r="U77" s="6">
        <v>106106.00000000001</v>
      </c>
      <c r="V77" s="6">
        <v>113145</v>
      </c>
      <c r="W77" s="6">
        <v>115958</v>
      </c>
      <c r="X77" s="6">
        <v>120126</v>
      </c>
      <c r="Y77" s="6">
        <v>120535</v>
      </c>
      <c r="Z77" s="6">
        <v>115694</v>
      </c>
      <c r="AA77" s="6">
        <v>1214225.7400000002</v>
      </c>
    </row>
    <row r="78" spans="1:28">
      <c r="A78" s="14" t="s">
        <v>217</v>
      </c>
      <c r="B78" s="6">
        <v>23588.5</v>
      </c>
      <c r="C78" s="6">
        <v>55136</v>
      </c>
      <c r="D78" s="6"/>
      <c r="E78" s="6">
        <v>32368</v>
      </c>
      <c r="F78" s="6">
        <v>35283</v>
      </c>
      <c r="G78" s="6">
        <v>21753</v>
      </c>
      <c r="H78" s="6">
        <v>35841</v>
      </c>
      <c r="I78" s="6">
        <v>34162</v>
      </c>
      <c r="J78" s="6">
        <v>35196</v>
      </c>
      <c r="K78" s="6">
        <v>36126</v>
      </c>
      <c r="L78" s="6"/>
      <c r="M78" s="6">
        <v>309453.5</v>
      </c>
      <c r="O78" s="14" t="s">
        <v>217</v>
      </c>
      <c r="P78" s="6">
        <v>23588.5</v>
      </c>
      <c r="Q78" s="6">
        <v>55136</v>
      </c>
      <c r="R78" s="6"/>
      <c r="S78" s="6">
        <v>32368</v>
      </c>
      <c r="T78" s="6">
        <v>35283</v>
      </c>
      <c r="U78" s="6">
        <v>21753</v>
      </c>
      <c r="V78" s="6">
        <v>35841</v>
      </c>
      <c r="W78" s="6">
        <v>34162</v>
      </c>
      <c r="X78" s="6">
        <v>35196</v>
      </c>
      <c r="Y78" s="6">
        <v>36126</v>
      </c>
      <c r="Z78" s="6"/>
      <c r="AA78" s="6">
        <v>309453.5</v>
      </c>
    </row>
    <row r="79" spans="1:28">
      <c r="A79" s="14" t="s">
        <v>585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>
        <v>34233</v>
      </c>
      <c r="M79" s="6">
        <v>34233</v>
      </c>
      <c r="O79" s="14" t="s">
        <v>585</v>
      </c>
      <c r="P79" s="6"/>
      <c r="Q79" s="6"/>
      <c r="R79" s="6"/>
      <c r="S79" s="6"/>
      <c r="T79" s="6"/>
      <c r="U79" s="6"/>
      <c r="V79" s="6"/>
      <c r="W79" s="6"/>
      <c r="X79" s="6"/>
      <c r="Y79" s="6"/>
      <c r="Z79" s="6">
        <v>34233</v>
      </c>
      <c r="AA79" s="6">
        <v>34233</v>
      </c>
    </row>
    <row r="80" spans="1:28">
      <c r="A80" s="14" t="s">
        <v>295</v>
      </c>
      <c r="B80" s="6"/>
      <c r="C80" s="6"/>
      <c r="D80" s="6"/>
      <c r="E80" s="6">
        <v>26.9</v>
      </c>
      <c r="F80" s="6">
        <v>154</v>
      </c>
      <c r="G80" s="6"/>
      <c r="H80" s="6">
        <v>79.5</v>
      </c>
      <c r="I80" s="6"/>
      <c r="J80" s="6">
        <v>54</v>
      </c>
      <c r="K80" s="6"/>
      <c r="L80" s="6"/>
      <c r="M80" s="6">
        <v>314.39999999999998</v>
      </c>
      <c r="O80" s="14" t="s">
        <v>295</v>
      </c>
      <c r="P80" s="6"/>
      <c r="Q80" s="6"/>
      <c r="R80" s="6"/>
      <c r="S80" s="6">
        <v>26.9</v>
      </c>
      <c r="T80" s="6">
        <v>154</v>
      </c>
      <c r="U80" s="6"/>
      <c r="V80" s="6">
        <v>79.5</v>
      </c>
      <c r="W80" s="6"/>
      <c r="X80" s="6">
        <v>54</v>
      </c>
      <c r="Y80" s="6"/>
      <c r="Z80" s="6"/>
      <c r="AA80" s="6">
        <v>314.39999999999998</v>
      </c>
    </row>
    <row r="81" spans="1:27">
      <c r="A81" s="5" t="s">
        <v>473</v>
      </c>
      <c r="B81" s="6">
        <v>14642</v>
      </c>
      <c r="C81" s="6">
        <v>8110</v>
      </c>
      <c r="D81" s="6">
        <v>5187</v>
      </c>
      <c r="E81" s="6">
        <v>40489.5</v>
      </c>
      <c r="F81" s="6">
        <v>79260</v>
      </c>
      <c r="G81" s="6">
        <v>120327.66</v>
      </c>
      <c r="H81" s="6">
        <v>102457.37</v>
      </c>
      <c r="I81" s="6">
        <v>59976</v>
      </c>
      <c r="J81" s="6">
        <v>32049</v>
      </c>
      <c r="K81" s="6">
        <v>35394</v>
      </c>
      <c r="L81" s="6">
        <v>24187</v>
      </c>
      <c r="M81" s="6">
        <v>522079.53</v>
      </c>
      <c r="O81" s="15" t="s">
        <v>473</v>
      </c>
      <c r="P81" s="31">
        <v>14642</v>
      </c>
      <c r="Q81" s="31">
        <v>8110</v>
      </c>
      <c r="R81" s="31">
        <v>5187</v>
      </c>
      <c r="S81" s="31">
        <v>40489.5</v>
      </c>
      <c r="T81" s="31">
        <v>79260</v>
      </c>
      <c r="U81" s="31">
        <v>120327.66</v>
      </c>
      <c r="V81" s="31">
        <v>102457.37</v>
      </c>
      <c r="W81" s="31">
        <v>59976</v>
      </c>
      <c r="X81" s="31">
        <v>32049</v>
      </c>
      <c r="Y81" s="31">
        <v>35394</v>
      </c>
      <c r="Z81" s="31">
        <v>24187</v>
      </c>
      <c r="AA81" s="31">
        <v>522079.53</v>
      </c>
    </row>
    <row r="82" spans="1:27">
      <c r="A82" s="14" t="s">
        <v>15</v>
      </c>
      <c r="B82" s="6">
        <v>8920</v>
      </c>
      <c r="C82" s="6">
        <v>3628</v>
      </c>
      <c r="D82" s="6">
        <v>3060</v>
      </c>
      <c r="E82" s="6">
        <v>22818</v>
      </c>
      <c r="F82" s="6">
        <v>44894</v>
      </c>
      <c r="G82" s="6">
        <v>75201.600000000006</v>
      </c>
      <c r="H82" s="6">
        <v>59177.020000000004</v>
      </c>
      <c r="I82" s="6">
        <v>37129</v>
      </c>
      <c r="J82" s="6">
        <v>21995</v>
      </c>
      <c r="K82" s="6">
        <v>24766</v>
      </c>
      <c r="L82" s="6">
        <v>15313</v>
      </c>
      <c r="M82" s="6">
        <v>316901.62</v>
      </c>
      <c r="O82" s="14" t="s">
        <v>15</v>
      </c>
      <c r="P82" s="6">
        <v>8920</v>
      </c>
      <c r="Q82" s="6">
        <v>3628</v>
      </c>
      <c r="R82" s="6">
        <v>3060</v>
      </c>
      <c r="S82" s="6">
        <v>22818</v>
      </c>
      <c r="T82" s="6">
        <v>44894</v>
      </c>
      <c r="U82" s="6">
        <v>75201.600000000006</v>
      </c>
      <c r="V82" s="6">
        <v>59177.020000000004</v>
      </c>
      <c r="W82" s="6">
        <v>37129</v>
      </c>
      <c r="X82" s="6">
        <v>21995</v>
      </c>
      <c r="Y82" s="6">
        <v>24766</v>
      </c>
      <c r="Z82" s="6">
        <v>15313</v>
      </c>
      <c r="AA82" s="6">
        <v>316901.62</v>
      </c>
    </row>
    <row r="83" spans="1:27">
      <c r="A83" s="14" t="s">
        <v>92</v>
      </c>
      <c r="B83" s="6">
        <v>4692</v>
      </c>
      <c r="C83" s="6">
        <v>4132</v>
      </c>
      <c r="D83" s="6">
        <v>1052</v>
      </c>
      <c r="E83" s="6">
        <v>14971.5</v>
      </c>
      <c r="F83" s="6">
        <v>28796</v>
      </c>
      <c r="G83" s="6">
        <v>36936.06</v>
      </c>
      <c r="H83" s="6">
        <v>38090.35</v>
      </c>
      <c r="I83" s="6">
        <v>19532</v>
      </c>
      <c r="J83" s="6">
        <v>6004</v>
      </c>
      <c r="K83" s="6">
        <v>7733</v>
      </c>
      <c r="L83" s="6">
        <v>8874</v>
      </c>
      <c r="M83" s="6">
        <v>170812.91</v>
      </c>
      <c r="O83" s="14" t="s">
        <v>92</v>
      </c>
      <c r="P83" s="6">
        <v>4692</v>
      </c>
      <c r="Q83" s="6">
        <v>4132</v>
      </c>
      <c r="R83" s="6">
        <v>1052</v>
      </c>
      <c r="S83" s="6">
        <v>14971.5</v>
      </c>
      <c r="T83" s="6">
        <v>28796</v>
      </c>
      <c r="U83" s="6">
        <v>36936.06</v>
      </c>
      <c r="V83" s="6">
        <v>38090.35</v>
      </c>
      <c r="W83" s="6">
        <v>19532</v>
      </c>
      <c r="X83" s="6">
        <v>6004</v>
      </c>
      <c r="Y83" s="6">
        <v>7733</v>
      </c>
      <c r="Z83" s="6">
        <v>8874</v>
      </c>
      <c r="AA83" s="6">
        <v>170812.91</v>
      </c>
    </row>
    <row r="84" spans="1:27">
      <c r="A84" s="14" t="s">
        <v>157</v>
      </c>
      <c r="B84" s="6">
        <v>1030</v>
      </c>
      <c r="C84" s="6">
        <v>350</v>
      </c>
      <c r="D84" s="6">
        <v>1075</v>
      </c>
      <c r="E84" s="6">
        <v>2700</v>
      </c>
      <c r="F84" s="6">
        <v>5570</v>
      </c>
      <c r="G84" s="6">
        <v>5400</v>
      </c>
      <c r="H84" s="6">
        <v>2970</v>
      </c>
      <c r="I84" s="6">
        <v>2490</v>
      </c>
      <c r="J84" s="6">
        <v>1770</v>
      </c>
      <c r="K84" s="6">
        <v>1785</v>
      </c>
      <c r="L84" s="6"/>
      <c r="M84" s="6">
        <v>25140</v>
      </c>
      <c r="O84" s="14" t="s">
        <v>157</v>
      </c>
      <c r="P84" s="6">
        <v>1030</v>
      </c>
      <c r="Q84" s="6">
        <v>350</v>
      </c>
      <c r="R84" s="6">
        <v>1075</v>
      </c>
      <c r="S84" s="6">
        <v>2700</v>
      </c>
      <c r="T84" s="6">
        <v>5570</v>
      </c>
      <c r="U84" s="6">
        <v>5400</v>
      </c>
      <c r="V84" s="6">
        <v>2970</v>
      </c>
      <c r="W84" s="6">
        <v>2490</v>
      </c>
      <c r="X84" s="6">
        <v>1770</v>
      </c>
      <c r="Y84" s="6">
        <v>1785</v>
      </c>
      <c r="Z84" s="6"/>
      <c r="AA84" s="6">
        <v>25140</v>
      </c>
    </row>
    <row r="85" spans="1:27">
      <c r="A85" s="14" t="s">
        <v>264</v>
      </c>
      <c r="B85" s="6"/>
      <c r="C85" s="6"/>
      <c r="D85" s="6"/>
      <c r="E85" s="6"/>
      <c r="F85" s="6"/>
      <c r="G85" s="6">
        <v>2790</v>
      </c>
      <c r="H85" s="6">
        <v>2220</v>
      </c>
      <c r="I85" s="6">
        <v>825</v>
      </c>
      <c r="J85" s="6">
        <v>2280</v>
      </c>
      <c r="K85" s="6">
        <v>1110</v>
      </c>
      <c r="L85" s="6"/>
      <c r="M85" s="6">
        <v>9225</v>
      </c>
      <c r="O85" s="14" t="s">
        <v>264</v>
      </c>
      <c r="P85" s="6"/>
      <c r="Q85" s="6"/>
      <c r="R85" s="6"/>
      <c r="S85" s="6"/>
      <c r="T85" s="6"/>
      <c r="U85" s="6">
        <v>2790</v>
      </c>
      <c r="V85" s="6">
        <v>2220</v>
      </c>
      <c r="W85" s="6">
        <v>825</v>
      </c>
      <c r="X85" s="6">
        <v>2280</v>
      </c>
      <c r="Y85" s="6">
        <v>1110</v>
      </c>
      <c r="Z85" s="6"/>
      <c r="AA85" s="6">
        <v>9225</v>
      </c>
    </row>
    <row r="86" spans="1:27">
      <c r="A86" s="5" t="s">
        <v>478</v>
      </c>
      <c r="B86" s="6">
        <v>18831.830000000002</v>
      </c>
      <c r="C86" s="6">
        <v>32511</v>
      </c>
      <c r="D86" s="6">
        <v>39654.69</v>
      </c>
      <c r="E86" s="6">
        <v>43592.75</v>
      </c>
      <c r="F86" s="6">
        <v>42613</v>
      </c>
      <c r="G86" s="6">
        <v>42396.49</v>
      </c>
      <c r="H86" s="6">
        <v>32953</v>
      </c>
      <c r="I86" s="6">
        <v>45015</v>
      </c>
      <c r="J86" s="6">
        <v>43331</v>
      </c>
      <c r="K86" s="6">
        <v>50322</v>
      </c>
      <c r="L86" s="6">
        <v>49117</v>
      </c>
      <c r="M86" s="6">
        <v>440337.76</v>
      </c>
      <c r="O86" s="15" t="s">
        <v>478</v>
      </c>
      <c r="P86" s="31">
        <v>18831.830000000002</v>
      </c>
      <c r="Q86" s="31">
        <v>32511</v>
      </c>
      <c r="R86" s="31">
        <v>39654.69</v>
      </c>
      <c r="S86" s="31">
        <v>43592.75</v>
      </c>
      <c r="T86" s="31">
        <v>42613</v>
      </c>
      <c r="U86" s="31">
        <v>42396.49</v>
      </c>
      <c r="V86" s="31">
        <v>32953</v>
      </c>
      <c r="W86" s="31">
        <v>45015</v>
      </c>
      <c r="X86" s="31">
        <v>43331</v>
      </c>
      <c r="Y86" s="31">
        <v>50322</v>
      </c>
      <c r="Z86" s="31">
        <v>49117</v>
      </c>
      <c r="AA86" s="31">
        <v>440337.76</v>
      </c>
    </row>
    <row r="87" spans="1:27">
      <c r="A87" s="14" t="s">
        <v>15</v>
      </c>
      <c r="B87" s="6">
        <v>18831.830000000002</v>
      </c>
      <c r="C87" s="6">
        <v>18516</v>
      </c>
      <c r="D87" s="6">
        <v>17188.64</v>
      </c>
      <c r="E87" s="6">
        <v>18246.230000000003</v>
      </c>
      <c r="F87" s="6">
        <v>17529</v>
      </c>
      <c r="G87" s="6">
        <v>17808.099999999999</v>
      </c>
      <c r="H87" s="6">
        <v>9342</v>
      </c>
      <c r="I87" s="6">
        <v>15329</v>
      </c>
      <c r="J87" s="6">
        <v>15631</v>
      </c>
      <c r="K87" s="6">
        <v>17767</v>
      </c>
      <c r="L87" s="6">
        <v>18644</v>
      </c>
      <c r="M87" s="6">
        <v>184832.80000000002</v>
      </c>
      <c r="O87" s="14" t="s">
        <v>15</v>
      </c>
      <c r="P87" s="6">
        <v>18831.830000000002</v>
      </c>
      <c r="Q87" s="6">
        <v>18516</v>
      </c>
      <c r="R87" s="6">
        <v>17188.64</v>
      </c>
      <c r="S87" s="6">
        <v>18246.230000000003</v>
      </c>
      <c r="T87" s="6">
        <v>17529</v>
      </c>
      <c r="U87" s="6">
        <v>17808.099999999999</v>
      </c>
      <c r="V87" s="6">
        <v>9342</v>
      </c>
      <c r="W87" s="6">
        <v>15329</v>
      </c>
      <c r="X87" s="6">
        <v>15631</v>
      </c>
      <c r="Y87" s="6">
        <v>17767</v>
      </c>
      <c r="Z87" s="6">
        <v>18644</v>
      </c>
      <c r="AA87" s="6">
        <v>184832.80000000002</v>
      </c>
    </row>
    <row r="88" spans="1:27">
      <c r="A88" s="14" t="s">
        <v>264</v>
      </c>
      <c r="B88" s="6"/>
      <c r="C88" s="6">
        <v>13995</v>
      </c>
      <c r="D88" s="6">
        <v>10426.700000000001</v>
      </c>
      <c r="E88" s="6">
        <v>10963.83</v>
      </c>
      <c r="F88" s="6">
        <v>11895</v>
      </c>
      <c r="G88" s="6">
        <v>11137</v>
      </c>
      <c r="H88" s="6">
        <v>12291.45</v>
      </c>
      <c r="I88" s="6">
        <v>15515</v>
      </c>
      <c r="J88" s="6">
        <v>15751</v>
      </c>
      <c r="K88" s="6">
        <v>16543</v>
      </c>
      <c r="L88" s="6">
        <v>13648</v>
      </c>
      <c r="M88" s="6">
        <v>132165.97999999998</v>
      </c>
      <c r="O88" s="14" t="s">
        <v>264</v>
      </c>
      <c r="P88" s="6"/>
      <c r="Q88" s="6">
        <v>13995</v>
      </c>
      <c r="R88" s="6">
        <v>10426.700000000001</v>
      </c>
      <c r="S88" s="6">
        <v>10963.83</v>
      </c>
      <c r="T88" s="6">
        <v>11895</v>
      </c>
      <c r="U88" s="6">
        <v>11137</v>
      </c>
      <c r="V88" s="6">
        <v>12291.45</v>
      </c>
      <c r="W88" s="6">
        <v>15515</v>
      </c>
      <c r="X88" s="6">
        <v>15751</v>
      </c>
      <c r="Y88" s="6">
        <v>16543</v>
      </c>
      <c r="Z88" s="6">
        <v>13648</v>
      </c>
      <c r="AA88" s="6">
        <v>132165.97999999998</v>
      </c>
    </row>
    <row r="89" spans="1:27">
      <c r="A89" s="14" t="s">
        <v>370</v>
      </c>
      <c r="B89" s="6"/>
      <c r="C89" s="6"/>
      <c r="D89" s="6">
        <v>12039.349999999999</v>
      </c>
      <c r="E89" s="6">
        <v>14382.689999999999</v>
      </c>
      <c r="F89" s="6">
        <v>13189</v>
      </c>
      <c r="G89" s="6">
        <v>13451.39</v>
      </c>
      <c r="H89" s="6">
        <v>11319.55</v>
      </c>
      <c r="I89" s="6">
        <v>10930</v>
      </c>
      <c r="J89" s="6">
        <v>10244</v>
      </c>
      <c r="K89" s="6">
        <v>11094</v>
      </c>
      <c r="L89" s="6">
        <v>12137</v>
      </c>
      <c r="M89" s="6">
        <v>108786.98</v>
      </c>
      <c r="O89" s="14" t="s">
        <v>370</v>
      </c>
      <c r="P89" s="6"/>
      <c r="Q89" s="6"/>
      <c r="R89" s="6">
        <v>12039.349999999999</v>
      </c>
      <c r="S89" s="6">
        <v>14382.689999999999</v>
      </c>
      <c r="T89" s="6">
        <v>13189</v>
      </c>
      <c r="U89" s="6">
        <v>13451.39</v>
      </c>
      <c r="V89" s="6">
        <v>11319.55</v>
      </c>
      <c r="W89" s="6">
        <v>10930</v>
      </c>
      <c r="X89" s="6">
        <v>10244</v>
      </c>
      <c r="Y89" s="6">
        <v>11094</v>
      </c>
      <c r="Z89" s="6">
        <v>12137</v>
      </c>
      <c r="AA89" s="6">
        <v>108786.98</v>
      </c>
    </row>
    <row r="90" spans="1:27">
      <c r="A90" s="14" t="s">
        <v>517</v>
      </c>
      <c r="B90" s="6"/>
      <c r="C90" s="6"/>
      <c r="D90" s="6"/>
      <c r="E90" s="6"/>
      <c r="F90" s="6"/>
      <c r="G90" s="6"/>
      <c r="H90" s="6"/>
      <c r="I90" s="6">
        <v>3241</v>
      </c>
      <c r="J90" s="6">
        <v>1705</v>
      </c>
      <c r="K90" s="6">
        <v>4918</v>
      </c>
      <c r="L90" s="6">
        <v>4688</v>
      </c>
      <c r="M90" s="6">
        <v>14552</v>
      </c>
      <c r="O90" s="14" t="s">
        <v>517</v>
      </c>
      <c r="P90" s="6"/>
      <c r="Q90" s="6"/>
      <c r="R90" s="6"/>
      <c r="S90" s="6"/>
      <c r="T90" s="6"/>
      <c r="U90" s="6"/>
      <c r="V90" s="6"/>
      <c r="W90" s="6">
        <v>3241</v>
      </c>
      <c r="X90" s="6">
        <v>1705</v>
      </c>
      <c r="Y90" s="6">
        <v>4918</v>
      </c>
      <c r="Z90" s="6">
        <v>4688</v>
      </c>
      <c r="AA90" s="6">
        <v>14552</v>
      </c>
    </row>
    <row r="91" spans="1:27">
      <c r="A91" s="5" t="s">
        <v>479</v>
      </c>
      <c r="B91" s="6">
        <v>11912</v>
      </c>
      <c r="C91" s="6">
        <v>9946</v>
      </c>
      <c r="D91" s="6">
        <v>8387</v>
      </c>
      <c r="E91" s="6">
        <v>16741</v>
      </c>
      <c r="F91" s="6">
        <v>32607</v>
      </c>
      <c r="G91" s="6">
        <v>43489</v>
      </c>
      <c r="H91" s="6">
        <v>39004</v>
      </c>
      <c r="I91" s="6">
        <v>23096</v>
      </c>
      <c r="J91" s="6">
        <v>13147</v>
      </c>
      <c r="K91" s="6">
        <v>21859</v>
      </c>
      <c r="L91" s="6">
        <v>19643</v>
      </c>
      <c r="M91" s="6">
        <v>239831</v>
      </c>
      <c r="O91" s="15" t="s">
        <v>479</v>
      </c>
      <c r="P91" s="31">
        <v>11912</v>
      </c>
      <c r="Q91" s="31">
        <v>9946</v>
      </c>
      <c r="R91" s="31">
        <v>8387</v>
      </c>
      <c r="S91" s="31">
        <v>16741</v>
      </c>
      <c r="T91" s="31">
        <v>32607</v>
      </c>
      <c r="U91" s="31">
        <v>43489</v>
      </c>
      <c r="V91" s="31">
        <v>39004</v>
      </c>
      <c r="W91" s="31">
        <v>23096</v>
      </c>
      <c r="X91" s="31">
        <v>13147</v>
      </c>
      <c r="Y91" s="31">
        <v>21859</v>
      </c>
      <c r="Z91" s="31">
        <v>19643</v>
      </c>
      <c r="AA91" s="31">
        <v>239831</v>
      </c>
    </row>
    <row r="92" spans="1:27">
      <c r="A92" s="14" t="s">
        <v>15</v>
      </c>
      <c r="B92" s="6">
        <v>9017</v>
      </c>
      <c r="C92" s="6">
        <v>8113</v>
      </c>
      <c r="D92" s="6">
        <v>6147</v>
      </c>
      <c r="E92" s="6">
        <v>15928</v>
      </c>
      <c r="F92" s="6">
        <v>27952</v>
      </c>
      <c r="G92" s="6">
        <v>34090</v>
      </c>
      <c r="H92" s="6">
        <v>35339</v>
      </c>
      <c r="I92" s="6">
        <v>20480</v>
      </c>
      <c r="J92" s="6">
        <v>12155</v>
      </c>
      <c r="K92" s="6">
        <v>16355</v>
      </c>
      <c r="L92" s="6">
        <v>18513</v>
      </c>
      <c r="M92" s="6">
        <v>204089</v>
      </c>
      <c r="O92" s="14" t="s">
        <v>15</v>
      </c>
      <c r="P92" s="6">
        <v>9017</v>
      </c>
      <c r="Q92" s="6">
        <v>8113</v>
      </c>
      <c r="R92" s="6">
        <v>6147</v>
      </c>
      <c r="S92" s="6">
        <v>15928</v>
      </c>
      <c r="T92" s="6">
        <v>27952</v>
      </c>
      <c r="U92" s="6">
        <v>34090</v>
      </c>
      <c r="V92" s="6">
        <v>35339</v>
      </c>
      <c r="W92" s="6">
        <v>20480</v>
      </c>
      <c r="X92" s="6">
        <v>12155</v>
      </c>
      <c r="Y92" s="6">
        <v>16355</v>
      </c>
      <c r="Z92" s="6">
        <v>18513</v>
      </c>
      <c r="AA92" s="6">
        <v>204089</v>
      </c>
    </row>
    <row r="93" spans="1:27">
      <c r="A93" s="14" t="s">
        <v>92</v>
      </c>
      <c r="B93" s="6">
        <v>2895</v>
      </c>
      <c r="C93" s="6">
        <v>1833</v>
      </c>
      <c r="D93" s="6">
        <v>2240</v>
      </c>
      <c r="E93" s="6">
        <v>813</v>
      </c>
      <c r="F93" s="6">
        <v>4520</v>
      </c>
      <c r="G93" s="6">
        <v>4078</v>
      </c>
      <c r="H93" s="6">
        <v>3665</v>
      </c>
      <c r="I93" s="6">
        <v>2616</v>
      </c>
      <c r="J93" s="6">
        <v>581</v>
      </c>
      <c r="K93" s="6">
        <v>1500</v>
      </c>
      <c r="L93" s="6"/>
      <c r="M93" s="6">
        <v>24741</v>
      </c>
      <c r="O93" s="14" t="s">
        <v>92</v>
      </c>
      <c r="P93" s="6">
        <v>2895</v>
      </c>
      <c r="Q93" s="6">
        <v>1833</v>
      </c>
      <c r="R93" s="6">
        <v>2240</v>
      </c>
      <c r="S93" s="6">
        <v>813</v>
      </c>
      <c r="T93" s="6">
        <v>4520</v>
      </c>
      <c r="U93" s="6">
        <v>4078</v>
      </c>
      <c r="V93" s="6">
        <v>3665</v>
      </c>
      <c r="W93" s="6">
        <v>2616</v>
      </c>
      <c r="X93" s="6">
        <v>581</v>
      </c>
      <c r="Y93" s="6">
        <v>1500</v>
      </c>
      <c r="Z93" s="6"/>
      <c r="AA93" s="6">
        <v>24741</v>
      </c>
    </row>
    <row r="94" spans="1:27">
      <c r="A94" s="14" t="s">
        <v>410</v>
      </c>
      <c r="B94" s="6"/>
      <c r="C94" s="6"/>
      <c r="D94" s="6"/>
      <c r="E94" s="6"/>
      <c r="F94" s="6"/>
      <c r="G94" s="6">
        <v>5194</v>
      </c>
      <c r="H94" s="6"/>
      <c r="I94" s="6"/>
      <c r="J94" s="6"/>
      <c r="K94" s="6"/>
      <c r="L94" s="6"/>
      <c r="M94" s="6">
        <v>5194</v>
      </c>
      <c r="O94" s="14" t="s">
        <v>410</v>
      </c>
      <c r="P94" s="6"/>
      <c r="Q94" s="6"/>
      <c r="R94" s="6"/>
      <c r="S94" s="6"/>
      <c r="T94" s="6"/>
      <c r="U94" s="6">
        <v>5194</v>
      </c>
      <c r="V94" s="6"/>
      <c r="W94" s="6"/>
      <c r="X94" s="6"/>
      <c r="Y94" s="6"/>
      <c r="Z94" s="6"/>
      <c r="AA94" s="6">
        <v>5194</v>
      </c>
    </row>
    <row r="95" spans="1:27">
      <c r="A95" s="14" t="s">
        <v>394</v>
      </c>
      <c r="B95" s="6"/>
      <c r="C95" s="6"/>
      <c r="D95" s="6"/>
      <c r="E95" s="6"/>
      <c r="F95" s="6">
        <v>135</v>
      </c>
      <c r="G95" s="6">
        <v>127</v>
      </c>
      <c r="H95" s="6"/>
      <c r="I95" s="6"/>
      <c r="J95" s="6">
        <v>411</v>
      </c>
      <c r="K95" s="6">
        <v>4004</v>
      </c>
      <c r="L95" s="6"/>
      <c r="M95" s="6">
        <v>4677</v>
      </c>
      <c r="O95" s="14" t="s">
        <v>394</v>
      </c>
      <c r="P95" s="6"/>
      <c r="Q95" s="6"/>
      <c r="R95" s="6"/>
      <c r="S95" s="6"/>
      <c r="T95" s="6">
        <v>135</v>
      </c>
      <c r="U95" s="6">
        <v>127</v>
      </c>
      <c r="V95" s="6"/>
      <c r="W95" s="6"/>
      <c r="X95" s="6">
        <v>411</v>
      </c>
      <c r="Y95" s="6">
        <v>4004</v>
      </c>
      <c r="Z95" s="6"/>
      <c r="AA95" s="6">
        <v>4677</v>
      </c>
    </row>
    <row r="96" spans="1:27">
      <c r="A96" s="14" t="s">
        <v>543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>
        <v>1130</v>
      </c>
      <c r="M96" s="6">
        <v>1130</v>
      </c>
      <c r="O96" s="14" t="s">
        <v>543</v>
      </c>
      <c r="P96" s="6"/>
      <c r="Q96" s="6"/>
      <c r="R96" s="6"/>
      <c r="S96" s="6"/>
      <c r="T96" s="6"/>
      <c r="U96" s="6"/>
      <c r="V96" s="6"/>
      <c r="W96" s="6"/>
      <c r="X96" s="6"/>
      <c r="Y96" s="6"/>
      <c r="Z96" s="6">
        <v>1130</v>
      </c>
      <c r="AA96" s="6">
        <v>1130</v>
      </c>
    </row>
    <row r="97" spans="1:27">
      <c r="A97" s="5" t="s">
        <v>483</v>
      </c>
      <c r="B97" s="6">
        <v>6344.65</v>
      </c>
      <c r="C97" s="6">
        <v>6425</v>
      </c>
      <c r="D97" s="6">
        <v>2609.31</v>
      </c>
      <c r="E97" s="6">
        <v>6443.23</v>
      </c>
      <c r="F97" s="6">
        <v>8350</v>
      </c>
      <c r="G97" s="6">
        <v>8556.5499999999993</v>
      </c>
      <c r="H97" s="6">
        <v>10451.06</v>
      </c>
      <c r="I97" s="6">
        <v>5995</v>
      </c>
      <c r="J97" s="6">
        <v>4152.8999999999996</v>
      </c>
      <c r="K97" s="6">
        <v>9136.7999999999993</v>
      </c>
      <c r="L97" s="6">
        <v>11576</v>
      </c>
      <c r="M97" s="6">
        <v>80040.5</v>
      </c>
      <c r="O97" s="15" t="s">
        <v>483</v>
      </c>
      <c r="P97" s="31">
        <v>6344.65</v>
      </c>
      <c r="Q97" s="31">
        <v>6425</v>
      </c>
      <c r="R97" s="31">
        <v>2609.31</v>
      </c>
      <c r="S97" s="31">
        <v>6443.23</v>
      </c>
      <c r="T97" s="31">
        <v>8350</v>
      </c>
      <c r="U97" s="31">
        <v>8556.5499999999993</v>
      </c>
      <c r="V97" s="31">
        <v>10451.06</v>
      </c>
      <c r="W97" s="31">
        <v>5995</v>
      </c>
      <c r="X97" s="31">
        <v>4152.8999999999996</v>
      </c>
      <c r="Y97" s="31">
        <v>9136.7999999999993</v>
      </c>
      <c r="Z97" s="31">
        <v>11576</v>
      </c>
      <c r="AA97" s="31">
        <v>80040.5</v>
      </c>
    </row>
    <row r="98" spans="1:27">
      <c r="A98" s="14" t="s">
        <v>225</v>
      </c>
      <c r="B98" s="6">
        <v>4305.74</v>
      </c>
      <c r="C98" s="6">
        <v>3466</v>
      </c>
      <c r="D98" s="6">
        <v>508</v>
      </c>
      <c r="E98" s="6">
        <v>3401.7400000000002</v>
      </c>
      <c r="F98" s="6">
        <v>3523</v>
      </c>
      <c r="G98" s="6">
        <v>3220.0699999999997</v>
      </c>
      <c r="H98" s="6">
        <v>3868</v>
      </c>
      <c r="I98" s="6">
        <v>2610</v>
      </c>
      <c r="J98" s="6">
        <v>2011.4</v>
      </c>
      <c r="K98" s="6">
        <v>3753.7</v>
      </c>
      <c r="L98" s="6">
        <v>2973</v>
      </c>
      <c r="M98" s="6">
        <v>33640.65</v>
      </c>
      <c r="O98" s="14" t="s">
        <v>225</v>
      </c>
      <c r="P98" s="6">
        <v>4305.74</v>
      </c>
      <c r="Q98" s="6">
        <v>3466</v>
      </c>
      <c r="R98" s="6">
        <v>508</v>
      </c>
      <c r="S98" s="6">
        <v>3401.7400000000002</v>
      </c>
      <c r="T98" s="6">
        <v>3523</v>
      </c>
      <c r="U98" s="6">
        <v>3220.0699999999997</v>
      </c>
      <c r="V98" s="6">
        <v>3868</v>
      </c>
      <c r="W98" s="6">
        <v>2610</v>
      </c>
      <c r="X98" s="6">
        <v>2011.4</v>
      </c>
      <c r="Y98" s="6">
        <v>3753.7</v>
      </c>
      <c r="Z98" s="6">
        <v>2973</v>
      </c>
      <c r="AA98" s="6">
        <v>33640.65</v>
      </c>
    </row>
    <row r="99" spans="1:27">
      <c r="A99" s="14" t="s">
        <v>211</v>
      </c>
      <c r="B99" s="6">
        <v>1619.1</v>
      </c>
      <c r="C99" s="6">
        <v>1600</v>
      </c>
      <c r="D99" s="6">
        <v>1150.4000000000001</v>
      </c>
      <c r="E99" s="6">
        <v>1230.2</v>
      </c>
      <c r="F99" s="6">
        <v>1044</v>
      </c>
      <c r="G99" s="6">
        <v>1536.62</v>
      </c>
      <c r="H99" s="6">
        <v>2101</v>
      </c>
      <c r="I99" s="6">
        <v>1417</v>
      </c>
      <c r="J99" s="6">
        <v>1068.5</v>
      </c>
      <c r="K99" s="6">
        <v>3157.1000000000004</v>
      </c>
      <c r="L99" s="6">
        <v>4635</v>
      </c>
      <c r="M99" s="6">
        <v>20558.919999999998</v>
      </c>
      <c r="O99" s="14" t="s">
        <v>211</v>
      </c>
      <c r="P99" s="6">
        <v>1619.1</v>
      </c>
      <c r="Q99" s="6">
        <v>1600</v>
      </c>
      <c r="R99" s="6">
        <v>1150.4000000000001</v>
      </c>
      <c r="S99" s="6">
        <v>1230.2</v>
      </c>
      <c r="T99" s="6">
        <v>1044</v>
      </c>
      <c r="U99" s="6">
        <v>1536.62</v>
      </c>
      <c r="V99" s="6">
        <v>2101</v>
      </c>
      <c r="W99" s="6">
        <v>1417</v>
      </c>
      <c r="X99" s="6">
        <v>1068.5</v>
      </c>
      <c r="Y99" s="6">
        <v>3157.1000000000004</v>
      </c>
      <c r="Z99" s="6">
        <v>4635</v>
      </c>
      <c r="AA99" s="6">
        <v>20558.919999999998</v>
      </c>
    </row>
    <row r="100" spans="1:27">
      <c r="A100" s="14" t="s">
        <v>295</v>
      </c>
      <c r="B100" s="6"/>
      <c r="C100" s="6">
        <v>1359</v>
      </c>
      <c r="D100" s="6">
        <v>950.91</v>
      </c>
      <c r="E100" s="6">
        <v>1666.29</v>
      </c>
      <c r="F100" s="6">
        <v>2243</v>
      </c>
      <c r="G100" s="6">
        <v>2394</v>
      </c>
      <c r="H100" s="6">
        <v>4004.06</v>
      </c>
      <c r="I100" s="6">
        <v>1968</v>
      </c>
      <c r="J100" s="6">
        <v>1035</v>
      </c>
      <c r="K100" s="6"/>
      <c r="L100" s="6"/>
      <c r="M100" s="6">
        <v>15620.26</v>
      </c>
      <c r="O100" s="14" t="s">
        <v>295</v>
      </c>
      <c r="P100" s="6"/>
      <c r="Q100" s="6">
        <v>1359</v>
      </c>
      <c r="R100" s="6">
        <v>950.91</v>
      </c>
      <c r="S100" s="6">
        <v>1666.29</v>
      </c>
      <c r="T100" s="6">
        <v>2243</v>
      </c>
      <c r="U100" s="6">
        <v>2394</v>
      </c>
      <c r="V100" s="6">
        <v>4004.06</v>
      </c>
      <c r="W100" s="6">
        <v>1968</v>
      </c>
      <c r="X100" s="6">
        <v>1035</v>
      </c>
      <c r="Y100" s="6"/>
      <c r="Z100" s="6"/>
      <c r="AA100" s="6">
        <v>15620.26</v>
      </c>
    </row>
    <row r="101" spans="1:27">
      <c r="A101" s="14" t="s">
        <v>92</v>
      </c>
      <c r="B101" s="6">
        <v>419.81</v>
      </c>
      <c r="C101" s="6"/>
      <c r="D101" s="6"/>
      <c r="E101" s="6">
        <v>145</v>
      </c>
      <c r="F101" s="6">
        <v>1540</v>
      </c>
      <c r="G101" s="6">
        <v>1405.8600000000001</v>
      </c>
      <c r="H101" s="6">
        <v>478</v>
      </c>
      <c r="I101" s="6"/>
      <c r="J101" s="6">
        <v>38</v>
      </c>
      <c r="K101" s="6">
        <v>171</v>
      </c>
      <c r="L101" s="6">
        <v>601</v>
      </c>
      <c r="M101" s="6">
        <v>4798.67</v>
      </c>
      <c r="O101" s="14" t="s">
        <v>92</v>
      </c>
      <c r="P101" s="6">
        <v>419.81</v>
      </c>
      <c r="Q101" s="6"/>
      <c r="R101" s="6"/>
      <c r="S101" s="6">
        <v>145</v>
      </c>
      <c r="T101" s="6">
        <v>1540</v>
      </c>
      <c r="U101" s="6">
        <v>1405.8600000000001</v>
      </c>
      <c r="V101" s="6">
        <v>478</v>
      </c>
      <c r="W101" s="6"/>
      <c r="X101" s="6">
        <v>38</v>
      </c>
      <c r="Y101" s="6">
        <v>171</v>
      </c>
      <c r="Z101" s="6">
        <v>601</v>
      </c>
      <c r="AA101" s="6">
        <v>4798.67</v>
      </c>
    </row>
    <row r="102" spans="1:27">
      <c r="A102" s="14" t="s">
        <v>15</v>
      </c>
      <c r="B102" s="6"/>
      <c r="C102" s="6"/>
      <c r="D102" s="6"/>
      <c r="E102" s="6"/>
      <c r="F102" s="6"/>
      <c r="G102" s="6"/>
      <c r="H102" s="6"/>
      <c r="I102" s="6"/>
      <c r="J102" s="6"/>
      <c r="K102" s="6">
        <v>2000</v>
      </c>
      <c r="L102" s="6">
        <v>2421</v>
      </c>
      <c r="M102" s="6">
        <v>4421</v>
      </c>
      <c r="O102" s="14" t="s">
        <v>15</v>
      </c>
      <c r="P102" s="6"/>
      <c r="Q102" s="6"/>
      <c r="R102" s="6"/>
      <c r="S102" s="6"/>
      <c r="T102" s="6"/>
      <c r="U102" s="6"/>
      <c r="V102" s="6"/>
      <c r="W102" s="6"/>
      <c r="X102" s="6"/>
      <c r="Y102" s="6">
        <v>2000</v>
      </c>
      <c r="Z102" s="6">
        <v>2421</v>
      </c>
      <c r="AA102" s="6">
        <v>4421</v>
      </c>
    </row>
    <row r="103" spans="1:27">
      <c r="A103" s="14" t="s">
        <v>543</v>
      </c>
      <c r="B103" s="6"/>
      <c r="C103" s="6"/>
      <c r="D103" s="6"/>
      <c r="E103" s="6"/>
      <c r="F103" s="6"/>
      <c r="G103" s="6"/>
      <c r="H103" s="6"/>
      <c r="I103" s="6"/>
      <c r="J103" s="6"/>
      <c r="K103" s="6">
        <v>55</v>
      </c>
      <c r="L103" s="6">
        <v>946</v>
      </c>
      <c r="M103" s="6">
        <v>1001</v>
      </c>
      <c r="O103" s="14" t="s">
        <v>543</v>
      </c>
      <c r="P103" s="6"/>
      <c r="Q103" s="6"/>
      <c r="R103" s="6"/>
      <c r="S103" s="6"/>
      <c r="T103" s="6"/>
      <c r="U103" s="6"/>
      <c r="V103" s="6"/>
      <c r="W103" s="6"/>
      <c r="X103" s="6"/>
      <c r="Y103" s="6">
        <v>55</v>
      </c>
      <c r="Z103" s="6">
        <v>946</v>
      </c>
      <c r="AA103" s="6">
        <v>1001</v>
      </c>
    </row>
    <row r="104" spans="1:27">
      <c r="A104" s="5" t="s">
        <v>482</v>
      </c>
      <c r="B104" s="6">
        <v>3501.5</v>
      </c>
      <c r="C104" s="6">
        <v>2955.5</v>
      </c>
      <c r="D104" s="6">
        <v>1873</v>
      </c>
      <c r="E104" s="6">
        <v>2853.04</v>
      </c>
      <c r="F104" s="6">
        <v>8051.5</v>
      </c>
      <c r="G104" s="6">
        <v>6132</v>
      </c>
      <c r="H104" s="6">
        <v>27814</v>
      </c>
      <c r="I104" s="6">
        <v>4880</v>
      </c>
      <c r="J104" s="6">
        <v>2683</v>
      </c>
      <c r="K104" s="6">
        <v>2704</v>
      </c>
      <c r="L104" s="6">
        <v>4950.5</v>
      </c>
      <c r="M104" s="6">
        <v>68398.040000000008</v>
      </c>
      <c r="O104" s="15" t="s">
        <v>482</v>
      </c>
      <c r="P104" s="31">
        <v>3501.5</v>
      </c>
      <c r="Q104" s="31">
        <v>2955.5</v>
      </c>
      <c r="R104" s="31">
        <v>1873</v>
      </c>
      <c r="S104" s="31">
        <v>2853.04</v>
      </c>
      <c r="T104" s="31">
        <v>8051.5</v>
      </c>
      <c r="U104" s="31">
        <v>6132</v>
      </c>
      <c r="V104" s="31">
        <v>27814</v>
      </c>
      <c r="W104" s="31">
        <v>4880</v>
      </c>
      <c r="X104" s="31">
        <v>2683</v>
      </c>
      <c r="Y104" s="31">
        <v>2704</v>
      </c>
      <c r="Z104" s="31">
        <v>4950.5</v>
      </c>
      <c r="AA104" s="31">
        <v>68398.040000000008</v>
      </c>
    </row>
    <row r="105" spans="1:27">
      <c r="A105" s="14" t="s">
        <v>92</v>
      </c>
      <c r="B105" s="6">
        <v>3276.5</v>
      </c>
      <c r="C105" s="6">
        <v>2955.5</v>
      </c>
      <c r="D105" s="6">
        <v>1873</v>
      </c>
      <c r="E105" s="6">
        <v>2853.04</v>
      </c>
      <c r="F105" s="6">
        <v>8051.5</v>
      </c>
      <c r="G105" s="6">
        <v>6132</v>
      </c>
      <c r="H105" s="6">
        <v>9399.5</v>
      </c>
      <c r="I105" s="6">
        <v>4880</v>
      </c>
      <c r="J105" s="6">
        <v>2095</v>
      </c>
      <c r="K105" s="6">
        <v>2503</v>
      </c>
      <c r="L105" s="6">
        <v>4588</v>
      </c>
      <c r="M105" s="6">
        <v>48607.040000000001</v>
      </c>
      <c r="O105" s="14" t="s">
        <v>92</v>
      </c>
      <c r="P105" s="6">
        <v>3276.5</v>
      </c>
      <c r="Q105" s="6">
        <v>2955.5</v>
      </c>
      <c r="R105" s="6">
        <v>1873</v>
      </c>
      <c r="S105" s="6">
        <v>2853.04</v>
      </c>
      <c r="T105" s="6">
        <v>8051.5</v>
      </c>
      <c r="U105" s="6">
        <v>6132</v>
      </c>
      <c r="V105" s="6">
        <v>9399.5</v>
      </c>
      <c r="W105" s="6">
        <v>4880</v>
      </c>
      <c r="X105" s="6">
        <v>2095</v>
      </c>
      <c r="Y105" s="6">
        <v>2503</v>
      </c>
      <c r="Z105" s="6">
        <v>4588</v>
      </c>
      <c r="AA105" s="6">
        <v>48607.040000000001</v>
      </c>
    </row>
    <row r="106" spans="1:27">
      <c r="A106" s="14" t="s">
        <v>15</v>
      </c>
      <c r="B106" s="6">
        <v>225</v>
      </c>
      <c r="C106" s="6"/>
      <c r="D106" s="6"/>
      <c r="E106" s="6"/>
      <c r="F106" s="6"/>
      <c r="G106" s="6"/>
      <c r="H106" s="6">
        <v>11379.5</v>
      </c>
      <c r="I106" s="6"/>
      <c r="J106" s="6">
        <v>588</v>
      </c>
      <c r="K106" s="6">
        <v>201</v>
      </c>
      <c r="L106" s="6">
        <v>362.5</v>
      </c>
      <c r="M106" s="6">
        <v>12756</v>
      </c>
      <c r="O106" s="14" t="s">
        <v>15</v>
      </c>
      <c r="P106" s="6">
        <v>225</v>
      </c>
      <c r="Q106" s="6"/>
      <c r="R106" s="6"/>
      <c r="S106" s="6"/>
      <c r="T106" s="6"/>
      <c r="U106" s="6"/>
      <c r="V106" s="6">
        <v>11379.5</v>
      </c>
      <c r="W106" s="6"/>
      <c r="X106" s="6">
        <v>588</v>
      </c>
      <c r="Y106" s="6">
        <v>201</v>
      </c>
      <c r="Z106" s="6">
        <v>362.5</v>
      </c>
      <c r="AA106" s="6">
        <v>12756</v>
      </c>
    </row>
    <row r="107" spans="1:27">
      <c r="A107" s="14" t="s">
        <v>43</v>
      </c>
      <c r="B107" s="6"/>
      <c r="C107" s="6"/>
      <c r="D107" s="6"/>
      <c r="E107" s="6"/>
      <c r="F107" s="6"/>
      <c r="G107" s="6"/>
      <c r="H107" s="6">
        <v>7035</v>
      </c>
      <c r="I107" s="6"/>
      <c r="J107" s="6"/>
      <c r="K107" s="6"/>
      <c r="L107" s="6"/>
      <c r="M107" s="6">
        <v>7035</v>
      </c>
      <c r="O107" s="14" t="s">
        <v>43</v>
      </c>
      <c r="P107" s="6"/>
      <c r="Q107" s="6"/>
      <c r="R107" s="6"/>
      <c r="S107" s="6"/>
      <c r="T107" s="6"/>
      <c r="U107" s="6"/>
      <c r="V107" s="6">
        <v>7035</v>
      </c>
      <c r="W107" s="6"/>
      <c r="X107" s="6"/>
      <c r="Y107" s="6"/>
      <c r="Z107" s="6"/>
      <c r="AA107" s="6">
        <v>7035</v>
      </c>
    </row>
    <row r="108" spans="1:27">
      <c r="A108" s="5" t="s">
        <v>477</v>
      </c>
      <c r="B108" s="6">
        <v>1386.57</v>
      </c>
      <c r="C108" s="6">
        <v>1752</v>
      </c>
      <c r="D108" s="6">
        <v>2279.6799999999998</v>
      </c>
      <c r="E108" s="6">
        <v>1999.45</v>
      </c>
      <c r="F108" s="6">
        <v>2867</v>
      </c>
      <c r="G108" s="6">
        <v>2417</v>
      </c>
      <c r="H108" s="6">
        <v>1687</v>
      </c>
      <c r="I108" s="6">
        <v>2670</v>
      </c>
      <c r="J108" s="6">
        <v>3134</v>
      </c>
      <c r="K108" s="6">
        <v>3285</v>
      </c>
      <c r="L108" s="6">
        <v>3707</v>
      </c>
      <c r="M108" s="6">
        <v>27184.7</v>
      </c>
      <c r="O108" s="15" t="s">
        <v>477</v>
      </c>
      <c r="P108" s="31">
        <v>1386.57</v>
      </c>
      <c r="Q108" s="31">
        <v>1752</v>
      </c>
      <c r="R108" s="31">
        <v>2279.6799999999998</v>
      </c>
      <c r="S108" s="31">
        <v>1999.45</v>
      </c>
      <c r="T108" s="31">
        <v>2867</v>
      </c>
      <c r="U108" s="31">
        <v>2417</v>
      </c>
      <c r="V108" s="31">
        <v>1687</v>
      </c>
      <c r="W108" s="31">
        <v>2670</v>
      </c>
      <c r="X108" s="31">
        <v>3134</v>
      </c>
      <c r="Y108" s="31">
        <v>3285</v>
      </c>
      <c r="Z108" s="31">
        <v>3707</v>
      </c>
      <c r="AA108" s="31">
        <v>27184.7</v>
      </c>
    </row>
    <row r="109" spans="1:27">
      <c r="A109" s="14" t="s">
        <v>15</v>
      </c>
      <c r="B109" s="6">
        <v>1386.57</v>
      </c>
      <c r="C109" s="6">
        <v>1752</v>
      </c>
      <c r="D109" s="6">
        <v>2279.6799999999998</v>
      </c>
      <c r="E109" s="6">
        <v>1999.45</v>
      </c>
      <c r="F109" s="6">
        <v>2867</v>
      </c>
      <c r="G109" s="6">
        <v>2417</v>
      </c>
      <c r="H109" s="6">
        <v>1687</v>
      </c>
      <c r="I109" s="6">
        <v>2670</v>
      </c>
      <c r="J109" s="6">
        <v>3134</v>
      </c>
      <c r="K109" s="6">
        <v>3285</v>
      </c>
      <c r="L109" s="6">
        <v>3707</v>
      </c>
      <c r="M109" s="6">
        <v>27184.7</v>
      </c>
      <c r="O109" s="14" t="s">
        <v>15</v>
      </c>
      <c r="P109" s="6">
        <v>1386.57</v>
      </c>
      <c r="Q109" s="6">
        <v>1752</v>
      </c>
      <c r="R109" s="6">
        <v>2279.6799999999998</v>
      </c>
      <c r="S109" s="6">
        <v>1999.45</v>
      </c>
      <c r="T109" s="6">
        <v>2867</v>
      </c>
      <c r="U109" s="6">
        <v>2417</v>
      </c>
      <c r="V109" s="6">
        <v>1687</v>
      </c>
      <c r="W109" s="6">
        <v>2670</v>
      </c>
      <c r="X109" s="6">
        <v>3134</v>
      </c>
      <c r="Y109" s="6">
        <v>3285</v>
      </c>
      <c r="Z109" s="6">
        <v>3707</v>
      </c>
      <c r="AA109" s="6">
        <v>27184.7</v>
      </c>
    </row>
    <row r="110" spans="1:27">
      <c r="A110" s="5" t="s">
        <v>470</v>
      </c>
      <c r="B110" s="6">
        <v>2846.33</v>
      </c>
      <c r="C110" s="6">
        <v>2115</v>
      </c>
      <c r="D110" s="6"/>
      <c r="E110" s="6">
        <v>1946.83</v>
      </c>
      <c r="F110" s="6">
        <v>2590</v>
      </c>
      <c r="G110" s="6">
        <v>2366.69</v>
      </c>
      <c r="H110" s="6">
        <v>3045</v>
      </c>
      <c r="I110" s="6">
        <v>3113</v>
      </c>
      <c r="J110" s="6">
        <v>1671</v>
      </c>
      <c r="K110" s="6"/>
      <c r="L110" s="6"/>
      <c r="M110" s="6">
        <v>19693.849999999999</v>
      </c>
      <c r="O110" s="15" t="s">
        <v>470</v>
      </c>
      <c r="P110" s="31">
        <v>2846.33</v>
      </c>
      <c r="Q110" s="31">
        <v>2115</v>
      </c>
      <c r="R110" s="31"/>
      <c r="S110" s="31">
        <v>1946.83</v>
      </c>
      <c r="T110" s="31">
        <v>2590</v>
      </c>
      <c r="U110" s="31">
        <v>2366.69</v>
      </c>
      <c r="V110" s="31">
        <v>3045</v>
      </c>
      <c r="W110" s="31">
        <v>3113</v>
      </c>
      <c r="X110" s="31">
        <v>1671</v>
      </c>
      <c r="Y110" s="31"/>
      <c r="Z110" s="31"/>
      <c r="AA110" s="31">
        <v>19693.849999999999</v>
      </c>
    </row>
    <row r="111" spans="1:27">
      <c r="A111" s="14" t="s">
        <v>211</v>
      </c>
      <c r="B111" s="6">
        <v>2846.33</v>
      </c>
      <c r="C111" s="6">
        <v>2115</v>
      </c>
      <c r="D111" s="6"/>
      <c r="E111" s="6">
        <v>1946.83</v>
      </c>
      <c r="F111" s="6">
        <v>2590</v>
      </c>
      <c r="G111" s="6">
        <v>2366.69</v>
      </c>
      <c r="H111" s="6">
        <v>3045</v>
      </c>
      <c r="I111" s="6">
        <v>3113</v>
      </c>
      <c r="J111" s="6">
        <v>1671</v>
      </c>
      <c r="K111" s="6"/>
      <c r="L111" s="6"/>
      <c r="M111" s="6">
        <v>19693.849999999999</v>
      </c>
      <c r="O111" s="14" t="s">
        <v>211</v>
      </c>
      <c r="P111" s="6">
        <v>2846.33</v>
      </c>
      <c r="Q111" s="6">
        <v>2115</v>
      </c>
      <c r="R111" s="6"/>
      <c r="S111" s="6">
        <v>1946.83</v>
      </c>
      <c r="T111" s="6">
        <v>2590</v>
      </c>
      <c r="U111" s="6">
        <v>2366.69</v>
      </c>
      <c r="V111" s="6">
        <v>3045</v>
      </c>
      <c r="W111" s="6">
        <v>3113</v>
      </c>
      <c r="X111" s="6">
        <v>1671</v>
      </c>
      <c r="Y111" s="6"/>
      <c r="Z111" s="6"/>
      <c r="AA111" s="6">
        <v>19693.849999999999</v>
      </c>
    </row>
    <row r="112" spans="1:27">
      <c r="A112" s="5" t="s">
        <v>484</v>
      </c>
      <c r="B112" s="6"/>
      <c r="C112" s="6"/>
      <c r="D112" s="6"/>
      <c r="E112" s="6"/>
      <c r="F112" s="6">
        <v>2183</v>
      </c>
      <c r="G112" s="6">
        <v>3263</v>
      </c>
      <c r="H112" s="6">
        <v>2520</v>
      </c>
      <c r="I112" s="6">
        <v>2700</v>
      </c>
      <c r="J112" s="6">
        <v>4430</v>
      </c>
      <c r="K112" s="6">
        <v>1197</v>
      </c>
      <c r="L112" s="6">
        <v>2994</v>
      </c>
      <c r="M112" s="6">
        <v>19287</v>
      </c>
      <c r="O112" s="15" t="s">
        <v>484</v>
      </c>
      <c r="P112" s="31"/>
      <c r="Q112" s="31"/>
      <c r="R112" s="31"/>
      <c r="S112" s="31"/>
      <c r="T112" s="31">
        <v>2183</v>
      </c>
      <c r="U112" s="31">
        <v>3263</v>
      </c>
      <c r="V112" s="31">
        <v>2520</v>
      </c>
      <c r="W112" s="31">
        <v>2700</v>
      </c>
      <c r="X112" s="31">
        <v>4430</v>
      </c>
      <c r="Y112" s="31">
        <v>1197</v>
      </c>
      <c r="Z112" s="31">
        <v>2994</v>
      </c>
      <c r="AA112" s="31">
        <v>19287</v>
      </c>
    </row>
    <row r="113" spans="1:27">
      <c r="A113" s="14" t="s">
        <v>15</v>
      </c>
      <c r="B113" s="6"/>
      <c r="C113" s="6"/>
      <c r="D113" s="6"/>
      <c r="E113" s="6"/>
      <c r="F113" s="6">
        <v>2183</v>
      </c>
      <c r="G113" s="6">
        <v>3263</v>
      </c>
      <c r="H113" s="6">
        <v>2520</v>
      </c>
      <c r="I113" s="6">
        <v>2700</v>
      </c>
      <c r="J113" s="6">
        <v>4430</v>
      </c>
      <c r="K113" s="6">
        <v>1197</v>
      </c>
      <c r="L113" s="6">
        <v>2994</v>
      </c>
      <c r="M113" s="6">
        <v>19287</v>
      </c>
      <c r="O113" s="14" t="s">
        <v>15</v>
      </c>
      <c r="P113" s="6"/>
      <c r="Q113" s="6"/>
      <c r="R113" s="6"/>
      <c r="S113" s="6"/>
      <c r="T113" s="6">
        <v>2183</v>
      </c>
      <c r="U113" s="6">
        <v>3263</v>
      </c>
      <c r="V113" s="6">
        <v>2520</v>
      </c>
      <c r="W113" s="6">
        <v>2700</v>
      </c>
      <c r="X113" s="6">
        <v>4430</v>
      </c>
      <c r="Y113" s="6">
        <v>1197</v>
      </c>
      <c r="Z113" s="6">
        <v>2994</v>
      </c>
      <c r="AA113" s="6">
        <v>19287</v>
      </c>
    </row>
    <row r="114" spans="1:27">
      <c r="A114" s="5" t="s">
        <v>475</v>
      </c>
      <c r="B114" s="6">
        <v>1905</v>
      </c>
      <c r="C114" s="6">
        <v>2131</v>
      </c>
      <c r="D114" s="6">
        <v>1638</v>
      </c>
      <c r="E114" s="6">
        <v>1076</v>
      </c>
      <c r="F114" s="6">
        <v>1185</v>
      </c>
      <c r="G114" s="6">
        <v>1742</v>
      </c>
      <c r="H114" s="6">
        <v>1258</v>
      </c>
      <c r="I114" s="6">
        <v>2796</v>
      </c>
      <c r="J114" s="6">
        <v>1132</v>
      </c>
      <c r="K114" s="6">
        <v>696</v>
      </c>
      <c r="L114" s="6">
        <v>2427</v>
      </c>
      <c r="M114" s="6">
        <v>17986</v>
      </c>
      <c r="O114" s="15" t="s">
        <v>475</v>
      </c>
      <c r="P114" s="31">
        <v>1905</v>
      </c>
      <c r="Q114" s="31">
        <v>2131</v>
      </c>
      <c r="R114" s="31">
        <v>1638</v>
      </c>
      <c r="S114" s="31">
        <v>1076</v>
      </c>
      <c r="T114" s="31">
        <v>1185</v>
      </c>
      <c r="U114" s="31">
        <v>1742</v>
      </c>
      <c r="V114" s="31">
        <v>1258</v>
      </c>
      <c r="W114" s="31">
        <v>2796</v>
      </c>
      <c r="X114" s="31">
        <v>1132</v>
      </c>
      <c r="Y114" s="31">
        <v>696</v>
      </c>
      <c r="Z114" s="31">
        <v>2427</v>
      </c>
      <c r="AA114" s="31">
        <v>17986</v>
      </c>
    </row>
    <row r="115" spans="1:27">
      <c r="A115" s="14" t="s">
        <v>15</v>
      </c>
      <c r="B115" s="6">
        <v>1905</v>
      </c>
      <c r="C115" s="6">
        <v>2131</v>
      </c>
      <c r="D115" s="6">
        <v>1638</v>
      </c>
      <c r="E115" s="6">
        <v>1076</v>
      </c>
      <c r="F115" s="6">
        <v>1185</v>
      </c>
      <c r="G115" s="6">
        <v>1742</v>
      </c>
      <c r="H115" s="6">
        <v>1258</v>
      </c>
      <c r="I115" s="6">
        <v>2796</v>
      </c>
      <c r="J115" s="6">
        <v>1132</v>
      </c>
      <c r="K115" s="6">
        <v>696</v>
      </c>
      <c r="L115" s="6">
        <v>2427</v>
      </c>
      <c r="M115" s="6">
        <v>17986</v>
      </c>
      <c r="O115" s="14" t="s">
        <v>15</v>
      </c>
      <c r="P115" s="6">
        <v>1905</v>
      </c>
      <c r="Q115" s="6">
        <v>2131</v>
      </c>
      <c r="R115" s="6">
        <v>1638</v>
      </c>
      <c r="S115" s="6">
        <v>1076</v>
      </c>
      <c r="T115" s="6">
        <v>1185</v>
      </c>
      <c r="U115" s="6">
        <v>1742</v>
      </c>
      <c r="V115" s="6">
        <v>1258</v>
      </c>
      <c r="W115" s="6">
        <v>2796</v>
      </c>
      <c r="X115" s="6">
        <v>1132</v>
      </c>
      <c r="Y115" s="6">
        <v>696</v>
      </c>
      <c r="Z115" s="6">
        <v>2427</v>
      </c>
      <c r="AA115" s="6">
        <v>17986</v>
      </c>
    </row>
    <row r="116" spans="1:27">
      <c r="A116" s="5" t="s">
        <v>469</v>
      </c>
      <c r="B116" s="6">
        <v>1080</v>
      </c>
      <c r="C116" s="6">
        <v>0</v>
      </c>
      <c r="D116" s="6"/>
      <c r="E116" s="6"/>
      <c r="F116" s="6"/>
      <c r="G116" s="6">
        <v>105</v>
      </c>
      <c r="H116" s="6">
        <v>1410</v>
      </c>
      <c r="I116" s="6">
        <v>1590</v>
      </c>
      <c r="J116" s="6">
        <v>1210</v>
      </c>
      <c r="K116" s="6"/>
      <c r="L116" s="6"/>
      <c r="M116" s="6">
        <v>5395</v>
      </c>
      <c r="O116" s="15" t="s">
        <v>469</v>
      </c>
      <c r="P116" s="31">
        <v>1080</v>
      </c>
      <c r="Q116" s="31">
        <v>0</v>
      </c>
      <c r="R116" s="31"/>
      <c r="S116" s="31"/>
      <c r="T116" s="31"/>
      <c r="U116" s="31">
        <v>105</v>
      </c>
      <c r="V116" s="31">
        <v>1410</v>
      </c>
      <c r="W116" s="31">
        <v>1590</v>
      </c>
      <c r="X116" s="31">
        <v>1210</v>
      </c>
      <c r="Y116" s="31"/>
      <c r="Z116" s="31"/>
      <c r="AA116" s="31">
        <v>5395</v>
      </c>
    </row>
    <row r="117" spans="1:27">
      <c r="A117" s="14" t="s">
        <v>15</v>
      </c>
      <c r="B117" s="6">
        <v>1080</v>
      </c>
      <c r="C117" s="6">
        <v>0</v>
      </c>
      <c r="D117" s="6"/>
      <c r="E117" s="6"/>
      <c r="F117" s="6"/>
      <c r="G117" s="6">
        <v>105</v>
      </c>
      <c r="H117" s="6">
        <v>1410</v>
      </c>
      <c r="I117" s="6">
        <v>1590</v>
      </c>
      <c r="J117" s="6">
        <v>1210</v>
      </c>
      <c r="K117" s="6"/>
      <c r="L117" s="6"/>
      <c r="M117" s="6">
        <v>5395</v>
      </c>
      <c r="O117" s="14" t="s">
        <v>15</v>
      </c>
      <c r="P117" s="6">
        <v>1080</v>
      </c>
      <c r="Q117" s="6">
        <v>0</v>
      </c>
      <c r="R117" s="6"/>
      <c r="S117" s="6"/>
      <c r="T117" s="6"/>
      <c r="U117" s="6">
        <v>105</v>
      </c>
      <c r="V117" s="6">
        <v>1410</v>
      </c>
      <c r="W117" s="6">
        <v>1590</v>
      </c>
      <c r="X117" s="6">
        <v>1210</v>
      </c>
      <c r="Y117" s="6"/>
      <c r="Z117" s="6"/>
      <c r="AA117" s="6">
        <v>5395</v>
      </c>
    </row>
    <row r="118" spans="1:27">
      <c r="A118" s="5" t="s">
        <v>481</v>
      </c>
      <c r="B118" s="6"/>
      <c r="C118" s="6"/>
      <c r="D118" s="6"/>
      <c r="E118" s="6"/>
      <c r="F118" s="6"/>
      <c r="G118" s="6">
        <v>1321.64</v>
      </c>
      <c r="H118" s="6">
        <v>3160.04</v>
      </c>
      <c r="I118" s="6">
        <v>826</v>
      </c>
      <c r="J118" s="6"/>
      <c r="K118" s="6"/>
      <c r="L118" s="6"/>
      <c r="M118" s="6">
        <v>5307.68</v>
      </c>
      <c r="O118" s="15" t="s">
        <v>481</v>
      </c>
      <c r="P118" s="31"/>
      <c r="Q118" s="31"/>
      <c r="R118" s="31"/>
      <c r="S118" s="31"/>
      <c r="T118" s="31"/>
      <c r="U118" s="31">
        <v>1321.64</v>
      </c>
      <c r="V118" s="31">
        <v>3160.04</v>
      </c>
      <c r="W118" s="31">
        <v>826</v>
      </c>
      <c r="X118" s="31"/>
      <c r="Y118" s="31"/>
      <c r="Z118" s="31"/>
      <c r="AA118" s="31">
        <v>5307.68</v>
      </c>
    </row>
    <row r="119" spans="1:27">
      <c r="A119" s="14" t="s">
        <v>15</v>
      </c>
      <c r="B119" s="6"/>
      <c r="C119" s="6"/>
      <c r="D119" s="6"/>
      <c r="E119" s="6"/>
      <c r="F119" s="6"/>
      <c r="G119" s="6">
        <v>1321.64</v>
      </c>
      <c r="H119" s="6">
        <v>3160.04</v>
      </c>
      <c r="I119" s="6">
        <v>826</v>
      </c>
      <c r="J119" s="6"/>
      <c r="K119" s="6"/>
      <c r="L119" s="6"/>
      <c r="M119" s="6">
        <v>5307.68</v>
      </c>
      <c r="O119" s="14" t="s">
        <v>15</v>
      </c>
      <c r="P119" s="6"/>
      <c r="Q119" s="6"/>
      <c r="R119" s="6"/>
      <c r="S119" s="6"/>
      <c r="T119" s="6"/>
      <c r="U119" s="6">
        <v>1321.64</v>
      </c>
      <c r="V119" s="6">
        <v>3160.04</v>
      </c>
      <c r="W119" s="6">
        <v>826</v>
      </c>
      <c r="X119" s="6"/>
      <c r="Y119" s="6"/>
      <c r="Z119" s="6"/>
      <c r="AA119" s="6">
        <v>5307.68</v>
      </c>
    </row>
    <row r="120" spans="1:27">
      <c r="A120" s="5" t="s">
        <v>476</v>
      </c>
      <c r="B120" s="6">
        <v>612.5</v>
      </c>
      <c r="C120" s="6">
        <v>562.5</v>
      </c>
      <c r="D120" s="6">
        <v>612.5</v>
      </c>
      <c r="E120" s="6">
        <v>400</v>
      </c>
      <c r="F120" s="6">
        <v>675</v>
      </c>
      <c r="G120" s="6">
        <v>364</v>
      </c>
      <c r="H120" s="6">
        <v>787.5</v>
      </c>
      <c r="I120" s="6">
        <v>775</v>
      </c>
      <c r="J120" s="6"/>
      <c r="K120" s="6"/>
      <c r="L120" s="6"/>
      <c r="M120" s="6">
        <v>4789</v>
      </c>
      <c r="O120" s="15" t="s">
        <v>476</v>
      </c>
      <c r="P120" s="31">
        <v>612.5</v>
      </c>
      <c r="Q120" s="31">
        <v>562.5</v>
      </c>
      <c r="R120" s="31">
        <v>612.5</v>
      </c>
      <c r="S120" s="31">
        <v>400</v>
      </c>
      <c r="T120" s="31">
        <v>675</v>
      </c>
      <c r="U120" s="31">
        <v>364</v>
      </c>
      <c r="V120" s="31">
        <v>787.5</v>
      </c>
      <c r="W120" s="31">
        <v>775</v>
      </c>
      <c r="X120" s="31"/>
      <c r="Y120" s="31"/>
      <c r="Z120" s="31"/>
      <c r="AA120" s="31">
        <v>4789</v>
      </c>
    </row>
    <row r="121" spans="1:27">
      <c r="A121" s="14" t="s">
        <v>92</v>
      </c>
      <c r="B121" s="6">
        <v>612.5</v>
      </c>
      <c r="C121" s="6">
        <v>562.5</v>
      </c>
      <c r="D121" s="6">
        <v>612.5</v>
      </c>
      <c r="E121" s="6">
        <v>400</v>
      </c>
      <c r="F121" s="6">
        <v>675</v>
      </c>
      <c r="G121" s="6">
        <v>364</v>
      </c>
      <c r="H121" s="6">
        <v>787.5</v>
      </c>
      <c r="I121" s="6">
        <v>775</v>
      </c>
      <c r="J121" s="6"/>
      <c r="K121" s="6"/>
      <c r="L121" s="6"/>
      <c r="M121" s="6">
        <v>4789</v>
      </c>
      <c r="O121" s="14" t="s">
        <v>92</v>
      </c>
      <c r="P121" s="6">
        <v>612.5</v>
      </c>
      <c r="Q121" s="6">
        <v>562.5</v>
      </c>
      <c r="R121" s="6">
        <v>612.5</v>
      </c>
      <c r="S121" s="6">
        <v>400</v>
      </c>
      <c r="T121" s="6">
        <v>675</v>
      </c>
      <c r="U121" s="6">
        <v>364</v>
      </c>
      <c r="V121" s="6">
        <v>787.5</v>
      </c>
      <c r="W121" s="6">
        <v>775</v>
      </c>
      <c r="X121" s="6"/>
      <c r="Y121" s="6"/>
      <c r="Z121" s="6"/>
      <c r="AA121" s="6">
        <v>4789</v>
      </c>
    </row>
    <row r="122" spans="1:27">
      <c r="A122" s="5" t="s">
        <v>472</v>
      </c>
      <c r="B122" s="6"/>
      <c r="C122" s="6">
        <v>249</v>
      </c>
      <c r="D122" s="6">
        <v>118.47</v>
      </c>
      <c r="E122" s="6">
        <v>138.18</v>
      </c>
      <c r="F122" s="6">
        <v>114</v>
      </c>
      <c r="G122" s="6">
        <v>184</v>
      </c>
      <c r="H122" s="6">
        <v>346.53999999999996</v>
      </c>
      <c r="I122" s="6">
        <v>245</v>
      </c>
      <c r="J122" s="6">
        <v>158</v>
      </c>
      <c r="K122" s="6">
        <v>296</v>
      </c>
      <c r="L122" s="6">
        <v>61</v>
      </c>
      <c r="M122" s="6">
        <v>1910.19</v>
      </c>
      <c r="O122" s="15" t="s">
        <v>472</v>
      </c>
      <c r="P122" s="31"/>
      <c r="Q122" s="31">
        <v>249</v>
      </c>
      <c r="R122" s="31">
        <v>118.47</v>
      </c>
      <c r="S122" s="31">
        <v>138.18</v>
      </c>
      <c r="T122" s="31">
        <v>114</v>
      </c>
      <c r="U122" s="31">
        <v>184</v>
      </c>
      <c r="V122" s="31">
        <v>346.53999999999996</v>
      </c>
      <c r="W122" s="31">
        <v>245</v>
      </c>
      <c r="X122" s="31">
        <v>158</v>
      </c>
      <c r="Y122" s="31">
        <v>296</v>
      </c>
      <c r="Z122" s="31">
        <v>61</v>
      </c>
      <c r="AA122" s="31">
        <v>1910.19</v>
      </c>
    </row>
    <row r="123" spans="1:27">
      <c r="A123" s="14" t="s">
        <v>295</v>
      </c>
      <c r="B123" s="6"/>
      <c r="C123" s="6">
        <v>249</v>
      </c>
      <c r="D123" s="6">
        <v>118.47</v>
      </c>
      <c r="E123" s="6">
        <v>138.18</v>
      </c>
      <c r="F123" s="6">
        <v>114</v>
      </c>
      <c r="G123" s="6">
        <v>184</v>
      </c>
      <c r="H123" s="6">
        <v>346.53999999999996</v>
      </c>
      <c r="I123" s="6">
        <v>245</v>
      </c>
      <c r="J123" s="6">
        <v>158</v>
      </c>
      <c r="K123" s="6"/>
      <c r="L123" s="6"/>
      <c r="M123" s="6">
        <v>1553.19</v>
      </c>
      <c r="O123" s="14" t="s">
        <v>295</v>
      </c>
      <c r="P123" s="6"/>
      <c r="Q123" s="6">
        <v>249</v>
      </c>
      <c r="R123" s="6">
        <v>118.47</v>
      </c>
      <c r="S123" s="6">
        <v>138.18</v>
      </c>
      <c r="T123" s="6">
        <v>114</v>
      </c>
      <c r="U123" s="6">
        <v>184</v>
      </c>
      <c r="V123" s="6">
        <v>346.53999999999996</v>
      </c>
      <c r="W123" s="6">
        <v>245</v>
      </c>
      <c r="X123" s="6">
        <v>158</v>
      </c>
      <c r="Y123" s="6"/>
      <c r="Z123" s="6"/>
      <c r="AA123" s="6">
        <v>1553.19</v>
      </c>
    </row>
    <row r="124" spans="1:27">
      <c r="A124" s="14" t="s">
        <v>15</v>
      </c>
      <c r="B124" s="6"/>
      <c r="C124" s="6"/>
      <c r="D124" s="6"/>
      <c r="E124" s="6"/>
      <c r="F124" s="6"/>
      <c r="G124" s="6"/>
      <c r="H124" s="6"/>
      <c r="I124" s="6"/>
      <c r="J124" s="6"/>
      <c r="K124" s="6">
        <v>296</v>
      </c>
      <c r="L124" s="6">
        <v>61</v>
      </c>
      <c r="M124" s="6">
        <v>357</v>
      </c>
      <c r="O124" s="14" t="s">
        <v>15</v>
      </c>
      <c r="P124" s="6"/>
      <c r="Q124" s="6"/>
      <c r="R124" s="6"/>
      <c r="S124" s="6"/>
      <c r="T124" s="6"/>
      <c r="U124" s="6"/>
      <c r="V124" s="6"/>
      <c r="W124" s="6"/>
      <c r="X124" s="6"/>
      <c r="Y124" s="6">
        <v>296</v>
      </c>
      <c r="Z124" s="6">
        <v>61</v>
      </c>
      <c r="AA124" s="6">
        <v>357</v>
      </c>
    </row>
    <row r="125" spans="1:27">
      <c r="A125" s="5" t="s">
        <v>480</v>
      </c>
      <c r="B125" s="6"/>
      <c r="C125" s="6">
        <v>168</v>
      </c>
      <c r="D125" s="6"/>
      <c r="E125" s="6">
        <v>78.400000000000006</v>
      </c>
      <c r="F125" s="6">
        <v>190</v>
      </c>
      <c r="G125" s="6">
        <v>84</v>
      </c>
      <c r="H125" s="6">
        <v>192.34</v>
      </c>
      <c r="I125" s="6">
        <v>21</v>
      </c>
      <c r="J125" s="6">
        <v>62</v>
      </c>
      <c r="K125" s="6">
        <v>238</v>
      </c>
      <c r="L125" s="6">
        <v>249</v>
      </c>
      <c r="M125" s="6">
        <v>1282.74</v>
      </c>
      <c r="O125" s="15" t="s">
        <v>480</v>
      </c>
      <c r="P125" s="31"/>
      <c r="Q125" s="31">
        <v>168</v>
      </c>
      <c r="R125" s="31"/>
      <c r="S125" s="31">
        <v>78.400000000000006</v>
      </c>
      <c r="T125" s="31">
        <v>190</v>
      </c>
      <c r="U125" s="31">
        <v>84</v>
      </c>
      <c r="V125" s="31">
        <v>192.34</v>
      </c>
      <c r="W125" s="31">
        <v>21</v>
      </c>
      <c r="X125" s="31">
        <v>62</v>
      </c>
      <c r="Y125" s="31">
        <v>238</v>
      </c>
      <c r="Z125" s="31">
        <v>249</v>
      </c>
      <c r="AA125" s="31">
        <v>1282.74</v>
      </c>
    </row>
    <row r="126" spans="1:27">
      <c r="A126" s="14" t="s">
        <v>295</v>
      </c>
      <c r="B126" s="6"/>
      <c r="C126" s="6">
        <v>168</v>
      </c>
      <c r="D126" s="6"/>
      <c r="E126" s="6">
        <v>78.400000000000006</v>
      </c>
      <c r="F126" s="6">
        <v>190</v>
      </c>
      <c r="G126" s="6">
        <v>84</v>
      </c>
      <c r="H126" s="6">
        <v>192.34</v>
      </c>
      <c r="I126" s="6">
        <v>21</v>
      </c>
      <c r="J126" s="6">
        <v>62</v>
      </c>
      <c r="K126" s="6"/>
      <c r="L126" s="6"/>
      <c r="M126" s="6">
        <v>795.74</v>
      </c>
      <c r="O126" s="14" t="s">
        <v>295</v>
      </c>
      <c r="P126" s="6"/>
      <c r="Q126" s="6">
        <v>168</v>
      </c>
      <c r="R126" s="6"/>
      <c r="S126" s="6">
        <v>78.400000000000006</v>
      </c>
      <c r="T126" s="6">
        <v>190</v>
      </c>
      <c r="U126" s="6">
        <v>84</v>
      </c>
      <c r="V126" s="6">
        <v>192.34</v>
      </c>
      <c r="W126" s="6">
        <v>21</v>
      </c>
      <c r="X126" s="6">
        <v>62</v>
      </c>
      <c r="Y126" s="6"/>
      <c r="Z126" s="6"/>
      <c r="AA126" s="6">
        <v>795.74</v>
      </c>
    </row>
    <row r="127" spans="1:27">
      <c r="A127" s="14" t="s">
        <v>15</v>
      </c>
      <c r="B127" s="6"/>
      <c r="C127" s="6"/>
      <c r="D127" s="6"/>
      <c r="E127" s="6"/>
      <c r="F127" s="6"/>
      <c r="G127" s="6"/>
      <c r="H127" s="6"/>
      <c r="I127" s="6"/>
      <c r="J127" s="6"/>
      <c r="K127" s="6">
        <v>238</v>
      </c>
      <c r="L127" s="6">
        <v>249</v>
      </c>
      <c r="M127" s="6">
        <v>487</v>
      </c>
      <c r="O127" s="14" t="s">
        <v>15</v>
      </c>
      <c r="P127" s="6"/>
      <c r="Q127" s="6"/>
      <c r="R127" s="6"/>
      <c r="S127" s="6"/>
      <c r="T127" s="6"/>
      <c r="U127" s="6"/>
      <c r="V127" s="6"/>
      <c r="W127" s="6"/>
      <c r="X127" s="6"/>
      <c r="Y127" s="6">
        <v>238</v>
      </c>
      <c r="Z127" s="6">
        <v>249</v>
      </c>
      <c r="AA127" s="6">
        <v>487</v>
      </c>
    </row>
    <row r="128" spans="1:27">
      <c r="A128" s="5" t="s">
        <v>474</v>
      </c>
      <c r="B128" s="6"/>
      <c r="C128" s="6">
        <v>212</v>
      </c>
      <c r="D128" s="6">
        <v>30</v>
      </c>
      <c r="E128" s="6"/>
      <c r="F128" s="6">
        <v>71</v>
      </c>
      <c r="G128" s="6">
        <v>129</v>
      </c>
      <c r="H128" s="6">
        <v>505.2</v>
      </c>
      <c r="I128" s="6">
        <v>110</v>
      </c>
      <c r="J128" s="6">
        <v>92</v>
      </c>
      <c r="K128" s="6"/>
      <c r="L128" s="6"/>
      <c r="M128" s="6">
        <v>1149.2</v>
      </c>
      <c r="O128" s="15" t="s">
        <v>474</v>
      </c>
      <c r="P128" s="31"/>
      <c r="Q128" s="31">
        <v>212</v>
      </c>
      <c r="R128" s="31">
        <v>30</v>
      </c>
      <c r="S128" s="31"/>
      <c r="T128" s="31">
        <v>71</v>
      </c>
      <c r="U128" s="31">
        <v>129</v>
      </c>
      <c r="V128" s="31">
        <v>505.2</v>
      </c>
      <c r="W128" s="31">
        <v>110</v>
      </c>
      <c r="X128" s="31">
        <v>92</v>
      </c>
      <c r="Y128" s="31"/>
      <c r="Z128" s="31"/>
      <c r="AA128" s="31">
        <v>1149.2</v>
      </c>
    </row>
    <row r="129" spans="1:28">
      <c r="A129" s="14" t="s">
        <v>295</v>
      </c>
      <c r="B129" s="6"/>
      <c r="C129" s="6">
        <v>212</v>
      </c>
      <c r="D129" s="6">
        <v>30</v>
      </c>
      <c r="E129" s="6"/>
      <c r="F129" s="6">
        <v>71</v>
      </c>
      <c r="G129" s="6">
        <v>129</v>
      </c>
      <c r="H129" s="6">
        <v>505.2</v>
      </c>
      <c r="I129" s="6">
        <v>110</v>
      </c>
      <c r="J129" s="6">
        <v>92</v>
      </c>
      <c r="K129" s="6"/>
      <c r="L129" s="6"/>
      <c r="M129" s="6">
        <v>1149.2</v>
      </c>
      <c r="O129" s="14" t="s">
        <v>295</v>
      </c>
      <c r="P129" s="6"/>
      <c r="Q129" s="6">
        <v>212</v>
      </c>
      <c r="R129" s="6">
        <v>30</v>
      </c>
      <c r="S129" s="6"/>
      <c r="T129" s="6">
        <v>71</v>
      </c>
      <c r="U129" s="6">
        <v>129</v>
      </c>
      <c r="V129" s="6">
        <v>505.2</v>
      </c>
      <c r="W129" s="6">
        <v>110</v>
      </c>
      <c r="X129" s="6">
        <v>92</v>
      </c>
      <c r="Y129" s="6"/>
      <c r="Z129" s="6"/>
      <c r="AA129" s="6">
        <v>1149.2</v>
      </c>
    </row>
    <row r="130" spans="1:28">
      <c r="A130" s="5" t="s">
        <v>471</v>
      </c>
      <c r="B130" s="6"/>
      <c r="C130" s="6"/>
      <c r="D130" s="6">
        <v>17.899999999999999</v>
      </c>
      <c r="E130" s="6">
        <v>118.72</v>
      </c>
      <c r="F130" s="6">
        <v>90</v>
      </c>
      <c r="G130" s="6">
        <v>39</v>
      </c>
      <c r="H130" s="6">
        <v>638.42000000000007</v>
      </c>
      <c r="I130" s="6"/>
      <c r="J130" s="6">
        <v>54</v>
      </c>
      <c r="K130" s="6"/>
      <c r="L130" s="6"/>
      <c r="M130" s="6">
        <v>958.04000000000008</v>
      </c>
      <c r="O130" s="15" t="s">
        <v>471</v>
      </c>
      <c r="P130" s="31"/>
      <c r="Q130" s="31"/>
      <c r="R130" s="31">
        <v>17.899999999999999</v>
      </c>
      <c r="S130" s="31">
        <v>118.72</v>
      </c>
      <c r="T130" s="31">
        <v>90</v>
      </c>
      <c r="U130" s="31">
        <v>39</v>
      </c>
      <c r="V130" s="31">
        <v>638.42000000000007</v>
      </c>
      <c r="W130" s="31"/>
      <c r="X130" s="31">
        <v>54</v>
      </c>
      <c r="Y130" s="31"/>
      <c r="Z130" s="31"/>
      <c r="AA130" s="31">
        <v>958.04000000000008</v>
      </c>
    </row>
    <row r="131" spans="1:28">
      <c r="A131" s="14" t="s">
        <v>295</v>
      </c>
      <c r="B131" s="6"/>
      <c r="C131" s="6"/>
      <c r="D131" s="6">
        <v>17.899999999999999</v>
      </c>
      <c r="E131" s="6">
        <v>118.72</v>
      </c>
      <c r="F131" s="6">
        <v>90</v>
      </c>
      <c r="G131" s="6">
        <v>39</v>
      </c>
      <c r="H131" s="6">
        <v>638.42000000000007</v>
      </c>
      <c r="I131" s="6"/>
      <c r="J131" s="6">
        <v>54</v>
      </c>
      <c r="K131" s="6"/>
      <c r="L131" s="6"/>
      <c r="M131" s="6">
        <v>958.04000000000008</v>
      </c>
      <c r="O131" s="14" t="s">
        <v>295</v>
      </c>
      <c r="P131" s="6"/>
      <c r="Q131" s="6"/>
      <c r="R131" s="6">
        <v>17.899999999999999</v>
      </c>
      <c r="S131" s="6">
        <v>118.72</v>
      </c>
      <c r="T131" s="6">
        <v>90</v>
      </c>
      <c r="U131" s="6">
        <v>39</v>
      </c>
      <c r="V131" s="6">
        <v>638.42000000000007</v>
      </c>
      <c r="W131" s="6"/>
      <c r="X131" s="6">
        <v>54</v>
      </c>
      <c r="Y131" s="6"/>
      <c r="Z131" s="6"/>
      <c r="AA131" s="6">
        <v>958.04000000000008</v>
      </c>
    </row>
    <row r="132" spans="1:28">
      <c r="A132" s="5" t="s">
        <v>497</v>
      </c>
      <c r="B132" s="6"/>
      <c r="C132" s="6"/>
      <c r="D132" s="6"/>
      <c r="E132" s="6">
        <v>55</v>
      </c>
      <c r="F132" s="6">
        <v>172</v>
      </c>
      <c r="G132" s="6">
        <v>120</v>
      </c>
      <c r="H132" s="6"/>
      <c r="I132" s="6"/>
      <c r="J132" s="6"/>
      <c r="K132" s="6">
        <v>131</v>
      </c>
      <c r="L132" s="6">
        <v>147</v>
      </c>
      <c r="M132" s="6">
        <v>625</v>
      </c>
      <c r="O132" s="15" t="s">
        <v>497</v>
      </c>
      <c r="P132" s="31"/>
      <c r="Q132" s="31"/>
      <c r="R132" s="31"/>
      <c r="S132" s="31">
        <v>55</v>
      </c>
      <c r="T132" s="31">
        <v>172</v>
      </c>
      <c r="U132" s="31">
        <v>120</v>
      </c>
      <c r="V132" s="31"/>
      <c r="W132" s="31"/>
      <c r="X132" s="31"/>
      <c r="Y132" s="31">
        <v>131</v>
      </c>
      <c r="Z132" s="31">
        <v>147</v>
      </c>
      <c r="AA132" s="31">
        <v>625</v>
      </c>
    </row>
    <row r="133" spans="1:28">
      <c r="A133" s="14" t="s">
        <v>295</v>
      </c>
      <c r="B133" s="6"/>
      <c r="C133" s="6"/>
      <c r="D133" s="6"/>
      <c r="E133" s="6">
        <v>55</v>
      </c>
      <c r="F133" s="6">
        <v>172</v>
      </c>
      <c r="G133" s="6">
        <v>120</v>
      </c>
      <c r="H133" s="6"/>
      <c r="I133" s="6"/>
      <c r="J133" s="6"/>
      <c r="K133" s="6"/>
      <c r="L133" s="6"/>
      <c r="M133" s="6">
        <v>347</v>
      </c>
      <c r="O133" s="14" t="s">
        <v>295</v>
      </c>
      <c r="P133" s="6"/>
      <c r="Q133" s="6"/>
      <c r="R133" s="6"/>
      <c r="S133" s="6">
        <v>55</v>
      </c>
      <c r="T133" s="6">
        <v>172</v>
      </c>
      <c r="U133" s="6">
        <v>120</v>
      </c>
      <c r="V133" s="6"/>
      <c r="W133" s="6"/>
      <c r="X133" s="6"/>
      <c r="Y133" s="6"/>
      <c r="Z133" s="6"/>
      <c r="AA133" s="6">
        <v>347</v>
      </c>
    </row>
    <row r="134" spans="1:28">
      <c r="A134" s="14" t="s">
        <v>15</v>
      </c>
      <c r="B134" s="6"/>
      <c r="C134" s="6"/>
      <c r="D134" s="6"/>
      <c r="E134" s="6"/>
      <c r="F134" s="6"/>
      <c r="G134" s="6"/>
      <c r="H134" s="6"/>
      <c r="I134" s="6"/>
      <c r="J134" s="6"/>
      <c r="K134" s="6">
        <v>131</v>
      </c>
      <c r="L134" s="6">
        <v>147</v>
      </c>
      <c r="M134" s="6">
        <v>278</v>
      </c>
      <c r="O134" s="14" t="s">
        <v>15</v>
      </c>
      <c r="P134" s="6"/>
      <c r="Q134" s="6"/>
      <c r="R134" s="6"/>
      <c r="S134" s="6"/>
      <c r="T134" s="6"/>
      <c r="U134" s="6"/>
      <c r="V134" s="6"/>
      <c r="W134" s="6"/>
      <c r="X134" s="6"/>
      <c r="Y134" s="6">
        <v>131</v>
      </c>
      <c r="Z134" s="6">
        <v>147</v>
      </c>
      <c r="AA134" s="6">
        <v>278</v>
      </c>
    </row>
    <row r="135" spans="1:28" ht="15">
      <c r="A135" s="5" t="s">
        <v>421</v>
      </c>
      <c r="B135" s="6">
        <v>195870.15</v>
      </c>
      <c r="C135" s="6">
        <v>220914</v>
      </c>
      <c r="D135" s="6">
        <v>168966.94</v>
      </c>
      <c r="E135" s="6">
        <v>247872.08000000002</v>
      </c>
      <c r="F135" s="6">
        <v>325152.5</v>
      </c>
      <c r="G135" s="6">
        <v>360896.02999999997</v>
      </c>
      <c r="H135" s="6">
        <v>377294.97000000003</v>
      </c>
      <c r="I135" s="6">
        <v>303928</v>
      </c>
      <c r="J135" s="6">
        <v>262681.90000000002</v>
      </c>
      <c r="K135" s="6">
        <v>281919.8</v>
      </c>
      <c r="L135" s="6">
        <v>268985.5</v>
      </c>
      <c r="M135" s="6">
        <v>3014481.8700000006</v>
      </c>
      <c r="O135" s="69" t="s">
        <v>421</v>
      </c>
      <c r="P135" s="46">
        <v>195870.15</v>
      </c>
      <c r="Q135" s="46">
        <v>220914</v>
      </c>
      <c r="R135" s="46">
        <v>168966.94</v>
      </c>
      <c r="S135" s="46">
        <v>247872.08000000002</v>
      </c>
      <c r="T135" s="46">
        <v>325152.5</v>
      </c>
      <c r="U135" s="46">
        <v>360896.02999999997</v>
      </c>
      <c r="V135" s="46">
        <v>377294.97000000003</v>
      </c>
      <c r="W135" s="46">
        <v>303928</v>
      </c>
      <c r="X135" s="46">
        <v>262681.90000000002</v>
      </c>
      <c r="Y135" s="46">
        <v>281919.8</v>
      </c>
      <c r="Z135" s="46">
        <v>268985.5</v>
      </c>
      <c r="AA135" s="46">
        <v>3014481.8700000006</v>
      </c>
    </row>
    <row r="136" spans="1:28">
      <c r="A136" s="5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</row>
    <row r="137" spans="1:28" ht="18">
      <c r="A137" s="5"/>
      <c r="B137" s="6"/>
      <c r="C137" s="6"/>
      <c r="D137" s="6"/>
      <c r="E137" s="6"/>
      <c r="F137" s="6"/>
      <c r="G137" s="6"/>
      <c r="H137" s="6"/>
      <c r="O137" s="34" t="s">
        <v>436</v>
      </c>
    </row>
    <row r="138" spans="1:28">
      <c r="A138" s="4" t="s">
        <v>423</v>
      </c>
      <c r="B138" s="4" t="s">
        <v>432</v>
      </c>
    </row>
    <row r="139" spans="1:28" ht="45">
      <c r="A139" s="4" t="s">
        <v>414</v>
      </c>
      <c r="B139" t="s">
        <v>415</v>
      </c>
      <c r="C139" t="s">
        <v>416</v>
      </c>
      <c r="D139" t="s">
        <v>417</v>
      </c>
      <c r="E139" t="s">
        <v>418</v>
      </c>
      <c r="F139" t="s">
        <v>419</v>
      </c>
      <c r="G139" t="s">
        <v>420</v>
      </c>
      <c r="H139" t="s">
        <v>509</v>
      </c>
      <c r="I139" t="s">
        <v>519</v>
      </c>
      <c r="J139" t="s">
        <v>527</v>
      </c>
      <c r="K139" t="s">
        <v>577</v>
      </c>
      <c r="L139" t="s">
        <v>586</v>
      </c>
      <c r="M139" t="s">
        <v>421</v>
      </c>
      <c r="O139" s="46" t="s">
        <v>435</v>
      </c>
      <c r="P139" s="46" t="s">
        <v>415</v>
      </c>
      <c r="Q139" s="46" t="s">
        <v>416</v>
      </c>
      <c r="R139" s="46" t="s">
        <v>417</v>
      </c>
      <c r="S139" s="46" t="s">
        <v>418</v>
      </c>
      <c r="T139" s="46" t="s">
        <v>419</v>
      </c>
      <c r="U139" s="46" t="s">
        <v>420</v>
      </c>
      <c r="V139" s="35" t="s">
        <v>509</v>
      </c>
      <c r="W139" s="35" t="s">
        <v>519</v>
      </c>
      <c r="X139" s="35" t="s">
        <v>527</v>
      </c>
      <c r="Y139" s="35" t="s">
        <v>577</v>
      </c>
      <c r="Z139" s="35" t="s">
        <v>586</v>
      </c>
      <c r="AA139" s="35" t="str">
        <f>+Entradas!$B$2</f>
        <v>Total Enero - Noviembre</v>
      </c>
      <c r="AB139" s="36" t="s">
        <v>496</v>
      </c>
    </row>
    <row r="140" spans="1:28">
      <c r="A140" s="5" t="s">
        <v>39</v>
      </c>
      <c r="B140" s="6">
        <v>1226</v>
      </c>
      <c r="C140" s="6">
        <v>1084</v>
      </c>
      <c r="D140" s="6">
        <v>1230</v>
      </c>
      <c r="E140" s="6">
        <v>1269</v>
      </c>
      <c r="F140" s="6">
        <v>1429</v>
      </c>
      <c r="G140" s="6">
        <v>1401</v>
      </c>
      <c r="H140" s="6">
        <v>1749</v>
      </c>
      <c r="I140" s="6">
        <v>2063</v>
      </c>
      <c r="J140" s="6">
        <v>2114</v>
      </c>
      <c r="K140" s="6">
        <v>2125</v>
      </c>
      <c r="L140" s="6">
        <v>1844</v>
      </c>
      <c r="M140" s="6">
        <v>17534</v>
      </c>
      <c r="O140" s="5" t="str">
        <f t="shared" ref="O140:O172" si="45">+A140</f>
        <v>CALIMA S.A.S</v>
      </c>
      <c r="P140" s="65">
        <f t="shared" ref="P140" si="46">+B140</f>
        <v>1226</v>
      </c>
      <c r="Q140" s="65">
        <f t="shared" ref="Q140:Q172" si="47">+C140</f>
        <v>1084</v>
      </c>
      <c r="R140" s="65">
        <f t="shared" ref="R140:R172" si="48">+D140</f>
        <v>1230</v>
      </c>
      <c r="S140" s="65">
        <f t="shared" ref="S140:S172" si="49">+E140</f>
        <v>1269</v>
      </c>
      <c r="T140" s="65">
        <f t="shared" ref="T140:T172" si="50">+F140</f>
        <v>1429</v>
      </c>
      <c r="U140" s="65">
        <f t="shared" ref="U140:U172" si="51">+G140</f>
        <v>1401</v>
      </c>
      <c r="V140" s="65">
        <f t="shared" ref="V140:V172" si="52">+H140</f>
        <v>1749</v>
      </c>
      <c r="W140" s="65">
        <f t="shared" ref="W140:W172" si="53">+I140</f>
        <v>2063</v>
      </c>
      <c r="X140" s="65">
        <f t="shared" ref="X140:X172" si="54">+J140</f>
        <v>2114</v>
      </c>
      <c r="Y140" s="65">
        <f t="shared" ref="Y140:Z172" si="55">+K140</f>
        <v>2125</v>
      </c>
      <c r="Z140" s="65">
        <f t="shared" si="55"/>
        <v>1844</v>
      </c>
      <c r="AA140" s="6">
        <f>SUM(P140:Z140)</f>
        <v>17534</v>
      </c>
      <c r="AB140" s="32">
        <f t="shared" ref="AB140:AB172" si="56">+AA140/$AA$173</f>
        <v>0.19713527612880014</v>
      </c>
    </row>
    <row r="141" spans="1:28">
      <c r="A141" s="5" t="s">
        <v>168</v>
      </c>
      <c r="B141" s="6">
        <v>208</v>
      </c>
      <c r="C141" s="6">
        <v>131</v>
      </c>
      <c r="D141" s="6">
        <v>161</v>
      </c>
      <c r="E141" s="6">
        <v>507</v>
      </c>
      <c r="F141" s="6">
        <v>1545</v>
      </c>
      <c r="G141" s="6">
        <v>1929</v>
      </c>
      <c r="H141" s="6">
        <v>1725</v>
      </c>
      <c r="I141" s="6">
        <v>931</v>
      </c>
      <c r="J141" s="6">
        <v>174</v>
      </c>
      <c r="K141" s="6">
        <v>121</v>
      </c>
      <c r="L141" s="6">
        <v>241</v>
      </c>
      <c r="M141" s="6">
        <v>7673</v>
      </c>
      <c r="O141" s="5" t="str">
        <f t="shared" si="45"/>
        <v>SAO</v>
      </c>
      <c r="P141" s="65">
        <f t="shared" ref="P141:P172" si="57">+B141</f>
        <v>208</v>
      </c>
      <c r="Q141" s="65">
        <f t="shared" si="47"/>
        <v>131</v>
      </c>
      <c r="R141" s="65">
        <f t="shared" si="48"/>
        <v>161</v>
      </c>
      <c r="S141" s="65">
        <f t="shared" si="49"/>
        <v>507</v>
      </c>
      <c r="T141" s="65">
        <f t="shared" si="50"/>
        <v>1545</v>
      </c>
      <c r="U141" s="65">
        <f t="shared" si="51"/>
        <v>1929</v>
      </c>
      <c r="V141" s="65">
        <f t="shared" si="52"/>
        <v>1725</v>
      </c>
      <c r="W141" s="65">
        <f t="shared" si="53"/>
        <v>931</v>
      </c>
      <c r="X141" s="65">
        <f t="shared" si="54"/>
        <v>174</v>
      </c>
      <c r="Y141" s="65">
        <f t="shared" si="55"/>
        <v>121</v>
      </c>
      <c r="Z141" s="65">
        <f t="shared" si="55"/>
        <v>241</v>
      </c>
      <c r="AA141" s="6">
        <f t="shared" ref="AA141:AA172" si="58">SUM(P141:Z141)</f>
        <v>7673</v>
      </c>
      <c r="AB141" s="32">
        <f t="shared" si="56"/>
        <v>8.6267763986328475E-2</v>
      </c>
    </row>
    <row r="142" spans="1:28">
      <c r="A142" s="5" t="s">
        <v>249</v>
      </c>
      <c r="B142" s="6"/>
      <c r="C142" s="6">
        <v>11</v>
      </c>
      <c r="D142" s="6"/>
      <c r="E142" s="6">
        <v>330</v>
      </c>
      <c r="F142" s="6">
        <v>2470</v>
      </c>
      <c r="G142" s="6">
        <v>2780</v>
      </c>
      <c r="H142" s="6">
        <v>1030</v>
      </c>
      <c r="I142" s="6">
        <v>278</v>
      </c>
      <c r="J142" s="6">
        <v>33</v>
      </c>
      <c r="K142" s="6">
        <v>45</v>
      </c>
      <c r="L142" s="6">
        <v>70</v>
      </c>
      <c r="M142" s="6">
        <v>7047</v>
      </c>
      <c r="O142" s="5" t="str">
        <f t="shared" si="45"/>
        <v>ASAM</v>
      </c>
      <c r="P142" s="65">
        <f t="shared" si="57"/>
        <v>0</v>
      </c>
      <c r="Q142" s="65">
        <f t="shared" si="47"/>
        <v>11</v>
      </c>
      <c r="R142" s="65">
        <f t="shared" si="48"/>
        <v>0</v>
      </c>
      <c r="S142" s="65">
        <f t="shared" si="49"/>
        <v>330</v>
      </c>
      <c r="T142" s="65">
        <f t="shared" si="50"/>
        <v>2470</v>
      </c>
      <c r="U142" s="65">
        <f t="shared" si="51"/>
        <v>2780</v>
      </c>
      <c r="V142" s="65">
        <f t="shared" si="52"/>
        <v>1030</v>
      </c>
      <c r="W142" s="65">
        <f t="shared" si="53"/>
        <v>278</v>
      </c>
      <c r="X142" s="65">
        <f t="shared" si="54"/>
        <v>33</v>
      </c>
      <c r="Y142" s="65">
        <f t="shared" si="55"/>
        <v>45</v>
      </c>
      <c r="Z142" s="65">
        <f t="shared" si="55"/>
        <v>70</v>
      </c>
      <c r="AA142" s="6">
        <f t="shared" si="58"/>
        <v>7047</v>
      </c>
      <c r="AB142" s="32">
        <f t="shared" si="56"/>
        <v>7.9229627630868868E-2</v>
      </c>
    </row>
    <row r="143" spans="1:28">
      <c r="A143" s="5" t="s">
        <v>106</v>
      </c>
      <c r="B143" s="6">
        <v>432</v>
      </c>
      <c r="C143" s="6">
        <v>344</v>
      </c>
      <c r="D143" s="6">
        <v>316</v>
      </c>
      <c r="E143" s="6">
        <v>444</v>
      </c>
      <c r="F143" s="6">
        <v>1258</v>
      </c>
      <c r="G143" s="6">
        <v>918</v>
      </c>
      <c r="H143" s="6">
        <v>828</v>
      </c>
      <c r="I143" s="6">
        <v>756</v>
      </c>
      <c r="J143" s="6">
        <v>364</v>
      </c>
      <c r="K143" s="6">
        <v>248</v>
      </c>
      <c r="L143" s="6">
        <v>582</v>
      </c>
      <c r="M143" s="6">
        <v>6490</v>
      </c>
      <c r="O143" s="5" t="str">
        <f t="shared" si="45"/>
        <v>SANIDAD VEGETAL</v>
      </c>
      <c r="P143" s="65">
        <f t="shared" si="57"/>
        <v>432</v>
      </c>
      <c r="Q143" s="65">
        <f t="shared" si="47"/>
        <v>344</v>
      </c>
      <c r="R143" s="65">
        <f t="shared" si="48"/>
        <v>316</v>
      </c>
      <c r="S143" s="65">
        <f t="shared" si="49"/>
        <v>444</v>
      </c>
      <c r="T143" s="65">
        <f t="shared" si="50"/>
        <v>1258</v>
      </c>
      <c r="U143" s="65">
        <f t="shared" si="51"/>
        <v>918</v>
      </c>
      <c r="V143" s="65">
        <f t="shared" si="52"/>
        <v>828</v>
      </c>
      <c r="W143" s="65">
        <f t="shared" si="53"/>
        <v>756</v>
      </c>
      <c r="X143" s="65">
        <f t="shared" si="54"/>
        <v>364</v>
      </c>
      <c r="Y143" s="65">
        <f t="shared" si="55"/>
        <v>248</v>
      </c>
      <c r="Z143" s="65">
        <f t="shared" si="55"/>
        <v>582</v>
      </c>
      <c r="AA143" s="6">
        <f t="shared" si="58"/>
        <v>6490</v>
      </c>
      <c r="AB143" s="32">
        <f t="shared" si="56"/>
        <v>7.2967260298614861E-2</v>
      </c>
    </row>
    <row r="144" spans="1:28">
      <c r="A144" s="5" t="s">
        <v>181</v>
      </c>
      <c r="B144" s="6">
        <v>312</v>
      </c>
      <c r="C144" s="6">
        <v>267</v>
      </c>
      <c r="D144" s="6">
        <v>71</v>
      </c>
      <c r="E144" s="6">
        <v>611</v>
      </c>
      <c r="F144" s="6">
        <v>1079</v>
      </c>
      <c r="G144" s="6">
        <v>1210</v>
      </c>
      <c r="H144" s="6">
        <v>935</v>
      </c>
      <c r="I144" s="6">
        <v>550</v>
      </c>
      <c r="J144" s="6">
        <v>248</v>
      </c>
      <c r="K144" s="6">
        <v>352</v>
      </c>
      <c r="L144" s="6">
        <v>363</v>
      </c>
      <c r="M144" s="6">
        <v>5998</v>
      </c>
      <c r="O144" s="5" t="str">
        <f t="shared" si="45"/>
        <v>TAES S.A.S</v>
      </c>
      <c r="P144" s="65">
        <f t="shared" si="57"/>
        <v>312</v>
      </c>
      <c r="Q144" s="65">
        <f t="shared" si="47"/>
        <v>267</v>
      </c>
      <c r="R144" s="65">
        <f t="shared" si="48"/>
        <v>71</v>
      </c>
      <c r="S144" s="65">
        <f t="shared" si="49"/>
        <v>611</v>
      </c>
      <c r="T144" s="65">
        <f t="shared" si="50"/>
        <v>1079</v>
      </c>
      <c r="U144" s="65">
        <f t="shared" si="51"/>
        <v>1210</v>
      </c>
      <c r="V144" s="65">
        <f t="shared" si="52"/>
        <v>935</v>
      </c>
      <c r="W144" s="65">
        <f t="shared" si="53"/>
        <v>550</v>
      </c>
      <c r="X144" s="65">
        <f t="shared" si="54"/>
        <v>248</v>
      </c>
      <c r="Y144" s="65">
        <f t="shared" si="55"/>
        <v>352</v>
      </c>
      <c r="Z144" s="65">
        <f t="shared" si="55"/>
        <v>363</v>
      </c>
      <c r="AA144" s="6">
        <f t="shared" si="58"/>
        <v>5998</v>
      </c>
      <c r="AB144" s="32">
        <f t="shared" si="56"/>
        <v>6.7435689872279186E-2</v>
      </c>
    </row>
    <row r="145" spans="1:28">
      <c r="A145" s="5" t="s">
        <v>67</v>
      </c>
      <c r="B145" s="6">
        <v>529</v>
      </c>
      <c r="C145" s="6">
        <v>491</v>
      </c>
      <c r="D145" s="6">
        <v>517</v>
      </c>
      <c r="E145" s="6">
        <v>505</v>
      </c>
      <c r="F145" s="6">
        <v>512</v>
      </c>
      <c r="G145" s="6">
        <v>542</v>
      </c>
      <c r="H145" s="6">
        <v>579</v>
      </c>
      <c r="I145" s="6">
        <v>538</v>
      </c>
      <c r="J145" s="6">
        <v>597</v>
      </c>
      <c r="K145" s="6">
        <v>606</v>
      </c>
      <c r="L145" s="6">
        <v>564</v>
      </c>
      <c r="M145" s="6">
        <v>5980</v>
      </c>
      <c r="O145" s="5" t="str">
        <f t="shared" si="45"/>
        <v>CAAI S.A</v>
      </c>
      <c r="P145" s="65">
        <f t="shared" si="57"/>
        <v>529</v>
      </c>
      <c r="Q145" s="65">
        <f t="shared" si="47"/>
        <v>491</v>
      </c>
      <c r="R145" s="65">
        <f t="shared" si="48"/>
        <v>517</v>
      </c>
      <c r="S145" s="65">
        <f t="shared" si="49"/>
        <v>505</v>
      </c>
      <c r="T145" s="65">
        <f t="shared" si="50"/>
        <v>512</v>
      </c>
      <c r="U145" s="65">
        <f t="shared" si="51"/>
        <v>542</v>
      </c>
      <c r="V145" s="65">
        <f t="shared" si="52"/>
        <v>579</v>
      </c>
      <c r="W145" s="65">
        <f t="shared" si="53"/>
        <v>538</v>
      </c>
      <c r="X145" s="65">
        <f t="shared" si="54"/>
        <v>597</v>
      </c>
      <c r="Y145" s="65">
        <f t="shared" si="55"/>
        <v>606</v>
      </c>
      <c r="Z145" s="65">
        <f t="shared" si="55"/>
        <v>564</v>
      </c>
      <c r="AA145" s="6">
        <f t="shared" si="58"/>
        <v>5980</v>
      </c>
      <c r="AB145" s="32">
        <f t="shared" si="56"/>
        <v>6.7233315344486413E-2</v>
      </c>
    </row>
    <row r="146" spans="1:28">
      <c r="A146" s="5" t="s">
        <v>23</v>
      </c>
      <c r="B146" s="6">
        <v>624</v>
      </c>
      <c r="C146" s="6">
        <v>618</v>
      </c>
      <c r="D146" s="6">
        <v>586</v>
      </c>
      <c r="E146" s="6">
        <v>540</v>
      </c>
      <c r="F146" s="6">
        <v>495</v>
      </c>
      <c r="G146" s="6">
        <v>403</v>
      </c>
      <c r="H146" s="6">
        <v>410</v>
      </c>
      <c r="I146" s="6">
        <v>440</v>
      </c>
      <c r="J146" s="6">
        <v>467</v>
      </c>
      <c r="K146" s="6">
        <v>475</v>
      </c>
      <c r="L146" s="6">
        <v>473</v>
      </c>
      <c r="M146" s="6">
        <v>5531</v>
      </c>
      <c r="O146" s="5" t="str">
        <f t="shared" si="45"/>
        <v>ASA</v>
      </c>
      <c r="P146" s="65">
        <f t="shared" si="57"/>
        <v>624</v>
      </c>
      <c r="Q146" s="65">
        <f t="shared" si="47"/>
        <v>618</v>
      </c>
      <c r="R146" s="65">
        <f t="shared" si="48"/>
        <v>586</v>
      </c>
      <c r="S146" s="65">
        <f t="shared" si="49"/>
        <v>540</v>
      </c>
      <c r="T146" s="65">
        <f t="shared" si="50"/>
        <v>495</v>
      </c>
      <c r="U146" s="65">
        <f t="shared" si="51"/>
        <v>403</v>
      </c>
      <c r="V146" s="65">
        <f t="shared" si="52"/>
        <v>410</v>
      </c>
      <c r="W146" s="65">
        <f t="shared" si="53"/>
        <v>440</v>
      </c>
      <c r="X146" s="65">
        <f t="shared" si="54"/>
        <v>467</v>
      </c>
      <c r="Y146" s="65">
        <f t="shared" si="55"/>
        <v>475</v>
      </c>
      <c r="Z146" s="65">
        <f t="shared" si="55"/>
        <v>473</v>
      </c>
      <c r="AA146" s="6">
        <f t="shared" si="58"/>
        <v>5531</v>
      </c>
      <c r="AB146" s="32">
        <f t="shared" si="56"/>
        <v>6.2185195178989024E-2</v>
      </c>
    </row>
    <row r="147" spans="1:28">
      <c r="A147" s="5" t="s">
        <v>214</v>
      </c>
      <c r="B147" s="6">
        <v>324</v>
      </c>
      <c r="C147" s="6">
        <v>776</v>
      </c>
      <c r="D147" s="6"/>
      <c r="E147" s="6">
        <v>441</v>
      </c>
      <c r="F147" s="6">
        <v>487</v>
      </c>
      <c r="G147" s="6">
        <v>300</v>
      </c>
      <c r="H147" s="6">
        <v>491</v>
      </c>
      <c r="I147" s="6">
        <v>470</v>
      </c>
      <c r="J147" s="6">
        <v>490</v>
      </c>
      <c r="K147" s="6">
        <v>502</v>
      </c>
      <c r="L147" s="6">
        <v>470</v>
      </c>
      <c r="M147" s="6">
        <v>4751</v>
      </c>
      <c r="O147" s="5" t="str">
        <f t="shared" si="45"/>
        <v>COMPAÑIA DE ASPERSIONES AEREAS CONTROL B SAS ZOMAC</v>
      </c>
      <c r="P147" s="65">
        <f t="shared" si="57"/>
        <v>324</v>
      </c>
      <c r="Q147" s="65">
        <f t="shared" si="47"/>
        <v>776</v>
      </c>
      <c r="R147" s="65">
        <f t="shared" si="48"/>
        <v>0</v>
      </c>
      <c r="S147" s="65">
        <f t="shared" si="49"/>
        <v>441</v>
      </c>
      <c r="T147" s="65">
        <f t="shared" si="50"/>
        <v>487</v>
      </c>
      <c r="U147" s="65">
        <f t="shared" si="51"/>
        <v>300</v>
      </c>
      <c r="V147" s="65">
        <f t="shared" si="52"/>
        <v>491</v>
      </c>
      <c r="W147" s="65">
        <f t="shared" si="53"/>
        <v>470</v>
      </c>
      <c r="X147" s="65">
        <f t="shared" si="54"/>
        <v>490</v>
      </c>
      <c r="Y147" s="65">
        <f t="shared" si="55"/>
        <v>502</v>
      </c>
      <c r="Z147" s="65">
        <f t="shared" si="55"/>
        <v>470</v>
      </c>
      <c r="AA147" s="6">
        <f t="shared" si="58"/>
        <v>4751</v>
      </c>
      <c r="AB147" s="32">
        <f t="shared" si="56"/>
        <v>5.3415632307969058E-2</v>
      </c>
    </row>
    <row r="148" spans="1:28">
      <c r="A148" s="5" t="s">
        <v>173</v>
      </c>
      <c r="B148" s="6">
        <v>128</v>
      </c>
      <c r="C148" s="6">
        <v>61</v>
      </c>
      <c r="D148" s="6">
        <v>46</v>
      </c>
      <c r="E148" s="6">
        <v>293</v>
      </c>
      <c r="F148" s="6">
        <v>552</v>
      </c>
      <c r="G148" s="6">
        <v>746</v>
      </c>
      <c r="H148" s="6">
        <v>719</v>
      </c>
      <c r="I148" s="6">
        <v>394</v>
      </c>
      <c r="J148" s="6">
        <v>440</v>
      </c>
      <c r="K148" s="6">
        <v>555</v>
      </c>
      <c r="L148" s="6">
        <v>495</v>
      </c>
      <c r="M148" s="6">
        <v>4429</v>
      </c>
      <c r="O148" s="5" t="str">
        <f t="shared" si="45"/>
        <v>AEROTEC LTDA</v>
      </c>
      <c r="P148" s="65">
        <f t="shared" si="57"/>
        <v>128</v>
      </c>
      <c r="Q148" s="65">
        <f t="shared" si="47"/>
        <v>61</v>
      </c>
      <c r="R148" s="65">
        <f t="shared" si="48"/>
        <v>46</v>
      </c>
      <c r="S148" s="65">
        <f t="shared" si="49"/>
        <v>293</v>
      </c>
      <c r="T148" s="65">
        <f t="shared" si="50"/>
        <v>552</v>
      </c>
      <c r="U148" s="65">
        <f t="shared" si="51"/>
        <v>746</v>
      </c>
      <c r="V148" s="65">
        <f t="shared" si="52"/>
        <v>719</v>
      </c>
      <c r="W148" s="65">
        <f t="shared" si="53"/>
        <v>394</v>
      </c>
      <c r="X148" s="65">
        <f t="shared" si="54"/>
        <v>440</v>
      </c>
      <c r="Y148" s="65">
        <f t="shared" si="55"/>
        <v>555</v>
      </c>
      <c r="Z148" s="65">
        <f t="shared" si="55"/>
        <v>495</v>
      </c>
      <c r="AA148" s="6">
        <f t="shared" si="58"/>
        <v>4429</v>
      </c>
      <c r="AB148" s="32">
        <f t="shared" si="56"/>
        <v>4.9795376866342868E-2</v>
      </c>
    </row>
    <row r="149" spans="1:28">
      <c r="A149" s="5" t="s">
        <v>311</v>
      </c>
      <c r="B149" s="6"/>
      <c r="C149" s="6"/>
      <c r="D149" s="6">
        <v>66</v>
      </c>
      <c r="E149" s="6">
        <v>72</v>
      </c>
      <c r="F149" s="6">
        <v>63</v>
      </c>
      <c r="G149" s="6">
        <v>893</v>
      </c>
      <c r="H149" s="6">
        <v>629</v>
      </c>
      <c r="I149" s="6">
        <v>539</v>
      </c>
      <c r="J149" s="6">
        <v>519</v>
      </c>
      <c r="K149" s="6">
        <v>567</v>
      </c>
      <c r="L149" s="6">
        <v>687</v>
      </c>
      <c r="M149" s="6">
        <v>4035</v>
      </c>
      <c r="O149" s="5" t="str">
        <f t="shared" si="45"/>
        <v>AEROPENORT</v>
      </c>
      <c r="P149" s="65">
        <f t="shared" si="57"/>
        <v>0</v>
      </c>
      <c r="Q149" s="65">
        <f t="shared" si="47"/>
        <v>0</v>
      </c>
      <c r="R149" s="65">
        <f t="shared" si="48"/>
        <v>66</v>
      </c>
      <c r="S149" s="65">
        <f t="shared" si="49"/>
        <v>72</v>
      </c>
      <c r="T149" s="65">
        <f t="shared" si="50"/>
        <v>63</v>
      </c>
      <c r="U149" s="65">
        <f t="shared" si="51"/>
        <v>893</v>
      </c>
      <c r="V149" s="65">
        <f t="shared" si="52"/>
        <v>629</v>
      </c>
      <c r="W149" s="65">
        <f t="shared" si="53"/>
        <v>539</v>
      </c>
      <c r="X149" s="65">
        <f t="shared" si="54"/>
        <v>519</v>
      </c>
      <c r="Y149" s="65">
        <f t="shared" si="55"/>
        <v>567</v>
      </c>
      <c r="Z149" s="65">
        <f t="shared" si="55"/>
        <v>687</v>
      </c>
      <c r="AA149" s="6">
        <f t="shared" si="58"/>
        <v>4035</v>
      </c>
      <c r="AB149" s="32">
        <f t="shared" si="56"/>
        <v>4.53656233135456E-2</v>
      </c>
    </row>
    <row r="150" spans="1:28">
      <c r="A150" s="5" t="s">
        <v>236</v>
      </c>
      <c r="B150" s="6">
        <v>174</v>
      </c>
      <c r="C150" s="6">
        <v>197</v>
      </c>
      <c r="D150" s="6">
        <v>119</v>
      </c>
      <c r="E150" s="6">
        <v>181</v>
      </c>
      <c r="F150" s="6">
        <v>240</v>
      </c>
      <c r="G150" s="6">
        <v>228</v>
      </c>
      <c r="H150" s="6">
        <v>269</v>
      </c>
      <c r="I150" s="6">
        <v>189</v>
      </c>
      <c r="J150" s="6">
        <v>147</v>
      </c>
      <c r="K150" s="6">
        <v>213</v>
      </c>
      <c r="L150" s="6">
        <v>209</v>
      </c>
      <c r="M150" s="6">
        <v>2166</v>
      </c>
      <c r="O150" s="5" t="str">
        <f t="shared" si="45"/>
        <v>SAE LTDA</v>
      </c>
      <c r="P150" s="65">
        <f t="shared" si="57"/>
        <v>174</v>
      </c>
      <c r="Q150" s="65">
        <f t="shared" si="47"/>
        <v>197</v>
      </c>
      <c r="R150" s="65">
        <f t="shared" si="48"/>
        <v>119</v>
      </c>
      <c r="S150" s="65">
        <f t="shared" si="49"/>
        <v>181</v>
      </c>
      <c r="T150" s="65">
        <f t="shared" si="50"/>
        <v>240</v>
      </c>
      <c r="U150" s="65">
        <f t="shared" si="51"/>
        <v>228</v>
      </c>
      <c r="V150" s="65">
        <f t="shared" si="52"/>
        <v>269</v>
      </c>
      <c r="W150" s="65">
        <f t="shared" si="53"/>
        <v>189</v>
      </c>
      <c r="X150" s="65">
        <f t="shared" si="54"/>
        <v>147</v>
      </c>
      <c r="Y150" s="65">
        <f t="shared" si="55"/>
        <v>213</v>
      </c>
      <c r="Z150" s="65">
        <f t="shared" si="55"/>
        <v>209</v>
      </c>
      <c r="AA150" s="6">
        <f t="shared" si="58"/>
        <v>2166</v>
      </c>
      <c r="AB150" s="32">
        <f t="shared" si="56"/>
        <v>2.4352401511063142E-2</v>
      </c>
    </row>
    <row r="151" spans="1:28">
      <c r="A151" s="5" t="s">
        <v>261</v>
      </c>
      <c r="B151" s="6"/>
      <c r="C151" s="6">
        <v>223</v>
      </c>
      <c r="D151" s="6">
        <v>158</v>
      </c>
      <c r="E151" s="6">
        <v>139</v>
      </c>
      <c r="F151" s="6">
        <v>150</v>
      </c>
      <c r="G151" s="6">
        <v>178</v>
      </c>
      <c r="H151" s="6">
        <v>185</v>
      </c>
      <c r="I151" s="6">
        <v>232</v>
      </c>
      <c r="J151" s="6">
        <v>245</v>
      </c>
      <c r="K151" s="6">
        <v>227</v>
      </c>
      <c r="L151" s="6">
        <v>195</v>
      </c>
      <c r="M151" s="6">
        <v>1932</v>
      </c>
      <c r="O151" s="5" t="str">
        <f t="shared" si="45"/>
        <v>FUMIGARAY</v>
      </c>
      <c r="P151" s="65">
        <f t="shared" si="57"/>
        <v>0</v>
      </c>
      <c r="Q151" s="65">
        <f t="shared" si="47"/>
        <v>223</v>
      </c>
      <c r="R151" s="65">
        <f t="shared" si="48"/>
        <v>158</v>
      </c>
      <c r="S151" s="65">
        <f t="shared" si="49"/>
        <v>139</v>
      </c>
      <c r="T151" s="65">
        <f t="shared" si="50"/>
        <v>150</v>
      </c>
      <c r="U151" s="65">
        <f t="shared" si="51"/>
        <v>178</v>
      </c>
      <c r="V151" s="65">
        <f t="shared" si="52"/>
        <v>185</v>
      </c>
      <c r="W151" s="65">
        <f t="shared" si="53"/>
        <v>232</v>
      </c>
      <c r="X151" s="65">
        <f t="shared" si="54"/>
        <v>245</v>
      </c>
      <c r="Y151" s="65">
        <f t="shared" si="55"/>
        <v>227</v>
      </c>
      <c r="Z151" s="65">
        <f t="shared" si="55"/>
        <v>195</v>
      </c>
      <c r="AA151" s="6">
        <f t="shared" si="58"/>
        <v>1932</v>
      </c>
      <c r="AB151" s="32">
        <f t="shared" si="56"/>
        <v>2.1721532649757149E-2</v>
      </c>
    </row>
    <row r="152" spans="1:28">
      <c r="A152" s="5" t="s">
        <v>230</v>
      </c>
      <c r="B152" s="6">
        <v>62</v>
      </c>
      <c r="C152" s="6">
        <v>54</v>
      </c>
      <c r="D152" s="6">
        <v>39</v>
      </c>
      <c r="E152" s="6">
        <v>70</v>
      </c>
      <c r="F152" s="6">
        <v>228</v>
      </c>
      <c r="G152" s="6">
        <v>409</v>
      </c>
      <c r="H152" s="6">
        <v>252</v>
      </c>
      <c r="I152" s="6">
        <v>109</v>
      </c>
      <c r="J152" s="6">
        <v>97</v>
      </c>
      <c r="K152" s="6">
        <v>394</v>
      </c>
      <c r="L152" s="6">
        <v>140</v>
      </c>
      <c r="M152" s="6">
        <v>1854</v>
      </c>
      <c r="O152" s="5" t="str">
        <f t="shared" si="45"/>
        <v>ASEM LTDA</v>
      </c>
      <c r="P152" s="65">
        <f t="shared" si="57"/>
        <v>62</v>
      </c>
      <c r="Q152" s="65">
        <f t="shared" si="47"/>
        <v>54</v>
      </c>
      <c r="R152" s="65">
        <f t="shared" si="48"/>
        <v>39</v>
      </c>
      <c r="S152" s="65">
        <f t="shared" si="49"/>
        <v>70</v>
      </c>
      <c r="T152" s="65">
        <f t="shared" si="50"/>
        <v>228</v>
      </c>
      <c r="U152" s="65">
        <f t="shared" si="51"/>
        <v>409</v>
      </c>
      <c r="V152" s="65">
        <f t="shared" si="52"/>
        <v>252</v>
      </c>
      <c r="W152" s="65">
        <f t="shared" si="53"/>
        <v>109</v>
      </c>
      <c r="X152" s="65">
        <f t="shared" si="54"/>
        <v>97</v>
      </c>
      <c r="Y152" s="65">
        <f t="shared" si="55"/>
        <v>394</v>
      </c>
      <c r="Z152" s="65">
        <f t="shared" si="55"/>
        <v>140</v>
      </c>
      <c r="AA152" s="6">
        <f t="shared" si="58"/>
        <v>1854</v>
      </c>
      <c r="AB152" s="32">
        <f t="shared" si="56"/>
        <v>2.0844576362655153E-2</v>
      </c>
    </row>
    <row r="153" spans="1:28">
      <c r="A153" s="5" t="s">
        <v>254</v>
      </c>
      <c r="B153" s="6"/>
      <c r="C153" s="6">
        <v>10</v>
      </c>
      <c r="D153" s="6"/>
      <c r="E153" s="6">
        <v>157</v>
      </c>
      <c r="F153" s="6">
        <v>467</v>
      </c>
      <c r="G153" s="6">
        <v>505</v>
      </c>
      <c r="H153" s="6">
        <v>404</v>
      </c>
      <c r="I153" s="6">
        <v>173</v>
      </c>
      <c r="J153" s="6">
        <v>36</v>
      </c>
      <c r="K153" s="6">
        <v>42</v>
      </c>
      <c r="L153" s="6">
        <v>43</v>
      </c>
      <c r="M153" s="6">
        <v>1837</v>
      </c>
      <c r="O153" s="5" t="str">
        <f t="shared" si="45"/>
        <v>AVIOCOL</v>
      </c>
      <c r="P153" s="65">
        <f t="shared" si="57"/>
        <v>0</v>
      </c>
      <c r="Q153" s="65">
        <f t="shared" si="47"/>
        <v>10</v>
      </c>
      <c r="R153" s="65">
        <f t="shared" si="48"/>
        <v>0</v>
      </c>
      <c r="S153" s="65">
        <f t="shared" si="49"/>
        <v>157</v>
      </c>
      <c r="T153" s="65">
        <f t="shared" si="50"/>
        <v>467</v>
      </c>
      <c r="U153" s="65">
        <f t="shared" si="51"/>
        <v>505</v>
      </c>
      <c r="V153" s="65">
        <f t="shared" si="52"/>
        <v>404</v>
      </c>
      <c r="W153" s="65">
        <f t="shared" si="53"/>
        <v>173</v>
      </c>
      <c r="X153" s="65">
        <f t="shared" si="54"/>
        <v>36</v>
      </c>
      <c r="Y153" s="65">
        <f t="shared" si="55"/>
        <v>42</v>
      </c>
      <c r="Z153" s="65">
        <f t="shared" si="55"/>
        <v>43</v>
      </c>
      <c r="AA153" s="6">
        <f t="shared" si="58"/>
        <v>1837</v>
      </c>
      <c r="AB153" s="32">
        <f t="shared" si="56"/>
        <v>2.0653444864184207E-2</v>
      </c>
    </row>
    <row r="154" spans="1:28">
      <c r="A154" s="5" t="s">
        <v>276</v>
      </c>
      <c r="B154" s="6"/>
      <c r="C154" s="6">
        <v>0</v>
      </c>
      <c r="D154" s="6"/>
      <c r="E154" s="6"/>
      <c r="F154" s="6">
        <v>300</v>
      </c>
      <c r="G154" s="6">
        <v>294</v>
      </c>
      <c r="H154" s="6">
        <v>336</v>
      </c>
      <c r="I154" s="6">
        <v>336</v>
      </c>
      <c r="J154" s="6">
        <v>13</v>
      </c>
      <c r="K154" s="6"/>
      <c r="L154" s="6"/>
      <c r="M154" s="6">
        <v>1279</v>
      </c>
      <c r="O154" s="5" t="str">
        <f t="shared" si="45"/>
        <v>SANAR S.A.</v>
      </c>
      <c r="P154" s="65">
        <f t="shared" si="57"/>
        <v>0</v>
      </c>
      <c r="Q154" s="65">
        <f t="shared" si="47"/>
        <v>0</v>
      </c>
      <c r="R154" s="65">
        <f t="shared" si="48"/>
        <v>0</v>
      </c>
      <c r="S154" s="65">
        <f t="shared" si="49"/>
        <v>0</v>
      </c>
      <c r="T154" s="65">
        <f t="shared" si="50"/>
        <v>300</v>
      </c>
      <c r="U154" s="65">
        <f t="shared" si="51"/>
        <v>294</v>
      </c>
      <c r="V154" s="65">
        <f t="shared" si="52"/>
        <v>336</v>
      </c>
      <c r="W154" s="65">
        <f t="shared" si="53"/>
        <v>336</v>
      </c>
      <c r="X154" s="65">
        <f t="shared" si="54"/>
        <v>13</v>
      </c>
      <c r="Y154" s="65">
        <f t="shared" si="55"/>
        <v>0</v>
      </c>
      <c r="Z154" s="65">
        <f t="shared" si="55"/>
        <v>0</v>
      </c>
      <c r="AA154" s="6">
        <f t="shared" si="58"/>
        <v>1279</v>
      </c>
      <c r="AB154" s="32">
        <f t="shared" si="56"/>
        <v>1.4379834502608383E-2</v>
      </c>
    </row>
    <row r="155" spans="1:28">
      <c r="A155" s="5" t="s">
        <v>291</v>
      </c>
      <c r="B155" s="6"/>
      <c r="C155" s="6">
        <v>82</v>
      </c>
      <c r="D155" s="6">
        <v>47</v>
      </c>
      <c r="E155" s="6">
        <v>105</v>
      </c>
      <c r="F155" s="6">
        <v>160</v>
      </c>
      <c r="G155" s="6">
        <v>148</v>
      </c>
      <c r="H155" s="6">
        <v>274</v>
      </c>
      <c r="I155" s="6">
        <v>97</v>
      </c>
      <c r="J155" s="6">
        <v>60</v>
      </c>
      <c r="K155" s="6">
        <v>120</v>
      </c>
      <c r="L155" s="6">
        <v>137</v>
      </c>
      <c r="M155" s="6">
        <v>1230</v>
      </c>
      <c r="O155" s="5" t="str">
        <f t="shared" si="45"/>
        <v>AAFAA SAS</v>
      </c>
      <c r="P155" s="65">
        <f t="shared" si="57"/>
        <v>0</v>
      </c>
      <c r="Q155" s="65">
        <f t="shared" si="47"/>
        <v>82</v>
      </c>
      <c r="R155" s="65">
        <f t="shared" si="48"/>
        <v>47</v>
      </c>
      <c r="S155" s="65">
        <f t="shared" si="49"/>
        <v>105</v>
      </c>
      <c r="T155" s="65">
        <f t="shared" si="50"/>
        <v>160</v>
      </c>
      <c r="U155" s="65">
        <f t="shared" si="51"/>
        <v>148</v>
      </c>
      <c r="V155" s="65">
        <f t="shared" si="52"/>
        <v>274</v>
      </c>
      <c r="W155" s="65">
        <f t="shared" si="53"/>
        <v>97</v>
      </c>
      <c r="X155" s="65">
        <f t="shared" si="54"/>
        <v>60</v>
      </c>
      <c r="Y155" s="65">
        <f t="shared" si="55"/>
        <v>120</v>
      </c>
      <c r="Z155" s="65">
        <f t="shared" si="55"/>
        <v>137</v>
      </c>
      <c r="AA155" s="6">
        <f t="shared" si="58"/>
        <v>1230</v>
      </c>
      <c r="AB155" s="32">
        <f t="shared" si="56"/>
        <v>1.382892606583918E-2</v>
      </c>
    </row>
    <row r="156" spans="1:28">
      <c r="A156" s="5" t="s">
        <v>77</v>
      </c>
      <c r="B156" s="6">
        <v>55</v>
      </c>
      <c r="C156" s="6">
        <v>53</v>
      </c>
      <c r="D156" s="6">
        <v>46</v>
      </c>
      <c r="E156" s="6">
        <v>74</v>
      </c>
      <c r="F156" s="6">
        <v>107</v>
      </c>
      <c r="G156" s="6">
        <v>130</v>
      </c>
      <c r="H156" s="6">
        <v>113</v>
      </c>
      <c r="I156" s="6">
        <v>123</v>
      </c>
      <c r="J156" s="6">
        <v>101</v>
      </c>
      <c r="K156" s="6">
        <v>203</v>
      </c>
      <c r="L156" s="6">
        <v>134</v>
      </c>
      <c r="M156" s="6">
        <v>1139</v>
      </c>
      <c r="O156" s="5" t="str">
        <f t="shared" si="45"/>
        <v>FAGA LTDA</v>
      </c>
      <c r="P156" s="65">
        <f t="shared" si="57"/>
        <v>55</v>
      </c>
      <c r="Q156" s="65">
        <f t="shared" si="47"/>
        <v>53</v>
      </c>
      <c r="R156" s="65">
        <f t="shared" si="48"/>
        <v>46</v>
      </c>
      <c r="S156" s="65">
        <f t="shared" si="49"/>
        <v>74</v>
      </c>
      <c r="T156" s="65">
        <f t="shared" si="50"/>
        <v>107</v>
      </c>
      <c r="U156" s="65">
        <f t="shared" si="51"/>
        <v>130</v>
      </c>
      <c r="V156" s="65">
        <f t="shared" si="52"/>
        <v>113</v>
      </c>
      <c r="W156" s="65">
        <f t="shared" si="53"/>
        <v>123</v>
      </c>
      <c r="X156" s="65">
        <f t="shared" si="54"/>
        <v>101</v>
      </c>
      <c r="Y156" s="65">
        <f t="shared" si="55"/>
        <v>203</v>
      </c>
      <c r="Z156" s="65">
        <f t="shared" si="55"/>
        <v>134</v>
      </c>
      <c r="AA156" s="6">
        <f t="shared" si="58"/>
        <v>1139</v>
      </c>
      <c r="AB156" s="32">
        <f t="shared" si="56"/>
        <v>1.2805810397553517E-2</v>
      </c>
    </row>
    <row r="157" spans="1:28">
      <c r="A157" s="5" t="s">
        <v>221</v>
      </c>
      <c r="B157" s="6">
        <v>174</v>
      </c>
      <c r="C157" s="6">
        <v>119</v>
      </c>
      <c r="D157" s="6"/>
      <c r="E157" s="6">
        <v>124</v>
      </c>
      <c r="F157" s="6">
        <v>102</v>
      </c>
      <c r="G157" s="6">
        <v>85</v>
      </c>
      <c r="H157" s="6">
        <v>132</v>
      </c>
      <c r="I157" s="6">
        <v>114</v>
      </c>
      <c r="J157" s="6">
        <v>69</v>
      </c>
      <c r="K157" s="6">
        <v>113</v>
      </c>
      <c r="L157" s="6">
        <v>102</v>
      </c>
      <c r="M157" s="6">
        <v>1134</v>
      </c>
      <c r="O157" s="5" t="str">
        <f t="shared" si="45"/>
        <v>SAU S.A.S.</v>
      </c>
      <c r="P157" s="65">
        <f t="shared" si="57"/>
        <v>174</v>
      </c>
      <c r="Q157" s="65">
        <f t="shared" si="47"/>
        <v>119</v>
      </c>
      <c r="R157" s="65">
        <f t="shared" si="48"/>
        <v>0</v>
      </c>
      <c r="S157" s="65">
        <f t="shared" si="49"/>
        <v>124</v>
      </c>
      <c r="T157" s="65">
        <f t="shared" si="50"/>
        <v>102</v>
      </c>
      <c r="U157" s="65">
        <f t="shared" si="51"/>
        <v>85</v>
      </c>
      <c r="V157" s="65">
        <f t="shared" si="52"/>
        <v>132</v>
      </c>
      <c r="W157" s="65">
        <f t="shared" si="53"/>
        <v>114</v>
      </c>
      <c r="X157" s="65">
        <f t="shared" si="54"/>
        <v>69</v>
      </c>
      <c r="Y157" s="65">
        <f t="shared" si="55"/>
        <v>113</v>
      </c>
      <c r="Z157" s="65">
        <f t="shared" si="55"/>
        <v>102</v>
      </c>
      <c r="AA157" s="6">
        <f t="shared" si="58"/>
        <v>1134</v>
      </c>
      <c r="AB157" s="32">
        <f t="shared" si="56"/>
        <v>1.2749595250944415E-2</v>
      </c>
    </row>
    <row r="158" spans="1:28">
      <c r="A158" s="5" t="s">
        <v>207</v>
      </c>
      <c r="B158" s="6">
        <v>111</v>
      </c>
      <c r="C158" s="6">
        <v>103</v>
      </c>
      <c r="D158" s="6"/>
      <c r="E158" s="6">
        <v>83</v>
      </c>
      <c r="F158" s="6">
        <v>116</v>
      </c>
      <c r="G158" s="6">
        <v>86</v>
      </c>
      <c r="H158" s="6">
        <v>81</v>
      </c>
      <c r="I158" s="6">
        <v>159</v>
      </c>
      <c r="J158" s="6">
        <v>88</v>
      </c>
      <c r="K158" s="6">
        <v>35</v>
      </c>
      <c r="L158" s="6">
        <v>161</v>
      </c>
      <c r="M158" s="6">
        <v>1023</v>
      </c>
      <c r="O158" s="5" t="str">
        <f t="shared" si="45"/>
        <v>FUMICAÑA LTDA</v>
      </c>
      <c r="P158" s="65">
        <f t="shared" si="57"/>
        <v>111</v>
      </c>
      <c r="Q158" s="65">
        <f t="shared" si="47"/>
        <v>103</v>
      </c>
      <c r="R158" s="65">
        <f t="shared" si="48"/>
        <v>0</v>
      </c>
      <c r="S158" s="65">
        <f t="shared" si="49"/>
        <v>83</v>
      </c>
      <c r="T158" s="65">
        <f t="shared" si="50"/>
        <v>116</v>
      </c>
      <c r="U158" s="65">
        <f t="shared" si="51"/>
        <v>86</v>
      </c>
      <c r="V158" s="65">
        <f t="shared" si="52"/>
        <v>81</v>
      </c>
      <c r="W158" s="65">
        <f t="shared" si="53"/>
        <v>159</v>
      </c>
      <c r="X158" s="65">
        <f t="shared" si="54"/>
        <v>88</v>
      </c>
      <c r="Y158" s="65">
        <f t="shared" si="55"/>
        <v>35</v>
      </c>
      <c r="Z158" s="65">
        <f t="shared" si="55"/>
        <v>161</v>
      </c>
      <c r="AA158" s="6">
        <f t="shared" si="58"/>
        <v>1023</v>
      </c>
      <c r="AB158" s="32">
        <f t="shared" si="56"/>
        <v>1.1501618996222342E-2</v>
      </c>
    </row>
    <row r="159" spans="1:28">
      <c r="A159" s="5" t="s">
        <v>357</v>
      </c>
      <c r="B159" s="6"/>
      <c r="C159" s="6"/>
      <c r="D159" s="6"/>
      <c r="E159" s="6">
        <v>104</v>
      </c>
      <c r="F159" s="6">
        <v>153</v>
      </c>
      <c r="G159" s="6">
        <v>162</v>
      </c>
      <c r="H159" s="6">
        <v>160</v>
      </c>
      <c r="I159" s="6">
        <v>83</v>
      </c>
      <c r="J159" s="6">
        <v>69</v>
      </c>
      <c r="K159" s="6">
        <v>79</v>
      </c>
      <c r="L159" s="6">
        <v>96</v>
      </c>
      <c r="M159" s="6">
        <v>906</v>
      </c>
      <c r="O159" s="5" t="str">
        <f t="shared" si="45"/>
        <v>FAGAN S.A.S.</v>
      </c>
      <c r="P159" s="65">
        <f t="shared" si="57"/>
        <v>0</v>
      </c>
      <c r="Q159" s="65">
        <f t="shared" si="47"/>
        <v>0</v>
      </c>
      <c r="R159" s="65">
        <f t="shared" si="48"/>
        <v>0</v>
      </c>
      <c r="S159" s="65">
        <f t="shared" si="49"/>
        <v>104</v>
      </c>
      <c r="T159" s="65">
        <f t="shared" si="50"/>
        <v>153</v>
      </c>
      <c r="U159" s="65">
        <f t="shared" si="51"/>
        <v>162</v>
      </c>
      <c r="V159" s="65">
        <f t="shared" si="52"/>
        <v>160</v>
      </c>
      <c r="W159" s="65">
        <f t="shared" si="53"/>
        <v>83</v>
      </c>
      <c r="X159" s="65">
        <f t="shared" si="54"/>
        <v>69</v>
      </c>
      <c r="Y159" s="65">
        <f t="shared" si="55"/>
        <v>79</v>
      </c>
      <c r="Z159" s="65">
        <f t="shared" si="55"/>
        <v>96</v>
      </c>
      <c r="AA159" s="6">
        <f t="shared" si="58"/>
        <v>906</v>
      </c>
      <c r="AB159" s="32">
        <f t="shared" si="56"/>
        <v>1.0186184565569347E-2</v>
      </c>
    </row>
    <row r="160" spans="1:28">
      <c r="A160" s="5" t="s">
        <v>498</v>
      </c>
      <c r="B160" s="6">
        <v>35</v>
      </c>
      <c r="C160" s="6">
        <v>38</v>
      </c>
      <c r="D160" s="6">
        <v>66</v>
      </c>
      <c r="E160" s="6">
        <v>51</v>
      </c>
      <c r="F160" s="6">
        <v>55</v>
      </c>
      <c r="G160" s="6">
        <v>75</v>
      </c>
      <c r="H160" s="6">
        <v>78</v>
      </c>
      <c r="I160" s="6">
        <v>92</v>
      </c>
      <c r="J160" s="6">
        <v>69</v>
      </c>
      <c r="K160" s="6">
        <v>62</v>
      </c>
      <c r="L160" s="6">
        <v>134</v>
      </c>
      <c r="M160" s="6">
        <v>755</v>
      </c>
      <c r="O160" s="5" t="str">
        <f t="shared" si="45"/>
        <v xml:space="preserve">CCA LTDA </v>
      </c>
      <c r="P160" s="65">
        <f t="shared" si="57"/>
        <v>35</v>
      </c>
      <c r="Q160" s="65">
        <f t="shared" si="47"/>
        <v>38</v>
      </c>
      <c r="R160" s="65">
        <f t="shared" si="48"/>
        <v>66</v>
      </c>
      <c r="S160" s="65">
        <f t="shared" si="49"/>
        <v>51</v>
      </c>
      <c r="T160" s="65">
        <f t="shared" si="50"/>
        <v>55</v>
      </c>
      <c r="U160" s="65">
        <f t="shared" si="51"/>
        <v>75</v>
      </c>
      <c r="V160" s="65">
        <f t="shared" si="52"/>
        <v>78</v>
      </c>
      <c r="W160" s="65">
        <f t="shared" si="53"/>
        <v>92</v>
      </c>
      <c r="X160" s="65">
        <f t="shared" si="54"/>
        <v>69</v>
      </c>
      <c r="Y160" s="65">
        <f t="shared" si="55"/>
        <v>62</v>
      </c>
      <c r="Z160" s="65">
        <f t="shared" si="55"/>
        <v>134</v>
      </c>
      <c r="AA160" s="6">
        <f t="shared" si="58"/>
        <v>755</v>
      </c>
      <c r="AB160" s="32">
        <f t="shared" si="56"/>
        <v>8.4884871379744559E-3</v>
      </c>
    </row>
    <row r="161" spans="1:28">
      <c r="A161" s="5" t="s">
        <v>152</v>
      </c>
      <c r="B161" s="6">
        <v>44</v>
      </c>
      <c r="C161" s="6">
        <v>28</v>
      </c>
      <c r="D161" s="6">
        <v>33</v>
      </c>
      <c r="E161" s="6">
        <v>71</v>
      </c>
      <c r="F161" s="6">
        <v>102</v>
      </c>
      <c r="G161" s="6">
        <v>116</v>
      </c>
      <c r="H161" s="6">
        <v>95</v>
      </c>
      <c r="I161" s="6">
        <v>62</v>
      </c>
      <c r="J161" s="6">
        <v>56</v>
      </c>
      <c r="K161" s="6">
        <v>61</v>
      </c>
      <c r="L161" s="6">
        <v>36</v>
      </c>
      <c r="M161" s="6">
        <v>704</v>
      </c>
      <c r="O161" s="5" t="str">
        <f t="shared" si="45"/>
        <v>FUMIVILLA</v>
      </c>
      <c r="P161" s="65">
        <f t="shared" si="57"/>
        <v>44</v>
      </c>
      <c r="Q161" s="65">
        <f t="shared" si="47"/>
        <v>28</v>
      </c>
      <c r="R161" s="65">
        <f t="shared" si="48"/>
        <v>33</v>
      </c>
      <c r="S161" s="65">
        <f t="shared" si="49"/>
        <v>71</v>
      </c>
      <c r="T161" s="65">
        <f t="shared" si="50"/>
        <v>102</v>
      </c>
      <c r="U161" s="65">
        <f t="shared" si="51"/>
        <v>116</v>
      </c>
      <c r="V161" s="65">
        <f t="shared" si="52"/>
        <v>95</v>
      </c>
      <c r="W161" s="65">
        <f t="shared" si="53"/>
        <v>62</v>
      </c>
      <c r="X161" s="65">
        <f t="shared" si="54"/>
        <v>56</v>
      </c>
      <c r="Y161" s="65">
        <f t="shared" si="55"/>
        <v>61</v>
      </c>
      <c r="Z161" s="65">
        <f t="shared" si="55"/>
        <v>36</v>
      </c>
      <c r="AA161" s="6">
        <f t="shared" si="58"/>
        <v>704</v>
      </c>
      <c r="AB161" s="32">
        <f t="shared" si="56"/>
        <v>7.9150926425616119E-3</v>
      </c>
    </row>
    <row r="162" spans="1:28">
      <c r="A162" s="5" t="s">
        <v>61</v>
      </c>
      <c r="B162" s="6">
        <v>85</v>
      </c>
      <c r="C162" s="6">
        <v>72</v>
      </c>
      <c r="D162" s="6">
        <v>37</v>
      </c>
      <c r="E162" s="6">
        <v>51</v>
      </c>
      <c r="F162" s="6">
        <v>23</v>
      </c>
      <c r="G162" s="6">
        <v>69</v>
      </c>
      <c r="H162" s="6">
        <v>48</v>
      </c>
      <c r="I162" s="6">
        <v>130</v>
      </c>
      <c r="J162" s="6">
        <v>66</v>
      </c>
      <c r="K162" s="6"/>
      <c r="L162" s="6">
        <v>120</v>
      </c>
      <c r="M162" s="6">
        <v>701</v>
      </c>
      <c r="O162" s="5" t="str">
        <f t="shared" si="45"/>
        <v>CELTA GE</v>
      </c>
      <c r="P162" s="65">
        <f t="shared" si="57"/>
        <v>85</v>
      </c>
      <c r="Q162" s="65">
        <f t="shared" si="47"/>
        <v>72</v>
      </c>
      <c r="R162" s="65">
        <f t="shared" si="48"/>
        <v>37</v>
      </c>
      <c r="S162" s="65">
        <f t="shared" si="49"/>
        <v>51</v>
      </c>
      <c r="T162" s="65">
        <f t="shared" si="50"/>
        <v>23</v>
      </c>
      <c r="U162" s="65">
        <f t="shared" si="51"/>
        <v>69</v>
      </c>
      <c r="V162" s="65">
        <f t="shared" si="52"/>
        <v>48</v>
      </c>
      <c r="W162" s="65">
        <f t="shared" si="53"/>
        <v>130</v>
      </c>
      <c r="X162" s="65">
        <f t="shared" si="54"/>
        <v>66</v>
      </c>
      <c r="Y162" s="65">
        <f t="shared" si="55"/>
        <v>0</v>
      </c>
      <c r="Z162" s="65">
        <f t="shared" si="55"/>
        <v>120</v>
      </c>
      <c r="AA162" s="6">
        <f t="shared" si="58"/>
        <v>701</v>
      </c>
      <c r="AB162" s="32">
        <f t="shared" si="56"/>
        <v>7.8813635545961509E-3</v>
      </c>
    </row>
    <row r="163" spans="1:28">
      <c r="A163" s="5" t="s">
        <v>88</v>
      </c>
      <c r="B163" s="6">
        <v>86</v>
      </c>
      <c r="C163" s="6">
        <v>81</v>
      </c>
      <c r="D163" s="6">
        <v>36</v>
      </c>
      <c r="E163" s="6">
        <v>30</v>
      </c>
      <c r="F163" s="6">
        <v>23</v>
      </c>
      <c r="G163" s="6"/>
      <c r="H163" s="6">
        <v>160</v>
      </c>
      <c r="I163" s="6"/>
      <c r="J163" s="6">
        <v>27</v>
      </c>
      <c r="K163" s="6">
        <v>28</v>
      </c>
      <c r="L163" s="6"/>
      <c r="M163" s="6">
        <v>471</v>
      </c>
      <c r="O163" s="5" t="str">
        <f t="shared" si="45"/>
        <v>FIBA S.A.S.</v>
      </c>
      <c r="P163" s="65">
        <f t="shared" si="57"/>
        <v>86</v>
      </c>
      <c r="Q163" s="65">
        <f t="shared" si="47"/>
        <v>81</v>
      </c>
      <c r="R163" s="65">
        <f t="shared" si="48"/>
        <v>36</v>
      </c>
      <c r="S163" s="65">
        <f t="shared" si="49"/>
        <v>30</v>
      </c>
      <c r="T163" s="65">
        <f t="shared" si="50"/>
        <v>23</v>
      </c>
      <c r="U163" s="65">
        <f t="shared" si="51"/>
        <v>0</v>
      </c>
      <c r="V163" s="65">
        <f t="shared" si="52"/>
        <v>160</v>
      </c>
      <c r="W163" s="65">
        <f t="shared" si="53"/>
        <v>0</v>
      </c>
      <c r="X163" s="65">
        <f t="shared" si="54"/>
        <v>27</v>
      </c>
      <c r="Y163" s="65">
        <f t="shared" si="55"/>
        <v>28</v>
      </c>
      <c r="Z163" s="65">
        <f t="shared" si="55"/>
        <v>0</v>
      </c>
      <c r="AA163" s="6">
        <f t="shared" si="58"/>
        <v>471</v>
      </c>
      <c r="AB163" s="32">
        <f t="shared" si="56"/>
        <v>5.2954668105774424E-3</v>
      </c>
    </row>
    <row r="164" spans="1:28">
      <c r="A164" s="5" t="s">
        <v>83</v>
      </c>
      <c r="B164" s="6">
        <v>7</v>
      </c>
      <c r="C164" s="6">
        <v>7</v>
      </c>
      <c r="D164" s="6">
        <v>4</v>
      </c>
      <c r="E164" s="6">
        <v>15</v>
      </c>
      <c r="F164" s="6">
        <v>60</v>
      </c>
      <c r="G164" s="6">
        <v>79</v>
      </c>
      <c r="H164" s="6">
        <v>81</v>
      </c>
      <c r="I164" s="6">
        <v>41</v>
      </c>
      <c r="J164" s="6">
        <v>14</v>
      </c>
      <c r="K164" s="6">
        <v>29</v>
      </c>
      <c r="L164" s="6">
        <v>37</v>
      </c>
      <c r="M164" s="6">
        <v>374</v>
      </c>
      <c r="O164" s="5" t="str">
        <f t="shared" si="45"/>
        <v>FARO</v>
      </c>
      <c r="P164" s="65">
        <f t="shared" si="57"/>
        <v>7</v>
      </c>
      <c r="Q164" s="65">
        <f t="shared" si="47"/>
        <v>7</v>
      </c>
      <c r="R164" s="65">
        <f t="shared" si="48"/>
        <v>4</v>
      </c>
      <c r="S164" s="65">
        <f t="shared" si="49"/>
        <v>15</v>
      </c>
      <c r="T164" s="65">
        <f t="shared" si="50"/>
        <v>60</v>
      </c>
      <c r="U164" s="65">
        <f t="shared" si="51"/>
        <v>79</v>
      </c>
      <c r="V164" s="65">
        <f t="shared" si="52"/>
        <v>81</v>
      </c>
      <c r="W164" s="65">
        <f t="shared" si="53"/>
        <v>41</v>
      </c>
      <c r="X164" s="65">
        <f t="shared" si="54"/>
        <v>14</v>
      </c>
      <c r="Y164" s="65">
        <f t="shared" si="55"/>
        <v>29</v>
      </c>
      <c r="Z164" s="65">
        <f t="shared" si="55"/>
        <v>37</v>
      </c>
      <c r="AA164" s="6">
        <f t="shared" si="58"/>
        <v>374</v>
      </c>
      <c r="AB164" s="32">
        <f t="shared" si="56"/>
        <v>4.2048929663608559E-3</v>
      </c>
    </row>
    <row r="165" spans="1:28">
      <c r="A165" s="5" t="s">
        <v>94</v>
      </c>
      <c r="B165" s="6">
        <v>36</v>
      </c>
      <c r="C165" s="6"/>
      <c r="D165" s="6"/>
      <c r="E165" s="6">
        <v>18</v>
      </c>
      <c r="F165" s="6">
        <v>112</v>
      </c>
      <c r="G165" s="6">
        <v>68</v>
      </c>
      <c r="H165" s="6">
        <v>30</v>
      </c>
      <c r="I165" s="6"/>
      <c r="J165" s="6">
        <v>2</v>
      </c>
      <c r="K165" s="6">
        <v>14</v>
      </c>
      <c r="L165" s="6">
        <v>78</v>
      </c>
      <c r="M165" s="6">
        <v>358</v>
      </c>
      <c r="O165" s="5" t="str">
        <f t="shared" si="45"/>
        <v>FUMINORTE</v>
      </c>
      <c r="P165" s="65">
        <f t="shared" si="57"/>
        <v>36</v>
      </c>
      <c r="Q165" s="65">
        <f t="shared" si="47"/>
        <v>0</v>
      </c>
      <c r="R165" s="65">
        <f t="shared" si="48"/>
        <v>0</v>
      </c>
      <c r="S165" s="65">
        <f t="shared" si="49"/>
        <v>18</v>
      </c>
      <c r="T165" s="65">
        <f t="shared" si="50"/>
        <v>112</v>
      </c>
      <c r="U165" s="65">
        <f t="shared" si="51"/>
        <v>68</v>
      </c>
      <c r="V165" s="65">
        <f t="shared" si="52"/>
        <v>30</v>
      </c>
      <c r="W165" s="65">
        <f t="shared" si="53"/>
        <v>0</v>
      </c>
      <c r="X165" s="65">
        <f t="shared" si="54"/>
        <v>2</v>
      </c>
      <c r="Y165" s="65">
        <f t="shared" si="55"/>
        <v>14</v>
      </c>
      <c r="Z165" s="65">
        <f t="shared" si="55"/>
        <v>78</v>
      </c>
      <c r="AA165" s="6">
        <f t="shared" si="58"/>
        <v>358</v>
      </c>
      <c r="AB165" s="32">
        <f t="shared" si="56"/>
        <v>4.0250044972117288E-3</v>
      </c>
    </row>
    <row r="166" spans="1:28">
      <c r="A166" s="5" t="s">
        <v>499</v>
      </c>
      <c r="B166" s="6">
        <v>3</v>
      </c>
      <c r="C166" s="6">
        <v>1</v>
      </c>
      <c r="D166" s="6">
        <v>1</v>
      </c>
      <c r="E166" s="6">
        <v>14</v>
      </c>
      <c r="F166" s="6">
        <v>87</v>
      </c>
      <c r="G166" s="6">
        <v>78</v>
      </c>
      <c r="H166" s="6">
        <v>100</v>
      </c>
      <c r="I166" s="6">
        <v>47</v>
      </c>
      <c r="J166" s="6"/>
      <c r="K166" s="6">
        <v>2</v>
      </c>
      <c r="L166" s="6">
        <v>4</v>
      </c>
      <c r="M166" s="6">
        <v>337</v>
      </c>
      <c r="O166" s="5" t="str">
        <f t="shared" si="45"/>
        <v>FAAC S.A.S.</v>
      </c>
      <c r="P166" s="65">
        <f t="shared" si="57"/>
        <v>3</v>
      </c>
      <c r="Q166" s="65">
        <f t="shared" si="47"/>
        <v>1</v>
      </c>
      <c r="R166" s="65">
        <f t="shared" si="48"/>
        <v>1</v>
      </c>
      <c r="S166" s="65">
        <f t="shared" si="49"/>
        <v>14</v>
      </c>
      <c r="T166" s="65">
        <f t="shared" si="50"/>
        <v>87</v>
      </c>
      <c r="U166" s="65">
        <f t="shared" si="51"/>
        <v>78</v>
      </c>
      <c r="V166" s="65">
        <f t="shared" si="52"/>
        <v>100</v>
      </c>
      <c r="W166" s="65">
        <f t="shared" si="53"/>
        <v>47</v>
      </c>
      <c r="X166" s="65">
        <f t="shared" si="54"/>
        <v>0</v>
      </c>
      <c r="Y166" s="65">
        <f t="shared" si="55"/>
        <v>2</v>
      </c>
      <c r="Z166" s="65">
        <f t="shared" si="55"/>
        <v>4</v>
      </c>
      <c r="AA166" s="6">
        <f t="shared" si="58"/>
        <v>337</v>
      </c>
      <c r="AB166" s="32">
        <f t="shared" si="56"/>
        <v>3.7889008814534987E-3</v>
      </c>
    </row>
    <row r="167" spans="1:28">
      <c r="A167" s="5" t="s">
        <v>200</v>
      </c>
      <c r="B167" s="6">
        <v>25</v>
      </c>
      <c r="C167" s="6"/>
      <c r="D167" s="6"/>
      <c r="E167" s="6">
        <v>86</v>
      </c>
      <c r="F167" s="6"/>
      <c r="G167" s="6">
        <v>41</v>
      </c>
      <c r="H167" s="6">
        <v>26</v>
      </c>
      <c r="I167" s="6">
        <v>29</v>
      </c>
      <c r="J167" s="6">
        <v>53</v>
      </c>
      <c r="K167" s="6">
        <v>39</v>
      </c>
      <c r="L167" s="6">
        <v>22</v>
      </c>
      <c r="M167" s="6">
        <v>321</v>
      </c>
      <c r="O167" s="5" t="str">
        <f t="shared" si="45"/>
        <v>G&amp;G SAFA S.A.S</v>
      </c>
      <c r="P167" s="65">
        <f t="shared" si="57"/>
        <v>25</v>
      </c>
      <c r="Q167" s="65">
        <f t="shared" si="47"/>
        <v>0</v>
      </c>
      <c r="R167" s="65">
        <f t="shared" si="48"/>
        <v>0</v>
      </c>
      <c r="S167" s="65">
        <f t="shared" si="49"/>
        <v>86</v>
      </c>
      <c r="T167" s="65">
        <f t="shared" si="50"/>
        <v>0</v>
      </c>
      <c r="U167" s="65">
        <f t="shared" si="51"/>
        <v>41</v>
      </c>
      <c r="V167" s="65">
        <f t="shared" si="52"/>
        <v>26</v>
      </c>
      <c r="W167" s="65">
        <f t="shared" si="53"/>
        <v>29</v>
      </c>
      <c r="X167" s="65">
        <f t="shared" si="54"/>
        <v>53</v>
      </c>
      <c r="Y167" s="65">
        <f t="shared" si="55"/>
        <v>39</v>
      </c>
      <c r="Z167" s="65">
        <f t="shared" si="55"/>
        <v>22</v>
      </c>
      <c r="AA167" s="6">
        <f t="shared" si="58"/>
        <v>321</v>
      </c>
      <c r="AB167" s="32">
        <f t="shared" si="56"/>
        <v>3.6090124123043712E-3</v>
      </c>
    </row>
    <row r="168" spans="1:28">
      <c r="A168" s="5" t="s">
        <v>11</v>
      </c>
      <c r="B168" s="6">
        <v>15</v>
      </c>
      <c r="C168" s="6">
        <v>19</v>
      </c>
      <c r="D168" s="6">
        <v>17</v>
      </c>
      <c r="E168" s="6">
        <v>50</v>
      </c>
      <c r="F168" s="6"/>
      <c r="G168" s="6">
        <v>59</v>
      </c>
      <c r="H168" s="6">
        <v>54</v>
      </c>
      <c r="I168" s="6">
        <v>47</v>
      </c>
      <c r="J168" s="6">
        <v>11</v>
      </c>
      <c r="K168" s="6">
        <v>22</v>
      </c>
      <c r="L168" s="6">
        <v>11</v>
      </c>
      <c r="M168" s="6">
        <v>305</v>
      </c>
      <c r="O168" s="5" t="str">
        <f t="shared" si="45"/>
        <v>AGILL</v>
      </c>
      <c r="P168" s="65">
        <f t="shared" si="57"/>
        <v>15</v>
      </c>
      <c r="Q168" s="65">
        <f t="shared" si="47"/>
        <v>19</v>
      </c>
      <c r="R168" s="65">
        <f t="shared" si="48"/>
        <v>17</v>
      </c>
      <c r="S168" s="65">
        <f t="shared" si="49"/>
        <v>50</v>
      </c>
      <c r="T168" s="65">
        <f t="shared" si="50"/>
        <v>0</v>
      </c>
      <c r="U168" s="65">
        <f t="shared" si="51"/>
        <v>59</v>
      </c>
      <c r="V168" s="65">
        <f t="shared" si="52"/>
        <v>54</v>
      </c>
      <c r="W168" s="65">
        <f t="shared" si="53"/>
        <v>47</v>
      </c>
      <c r="X168" s="65">
        <f t="shared" si="54"/>
        <v>11</v>
      </c>
      <c r="Y168" s="65">
        <f t="shared" si="55"/>
        <v>22</v>
      </c>
      <c r="Z168" s="65">
        <f t="shared" si="55"/>
        <v>11</v>
      </c>
      <c r="AA168" s="6">
        <f t="shared" si="58"/>
        <v>305</v>
      </c>
      <c r="AB168" s="32">
        <f t="shared" si="56"/>
        <v>3.4291239431552436E-3</v>
      </c>
    </row>
    <row r="169" spans="1:28">
      <c r="A169" s="5" t="s">
        <v>101</v>
      </c>
      <c r="B169" s="6">
        <v>23</v>
      </c>
      <c r="C169" s="6">
        <v>184</v>
      </c>
      <c r="D169" s="6">
        <v>73</v>
      </c>
      <c r="E169" s="6"/>
      <c r="F169" s="6"/>
      <c r="G169" s="6"/>
      <c r="H169" s="6"/>
      <c r="I169" s="6"/>
      <c r="J169" s="6"/>
      <c r="K169" s="6"/>
      <c r="L169" s="6"/>
      <c r="M169" s="6">
        <v>280</v>
      </c>
      <c r="O169" s="5" t="str">
        <f t="shared" si="45"/>
        <v>HELICE</v>
      </c>
      <c r="P169" s="65">
        <f t="shared" si="57"/>
        <v>23</v>
      </c>
      <c r="Q169" s="65">
        <f t="shared" si="47"/>
        <v>184</v>
      </c>
      <c r="R169" s="65">
        <f t="shared" si="48"/>
        <v>73</v>
      </c>
      <c r="S169" s="65">
        <f t="shared" si="49"/>
        <v>0</v>
      </c>
      <c r="T169" s="65">
        <f t="shared" si="50"/>
        <v>0</v>
      </c>
      <c r="U169" s="65">
        <f t="shared" si="51"/>
        <v>0</v>
      </c>
      <c r="V169" s="65">
        <f t="shared" si="52"/>
        <v>0</v>
      </c>
      <c r="W169" s="65">
        <f t="shared" si="53"/>
        <v>0</v>
      </c>
      <c r="X169" s="65">
        <f t="shared" si="54"/>
        <v>0</v>
      </c>
      <c r="Y169" s="65">
        <f t="shared" si="55"/>
        <v>0</v>
      </c>
      <c r="Z169" s="65">
        <f t="shared" si="55"/>
        <v>0</v>
      </c>
      <c r="AA169" s="6">
        <f t="shared" si="58"/>
        <v>280</v>
      </c>
      <c r="AB169" s="32">
        <f t="shared" si="56"/>
        <v>3.1480482101097318E-3</v>
      </c>
    </row>
    <row r="170" spans="1:28">
      <c r="A170" s="5" t="s">
        <v>282</v>
      </c>
      <c r="B170" s="6"/>
      <c r="C170" s="6">
        <v>11</v>
      </c>
      <c r="D170" s="6"/>
      <c r="E170" s="6">
        <v>11</v>
      </c>
      <c r="F170" s="6">
        <v>47</v>
      </c>
      <c r="G170" s="6">
        <v>64</v>
      </c>
      <c r="H170" s="6">
        <v>52</v>
      </c>
      <c r="I170" s="6"/>
      <c r="J170" s="6">
        <v>14</v>
      </c>
      <c r="K170" s="6">
        <v>3</v>
      </c>
      <c r="L170" s="6">
        <v>17</v>
      </c>
      <c r="M170" s="6">
        <v>219</v>
      </c>
      <c r="O170" s="5" t="str">
        <f t="shared" si="45"/>
        <v>SAAC</v>
      </c>
      <c r="P170" s="65">
        <f t="shared" si="57"/>
        <v>0</v>
      </c>
      <c r="Q170" s="65">
        <f t="shared" si="47"/>
        <v>11</v>
      </c>
      <c r="R170" s="65">
        <f t="shared" si="48"/>
        <v>0</v>
      </c>
      <c r="S170" s="65">
        <f t="shared" si="49"/>
        <v>11</v>
      </c>
      <c r="T170" s="65">
        <f t="shared" si="50"/>
        <v>47</v>
      </c>
      <c r="U170" s="65">
        <f t="shared" si="51"/>
        <v>64</v>
      </c>
      <c r="V170" s="65">
        <f t="shared" si="52"/>
        <v>52</v>
      </c>
      <c r="W170" s="65">
        <f t="shared" si="53"/>
        <v>0</v>
      </c>
      <c r="X170" s="65">
        <f t="shared" si="54"/>
        <v>14</v>
      </c>
      <c r="Y170" s="65">
        <f t="shared" si="55"/>
        <v>3</v>
      </c>
      <c r="Z170" s="65">
        <f t="shared" si="55"/>
        <v>17</v>
      </c>
      <c r="AA170" s="6">
        <f t="shared" si="58"/>
        <v>219</v>
      </c>
      <c r="AB170" s="32">
        <f t="shared" si="56"/>
        <v>2.462223421478683E-3</v>
      </c>
    </row>
    <row r="171" spans="1:28">
      <c r="A171" s="5" t="s">
        <v>347</v>
      </c>
      <c r="B171" s="6"/>
      <c r="C171" s="6"/>
      <c r="D171" s="6"/>
      <c r="E171" s="6">
        <v>3</v>
      </c>
      <c r="F171" s="6">
        <v>24</v>
      </c>
      <c r="G171" s="6">
        <v>14</v>
      </c>
      <c r="H171" s="6">
        <v>21</v>
      </c>
      <c r="I171" s="6">
        <v>21</v>
      </c>
      <c r="J171" s="6">
        <v>14</v>
      </c>
      <c r="K171" s="6">
        <v>23</v>
      </c>
      <c r="L171" s="6"/>
      <c r="M171" s="6">
        <v>120</v>
      </c>
      <c r="O171" s="5" t="str">
        <f t="shared" si="45"/>
        <v>SAMBA</v>
      </c>
      <c r="P171" s="65">
        <f t="shared" si="57"/>
        <v>0</v>
      </c>
      <c r="Q171" s="65">
        <f t="shared" si="47"/>
        <v>0</v>
      </c>
      <c r="R171" s="65">
        <f t="shared" si="48"/>
        <v>0</v>
      </c>
      <c r="S171" s="65">
        <f t="shared" si="49"/>
        <v>3</v>
      </c>
      <c r="T171" s="65">
        <f t="shared" si="50"/>
        <v>24</v>
      </c>
      <c r="U171" s="65">
        <f t="shared" si="51"/>
        <v>14</v>
      </c>
      <c r="V171" s="65">
        <f t="shared" si="52"/>
        <v>21</v>
      </c>
      <c r="W171" s="65">
        <f t="shared" si="53"/>
        <v>21</v>
      </c>
      <c r="X171" s="65">
        <f t="shared" si="54"/>
        <v>14</v>
      </c>
      <c r="Y171" s="65">
        <f t="shared" si="55"/>
        <v>23</v>
      </c>
      <c r="Z171" s="65">
        <f t="shared" si="55"/>
        <v>0</v>
      </c>
      <c r="AA171" s="6">
        <f t="shared" si="58"/>
        <v>120</v>
      </c>
      <c r="AB171" s="32">
        <f t="shared" si="56"/>
        <v>1.3491635186184566E-3</v>
      </c>
    </row>
    <row r="172" spans="1:28">
      <c r="A172" s="5" t="s">
        <v>163</v>
      </c>
      <c r="B172" s="6">
        <v>7</v>
      </c>
      <c r="C172" s="6">
        <v>0</v>
      </c>
      <c r="D172" s="6"/>
      <c r="E172" s="6"/>
      <c r="F172" s="6"/>
      <c r="G172" s="6">
        <v>3</v>
      </c>
      <c r="H172" s="6">
        <v>7</v>
      </c>
      <c r="I172" s="6">
        <v>7</v>
      </c>
      <c r="J172" s="6">
        <v>7</v>
      </c>
      <c r="K172" s="6"/>
      <c r="L172" s="6"/>
      <c r="M172" s="6">
        <v>31</v>
      </c>
      <c r="O172" s="5" t="str">
        <f t="shared" si="45"/>
        <v>ECO</v>
      </c>
      <c r="P172" s="65">
        <f t="shared" si="57"/>
        <v>7</v>
      </c>
      <c r="Q172" s="65">
        <f t="shared" si="47"/>
        <v>0</v>
      </c>
      <c r="R172" s="65">
        <f t="shared" si="48"/>
        <v>0</v>
      </c>
      <c r="S172" s="65">
        <f t="shared" si="49"/>
        <v>0</v>
      </c>
      <c r="T172" s="65">
        <f t="shared" si="50"/>
        <v>0</v>
      </c>
      <c r="U172" s="65">
        <f t="shared" si="51"/>
        <v>3</v>
      </c>
      <c r="V172" s="65">
        <f t="shared" si="52"/>
        <v>7</v>
      </c>
      <c r="W172" s="65">
        <f t="shared" si="53"/>
        <v>7</v>
      </c>
      <c r="X172" s="65">
        <f t="shared" si="54"/>
        <v>7</v>
      </c>
      <c r="Y172" s="65">
        <f t="shared" si="55"/>
        <v>0</v>
      </c>
      <c r="Z172" s="65">
        <f t="shared" si="55"/>
        <v>0</v>
      </c>
      <c r="AA172" s="6">
        <f t="shared" si="58"/>
        <v>31</v>
      </c>
      <c r="AB172" s="32">
        <f t="shared" si="56"/>
        <v>3.4853390897643459E-4</v>
      </c>
    </row>
    <row r="173" spans="1:28" ht="15">
      <c r="A173" s="5" t="s">
        <v>421</v>
      </c>
      <c r="B173" s="6">
        <v>4725</v>
      </c>
      <c r="C173" s="6">
        <v>5065</v>
      </c>
      <c r="D173" s="6">
        <v>3669</v>
      </c>
      <c r="E173" s="6">
        <v>6449</v>
      </c>
      <c r="F173" s="6">
        <v>12446</v>
      </c>
      <c r="G173" s="6">
        <v>14013</v>
      </c>
      <c r="H173" s="6">
        <v>12053</v>
      </c>
      <c r="I173" s="6">
        <v>9050</v>
      </c>
      <c r="J173" s="6">
        <v>6704</v>
      </c>
      <c r="K173" s="6">
        <v>7305</v>
      </c>
      <c r="L173" s="6">
        <v>7465</v>
      </c>
      <c r="M173" s="6">
        <v>88944</v>
      </c>
      <c r="O173" s="46" t="s">
        <v>421</v>
      </c>
      <c r="P173" s="46">
        <f>SUM(P140:P172)</f>
        <v>4725</v>
      </c>
      <c r="Q173" s="46">
        <f t="shared" ref="Q173:AB173" si="59">SUM(Q140:Q172)</f>
        <v>5065</v>
      </c>
      <c r="R173" s="46">
        <f t="shared" si="59"/>
        <v>3669</v>
      </c>
      <c r="S173" s="46">
        <f t="shared" si="59"/>
        <v>6449</v>
      </c>
      <c r="T173" s="46">
        <f t="shared" si="59"/>
        <v>12446</v>
      </c>
      <c r="U173" s="46">
        <f t="shared" si="59"/>
        <v>14013</v>
      </c>
      <c r="V173" s="46">
        <f t="shared" si="59"/>
        <v>12053</v>
      </c>
      <c r="W173" s="46">
        <f t="shared" si="59"/>
        <v>9050</v>
      </c>
      <c r="X173" s="46">
        <f t="shared" si="59"/>
        <v>6704</v>
      </c>
      <c r="Y173" s="46">
        <f t="shared" si="59"/>
        <v>7305</v>
      </c>
      <c r="Z173" s="46">
        <f t="shared" ref="Z173" si="60">SUM(Z140:Z172)</f>
        <v>7465</v>
      </c>
      <c r="AA173" s="46">
        <f t="shared" si="59"/>
        <v>88944</v>
      </c>
      <c r="AB173" s="47">
        <f t="shared" si="59"/>
        <v>1</v>
      </c>
    </row>
    <row r="175" spans="1:28" ht="18" hidden="1">
      <c r="A175" s="5"/>
      <c r="B175" s="6"/>
      <c r="C175" s="6"/>
      <c r="D175" s="6"/>
      <c r="E175" s="6"/>
      <c r="F175" s="6"/>
      <c r="G175" s="6"/>
      <c r="H175" s="6"/>
      <c r="I175" s="6"/>
      <c r="O175" s="34"/>
    </row>
    <row r="176" spans="1:28" ht="18">
      <c r="A176" s="5"/>
      <c r="B176" s="6"/>
      <c r="C176" s="6"/>
      <c r="D176" s="6"/>
      <c r="E176" s="6"/>
      <c r="F176" s="6"/>
      <c r="G176" s="6"/>
      <c r="H176" s="6"/>
      <c r="I176" s="6"/>
      <c r="O176" s="34" t="s">
        <v>450</v>
      </c>
    </row>
    <row r="177" spans="1:28">
      <c r="A177" s="4" t="s">
        <v>445</v>
      </c>
      <c r="B177" s="4" t="s">
        <v>432</v>
      </c>
    </row>
    <row r="178" spans="1:28" ht="45">
      <c r="A178" s="4" t="s">
        <v>414</v>
      </c>
      <c r="B178" t="s">
        <v>415</v>
      </c>
      <c r="C178" t="s">
        <v>416</v>
      </c>
      <c r="D178" t="s">
        <v>417</v>
      </c>
      <c r="E178" t="s">
        <v>418</v>
      </c>
      <c r="F178" t="s">
        <v>419</v>
      </c>
      <c r="G178" t="s">
        <v>420</v>
      </c>
      <c r="H178" t="s">
        <v>509</v>
      </c>
      <c r="I178" t="s">
        <v>519</v>
      </c>
      <c r="J178" t="s">
        <v>527</v>
      </c>
      <c r="K178" t="s">
        <v>577</v>
      </c>
      <c r="L178" t="s">
        <v>586</v>
      </c>
      <c r="M178" t="s">
        <v>421</v>
      </c>
      <c r="O178" s="46" t="s">
        <v>435</v>
      </c>
      <c r="P178" s="46" t="s">
        <v>415</v>
      </c>
      <c r="Q178" s="46" t="s">
        <v>416</v>
      </c>
      <c r="R178" s="46" t="s">
        <v>417</v>
      </c>
      <c r="S178" s="46" t="s">
        <v>418</v>
      </c>
      <c r="T178" s="46" t="s">
        <v>419</v>
      </c>
      <c r="U178" s="46" t="s">
        <v>420</v>
      </c>
      <c r="V178" s="35" t="s">
        <v>509</v>
      </c>
      <c r="W178" s="35" t="s">
        <v>519</v>
      </c>
      <c r="X178" s="35" t="s">
        <v>527</v>
      </c>
      <c r="Y178" s="35" t="s">
        <v>577</v>
      </c>
      <c r="Z178" s="35" t="s">
        <v>586</v>
      </c>
      <c r="AA178" s="35" t="str">
        <f>+Entradas!$B$2</f>
        <v>Total Enero - Noviembre</v>
      </c>
      <c r="AB178" s="36" t="s">
        <v>496</v>
      </c>
    </row>
    <row r="179" spans="1:28">
      <c r="A179" s="5" t="s">
        <v>39</v>
      </c>
      <c r="B179" s="6">
        <v>624.4899999999999</v>
      </c>
      <c r="C179" s="6">
        <v>589</v>
      </c>
      <c r="D179" s="6">
        <v>641.06666666666661</v>
      </c>
      <c r="E179" s="6">
        <v>675</v>
      </c>
      <c r="F179" s="6">
        <v>725.84166666666658</v>
      </c>
      <c r="G179" s="6">
        <v>706.8266666666666</v>
      </c>
      <c r="H179" s="6">
        <v>1234.9000000000003</v>
      </c>
      <c r="I179" s="6">
        <v>858.4073333333331</v>
      </c>
      <c r="J179" s="6">
        <v>814.17433333333338</v>
      </c>
      <c r="K179" s="6">
        <v>959.2399999999999</v>
      </c>
      <c r="L179" s="6">
        <v>899.70500000000015</v>
      </c>
      <c r="M179" s="6">
        <v>8728.6516666666666</v>
      </c>
      <c r="O179" s="5" t="str">
        <f t="shared" ref="O179:O211" si="61">+A179</f>
        <v>CALIMA S.A.S</v>
      </c>
      <c r="P179" s="65">
        <f t="shared" ref="P179" si="62">+B179</f>
        <v>624.4899999999999</v>
      </c>
      <c r="Q179" s="65">
        <f t="shared" ref="Q179:Q211" si="63">+C179</f>
        <v>589</v>
      </c>
      <c r="R179" s="65">
        <f t="shared" ref="R179:R211" si="64">+D179</f>
        <v>641.06666666666661</v>
      </c>
      <c r="S179" s="65">
        <f t="shared" ref="S179:S211" si="65">+E179</f>
        <v>675</v>
      </c>
      <c r="T179" s="65">
        <f t="shared" ref="T179:T211" si="66">+F179</f>
        <v>725.84166666666658</v>
      </c>
      <c r="U179" s="65">
        <f t="shared" ref="U179:U211" si="67">+G179</f>
        <v>706.8266666666666</v>
      </c>
      <c r="V179" s="65">
        <f t="shared" ref="V179:V211" si="68">+H179</f>
        <v>1234.9000000000003</v>
      </c>
      <c r="W179" s="65">
        <f t="shared" ref="W179:W211" si="69">+I179</f>
        <v>858.4073333333331</v>
      </c>
      <c r="X179" s="65">
        <f t="shared" ref="X179:X211" si="70">+J179</f>
        <v>814.17433333333338</v>
      </c>
      <c r="Y179" s="65">
        <f t="shared" ref="Y179:Z211" si="71">+K179</f>
        <v>959.2399999999999</v>
      </c>
      <c r="Z179" s="65">
        <f t="shared" si="71"/>
        <v>899.70500000000015</v>
      </c>
      <c r="AA179" s="6">
        <f>SUM(P179:Z179)</f>
        <v>8728.6516666666666</v>
      </c>
      <c r="AB179" s="32">
        <f t="shared" ref="AB179:AB212" si="72">+AA179/$AA$212</f>
        <v>0.17238575915017687</v>
      </c>
    </row>
    <row r="180" spans="1:28">
      <c r="A180" s="5" t="s">
        <v>106</v>
      </c>
      <c r="B180" s="6">
        <v>1468.5</v>
      </c>
      <c r="C180" s="6">
        <v>1129</v>
      </c>
      <c r="D180" s="6">
        <v>1056</v>
      </c>
      <c r="E180" s="6">
        <v>265</v>
      </c>
      <c r="F180" s="6">
        <v>429</v>
      </c>
      <c r="G180" s="6">
        <v>1565.5</v>
      </c>
      <c r="H180" s="6">
        <v>1663</v>
      </c>
      <c r="I180" s="6">
        <v>187.2</v>
      </c>
      <c r="J180" s="6">
        <v>174.45500000000007</v>
      </c>
      <c r="K180" s="6">
        <v>52.09999999999998</v>
      </c>
      <c r="L180" s="6">
        <v>405.60000000000014</v>
      </c>
      <c r="M180" s="6">
        <v>8395.3549999999996</v>
      </c>
      <c r="O180" s="5" t="str">
        <f t="shared" si="61"/>
        <v>SANIDAD VEGETAL</v>
      </c>
      <c r="P180" s="65">
        <f t="shared" ref="P180:P211" si="73">+B180</f>
        <v>1468.5</v>
      </c>
      <c r="Q180" s="65">
        <f t="shared" si="63"/>
        <v>1129</v>
      </c>
      <c r="R180" s="65">
        <f t="shared" si="64"/>
        <v>1056</v>
      </c>
      <c r="S180" s="65">
        <f t="shared" si="65"/>
        <v>265</v>
      </c>
      <c r="T180" s="65">
        <f t="shared" si="66"/>
        <v>429</v>
      </c>
      <c r="U180" s="65">
        <f t="shared" si="67"/>
        <v>1565.5</v>
      </c>
      <c r="V180" s="65">
        <f t="shared" si="68"/>
        <v>1663</v>
      </c>
      <c r="W180" s="65">
        <f t="shared" si="69"/>
        <v>187.2</v>
      </c>
      <c r="X180" s="65">
        <f t="shared" si="70"/>
        <v>174.45500000000007</v>
      </c>
      <c r="Y180" s="65">
        <f t="shared" si="71"/>
        <v>52.09999999999998</v>
      </c>
      <c r="Z180" s="65">
        <f t="shared" si="71"/>
        <v>405.60000000000014</v>
      </c>
      <c r="AA180" s="6">
        <f t="shared" ref="AA180:AA211" si="74">SUM(P180:Z180)</f>
        <v>8395.3549999999996</v>
      </c>
      <c r="AB180" s="32">
        <f t="shared" si="72"/>
        <v>0.16580334515318226</v>
      </c>
    </row>
    <row r="181" spans="1:28">
      <c r="A181" s="5" t="s">
        <v>23</v>
      </c>
      <c r="B181" s="6">
        <v>298.43333333333334</v>
      </c>
      <c r="C181" s="6">
        <v>343.90000000000003</v>
      </c>
      <c r="D181" s="6">
        <v>347.69999999999993</v>
      </c>
      <c r="E181" s="6">
        <v>297</v>
      </c>
      <c r="F181" s="6">
        <v>254.63333333333335</v>
      </c>
      <c r="G181" s="6">
        <v>270.10000000000002</v>
      </c>
      <c r="H181" s="6">
        <v>201.9</v>
      </c>
      <c r="I181" s="6">
        <v>164.90799999999999</v>
      </c>
      <c r="J181" s="6">
        <v>189.714</v>
      </c>
      <c r="K181" s="6">
        <v>188.22200000000004</v>
      </c>
      <c r="L181" s="6">
        <v>188.52300000000002</v>
      </c>
      <c r="M181" s="6">
        <v>2745.0336666666672</v>
      </c>
      <c r="O181" s="5" t="str">
        <f t="shared" si="61"/>
        <v>ASA</v>
      </c>
      <c r="P181" s="65">
        <f t="shared" si="73"/>
        <v>298.43333333333334</v>
      </c>
      <c r="Q181" s="65">
        <f t="shared" si="63"/>
        <v>343.90000000000003</v>
      </c>
      <c r="R181" s="65">
        <f t="shared" si="64"/>
        <v>347.69999999999993</v>
      </c>
      <c r="S181" s="65">
        <f t="shared" si="65"/>
        <v>297</v>
      </c>
      <c r="T181" s="65">
        <f t="shared" si="66"/>
        <v>254.63333333333335</v>
      </c>
      <c r="U181" s="65">
        <f t="shared" si="67"/>
        <v>270.10000000000002</v>
      </c>
      <c r="V181" s="65">
        <f t="shared" si="68"/>
        <v>201.9</v>
      </c>
      <c r="W181" s="65">
        <f t="shared" si="69"/>
        <v>164.90799999999999</v>
      </c>
      <c r="X181" s="65">
        <f t="shared" si="70"/>
        <v>189.714</v>
      </c>
      <c r="Y181" s="65">
        <f t="shared" si="71"/>
        <v>188.22200000000004</v>
      </c>
      <c r="Z181" s="65">
        <f t="shared" si="71"/>
        <v>188.52300000000002</v>
      </c>
      <c r="AA181" s="6">
        <f t="shared" si="74"/>
        <v>2745.0336666666672</v>
      </c>
      <c r="AB181" s="32">
        <f t="shared" si="72"/>
        <v>5.4212807497888885E-2</v>
      </c>
    </row>
    <row r="182" spans="1:28">
      <c r="A182" s="5" t="s">
        <v>67</v>
      </c>
      <c r="B182" s="6">
        <v>233.10000000000002</v>
      </c>
      <c r="C182" s="6">
        <v>214.8</v>
      </c>
      <c r="D182" s="6">
        <v>230.5</v>
      </c>
      <c r="E182" s="6">
        <v>221.29999999999998</v>
      </c>
      <c r="F182" s="6">
        <v>228</v>
      </c>
      <c r="G182" s="6">
        <v>256.7</v>
      </c>
      <c r="H182" s="6">
        <v>285.5</v>
      </c>
      <c r="I182" s="6">
        <v>237.02499999999998</v>
      </c>
      <c r="J182" s="6">
        <v>252.02900000000002</v>
      </c>
      <c r="K182" s="6">
        <v>260.02499999999998</v>
      </c>
      <c r="L182" s="6">
        <v>248.02299999999997</v>
      </c>
      <c r="M182" s="6">
        <v>2667.0020000000004</v>
      </c>
      <c r="O182" s="5" t="str">
        <f t="shared" si="61"/>
        <v>CAAI S.A</v>
      </c>
      <c r="P182" s="65">
        <f t="shared" si="73"/>
        <v>233.10000000000002</v>
      </c>
      <c r="Q182" s="65">
        <f t="shared" si="63"/>
        <v>214.8</v>
      </c>
      <c r="R182" s="65">
        <f t="shared" si="64"/>
        <v>230.5</v>
      </c>
      <c r="S182" s="65">
        <f t="shared" si="65"/>
        <v>221.29999999999998</v>
      </c>
      <c r="T182" s="65">
        <f t="shared" si="66"/>
        <v>228</v>
      </c>
      <c r="U182" s="65">
        <f t="shared" si="67"/>
        <v>256.7</v>
      </c>
      <c r="V182" s="65">
        <f t="shared" si="68"/>
        <v>285.5</v>
      </c>
      <c r="W182" s="65">
        <f t="shared" si="69"/>
        <v>237.02499999999998</v>
      </c>
      <c r="X182" s="65">
        <f t="shared" si="70"/>
        <v>252.02900000000002</v>
      </c>
      <c r="Y182" s="65">
        <f t="shared" si="71"/>
        <v>260.02499999999998</v>
      </c>
      <c r="Z182" s="65">
        <f t="shared" si="71"/>
        <v>248.02299999999997</v>
      </c>
      <c r="AA182" s="6">
        <f t="shared" si="74"/>
        <v>2667.0020000000004</v>
      </c>
      <c r="AB182" s="32">
        <f t="shared" si="72"/>
        <v>5.267172777449286E-2</v>
      </c>
    </row>
    <row r="183" spans="1:28">
      <c r="A183" s="5" t="s">
        <v>152</v>
      </c>
      <c r="B183" s="6">
        <v>121.5</v>
      </c>
      <c r="C183" s="6">
        <v>174.5</v>
      </c>
      <c r="D183" s="6">
        <v>85.916666666666671</v>
      </c>
      <c r="E183" s="6">
        <v>250</v>
      </c>
      <c r="F183" s="6">
        <v>339.41666666666663</v>
      </c>
      <c r="G183" s="6">
        <v>426</v>
      </c>
      <c r="H183" s="6">
        <v>345.16666666666669</v>
      </c>
      <c r="I183" s="6">
        <v>210.01749999999998</v>
      </c>
      <c r="J183" s="6">
        <v>187.01499999999999</v>
      </c>
      <c r="K183" s="6">
        <v>171.01749999999998</v>
      </c>
      <c r="L183" s="6">
        <v>108.00999999999999</v>
      </c>
      <c r="M183" s="6">
        <v>2418.5600000000004</v>
      </c>
      <c r="O183" s="5" t="str">
        <f t="shared" si="61"/>
        <v>FUMIVILLA</v>
      </c>
      <c r="P183" s="65">
        <f t="shared" si="73"/>
        <v>121.5</v>
      </c>
      <c r="Q183" s="65">
        <f t="shared" si="63"/>
        <v>174.5</v>
      </c>
      <c r="R183" s="65">
        <f t="shared" si="64"/>
        <v>85.916666666666671</v>
      </c>
      <c r="S183" s="65">
        <f t="shared" si="65"/>
        <v>250</v>
      </c>
      <c r="T183" s="65">
        <f t="shared" si="66"/>
        <v>339.41666666666663</v>
      </c>
      <c r="U183" s="65">
        <f t="shared" si="67"/>
        <v>426</v>
      </c>
      <c r="V183" s="65">
        <f t="shared" si="68"/>
        <v>345.16666666666669</v>
      </c>
      <c r="W183" s="65">
        <f t="shared" si="69"/>
        <v>210.01749999999998</v>
      </c>
      <c r="X183" s="65">
        <f t="shared" si="70"/>
        <v>187.01499999999999</v>
      </c>
      <c r="Y183" s="65">
        <f t="shared" si="71"/>
        <v>171.01749999999998</v>
      </c>
      <c r="Z183" s="65">
        <f t="shared" si="71"/>
        <v>108.00999999999999</v>
      </c>
      <c r="AA183" s="6">
        <f t="shared" si="74"/>
        <v>2418.5600000000004</v>
      </c>
      <c r="AB183" s="32">
        <f t="shared" si="72"/>
        <v>4.776514375552679E-2</v>
      </c>
    </row>
    <row r="184" spans="1:28">
      <c r="A184" s="5" t="s">
        <v>311</v>
      </c>
      <c r="B184" s="6"/>
      <c r="C184" s="6"/>
      <c r="D184" s="6">
        <v>177.01500000000001</v>
      </c>
      <c r="E184" s="6">
        <v>193</v>
      </c>
      <c r="F184" s="6">
        <v>179.02500000000001</v>
      </c>
      <c r="G184" s="6">
        <v>368.02833333333331</v>
      </c>
      <c r="H184" s="6">
        <v>278.02666666666664</v>
      </c>
      <c r="I184" s="6">
        <v>340.02300000000002</v>
      </c>
      <c r="J184" s="6">
        <v>229.02250000000001</v>
      </c>
      <c r="K184" s="6">
        <v>299.01566666666668</v>
      </c>
      <c r="L184" s="6">
        <v>348.0336666666667</v>
      </c>
      <c r="M184" s="6">
        <v>2411.1898333333334</v>
      </c>
      <c r="O184" s="5" t="str">
        <f t="shared" si="61"/>
        <v>AEROPENORT</v>
      </c>
      <c r="P184" s="65">
        <f t="shared" si="73"/>
        <v>0</v>
      </c>
      <c r="Q184" s="65">
        <f t="shared" si="63"/>
        <v>0</v>
      </c>
      <c r="R184" s="65">
        <f t="shared" si="64"/>
        <v>177.01500000000001</v>
      </c>
      <c r="S184" s="65">
        <f t="shared" si="65"/>
        <v>193</v>
      </c>
      <c r="T184" s="65">
        <f t="shared" si="66"/>
        <v>179.02500000000001</v>
      </c>
      <c r="U184" s="65">
        <f t="shared" si="67"/>
        <v>368.02833333333331</v>
      </c>
      <c r="V184" s="65">
        <f t="shared" si="68"/>
        <v>278.02666666666664</v>
      </c>
      <c r="W184" s="65">
        <f t="shared" si="69"/>
        <v>340.02300000000002</v>
      </c>
      <c r="X184" s="65">
        <f t="shared" si="70"/>
        <v>229.02250000000001</v>
      </c>
      <c r="Y184" s="65">
        <f t="shared" si="71"/>
        <v>299.01566666666668</v>
      </c>
      <c r="Z184" s="65">
        <f t="shared" si="71"/>
        <v>348.0336666666667</v>
      </c>
      <c r="AA184" s="6">
        <f t="shared" si="74"/>
        <v>2411.1898333333334</v>
      </c>
      <c r="AB184" s="32">
        <f t="shared" si="72"/>
        <v>4.7619587279633883E-2</v>
      </c>
    </row>
    <row r="185" spans="1:28">
      <c r="A185" s="5" t="s">
        <v>181</v>
      </c>
      <c r="B185" s="6">
        <v>117.5</v>
      </c>
      <c r="C185" s="6">
        <v>100.05</v>
      </c>
      <c r="D185" s="6">
        <v>56</v>
      </c>
      <c r="E185" s="6">
        <v>231.5</v>
      </c>
      <c r="F185" s="6">
        <v>402.16666666666663</v>
      </c>
      <c r="G185" s="6">
        <v>455</v>
      </c>
      <c r="H185" s="6">
        <v>351.5</v>
      </c>
      <c r="I185" s="6">
        <v>206.51</v>
      </c>
      <c r="J185" s="6">
        <v>93.004999999999995</v>
      </c>
      <c r="K185" s="6">
        <v>132.01</v>
      </c>
      <c r="L185" s="6">
        <v>136.01</v>
      </c>
      <c r="M185" s="6">
        <v>2281.251666666667</v>
      </c>
      <c r="O185" s="5" t="str">
        <f t="shared" si="61"/>
        <v>TAES S.A.S</v>
      </c>
      <c r="P185" s="65">
        <f t="shared" si="73"/>
        <v>117.5</v>
      </c>
      <c r="Q185" s="65">
        <f t="shared" si="63"/>
        <v>100.05</v>
      </c>
      <c r="R185" s="65">
        <f t="shared" si="64"/>
        <v>56</v>
      </c>
      <c r="S185" s="65">
        <f t="shared" si="65"/>
        <v>231.5</v>
      </c>
      <c r="T185" s="65">
        <f t="shared" si="66"/>
        <v>402.16666666666663</v>
      </c>
      <c r="U185" s="65">
        <f t="shared" si="67"/>
        <v>455</v>
      </c>
      <c r="V185" s="65">
        <f t="shared" si="68"/>
        <v>351.5</v>
      </c>
      <c r="W185" s="65">
        <f t="shared" si="69"/>
        <v>206.51</v>
      </c>
      <c r="X185" s="65">
        <f t="shared" si="70"/>
        <v>93.004999999999995</v>
      </c>
      <c r="Y185" s="65">
        <f t="shared" si="71"/>
        <v>132.01</v>
      </c>
      <c r="Z185" s="65">
        <f t="shared" si="71"/>
        <v>136.01</v>
      </c>
      <c r="AA185" s="6">
        <f t="shared" si="74"/>
        <v>2281.251666666667</v>
      </c>
      <c r="AB185" s="32">
        <f t="shared" si="72"/>
        <v>4.5053384576305075E-2</v>
      </c>
    </row>
    <row r="186" spans="1:28">
      <c r="A186" s="5" t="s">
        <v>214</v>
      </c>
      <c r="B186" s="6">
        <v>167.03166666666667</v>
      </c>
      <c r="C186" s="6">
        <v>214.15</v>
      </c>
      <c r="D186" s="6"/>
      <c r="E186" s="6">
        <v>221.02166666666665</v>
      </c>
      <c r="F186" s="6">
        <v>239.02666666666664</v>
      </c>
      <c r="G186" s="6">
        <v>144.01499999999999</v>
      </c>
      <c r="H186" s="6">
        <v>239.05</v>
      </c>
      <c r="I186" s="6">
        <v>229.02166666666665</v>
      </c>
      <c r="J186" s="6">
        <v>237.03666666666669</v>
      </c>
      <c r="K186" s="6">
        <v>255.01099999999997</v>
      </c>
      <c r="L186" s="6">
        <v>224.01999999999998</v>
      </c>
      <c r="M186" s="6">
        <v>2169.3843333333334</v>
      </c>
      <c r="O186" s="5" t="str">
        <f t="shared" si="61"/>
        <v>COMPAÑIA DE ASPERSIONES AEREAS CONTROL B SAS ZOMAC</v>
      </c>
      <c r="P186" s="65">
        <f t="shared" si="73"/>
        <v>167.03166666666667</v>
      </c>
      <c r="Q186" s="65">
        <f t="shared" si="63"/>
        <v>214.15</v>
      </c>
      <c r="R186" s="65">
        <f t="shared" si="64"/>
        <v>0</v>
      </c>
      <c r="S186" s="65">
        <f t="shared" si="65"/>
        <v>221.02166666666665</v>
      </c>
      <c r="T186" s="65">
        <f t="shared" si="66"/>
        <v>239.02666666666664</v>
      </c>
      <c r="U186" s="65">
        <f t="shared" si="67"/>
        <v>144.01499999999999</v>
      </c>
      <c r="V186" s="65">
        <f t="shared" si="68"/>
        <v>239.05</v>
      </c>
      <c r="W186" s="65">
        <f t="shared" si="69"/>
        <v>229.02166666666665</v>
      </c>
      <c r="X186" s="65">
        <f t="shared" si="70"/>
        <v>237.03666666666669</v>
      </c>
      <c r="Y186" s="65">
        <f t="shared" si="71"/>
        <v>255.01099999999997</v>
      </c>
      <c r="Z186" s="65">
        <f t="shared" si="71"/>
        <v>224.01999999999998</v>
      </c>
      <c r="AA186" s="6">
        <f t="shared" si="74"/>
        <v>2169.3843333333334</v>
      </c>
      <c r="AB186" s="32">
        <f t="shared" si="72"/>
        <v>4.2844070249509751E-2</v>
      </c>
    </row>
    <row r="187" spans="1:28">
      <c r="A187" s="5" t="s">
        <v>261</v>
      </c>
      <c r="B187" s="6"/>
      <c r="C187" s="6">
        <v>244.8</v>
      </c>
      <c r="D187" s="6">
        <v>176.5</v>
      </c>
      <c r="E187" s="6">
        <v>219.7</v>
      </c>
      <c r="F187" s="6">
        <v>175.16666666666669</v>
      </c>
      <c r="G187" s="6">
        <v>156.96666666666667</v>
      </c>
      <c r="H187" s="6">
        <v>172.13333333333333</v>
      </c>
      <c r="I187" s="6">
        <v>216.00833333333333</v>
      </c>
      <c r="J187" s="6">
        <v>220.017</v>
      </c>
      <c r="K187" s="6">
        <v>212.018</v>
      </c>
      <c r="L187" s="6">
        <v>187.01799999999997</v>
      </c>
      <c r="M187" s="6">
        <v>1980.3280000000002</v>
      </c>
      <c r="O187" s="5" t="str">
        <f t="shared" si="61"/>
        <v>FUMIGARAY</v>
      </c>
      <c r="P187" s="65">
        <f t="shared" si="73"/>
        <v>0</v>
      </c>
      <c r="Q187" s="65">
        <f t="shared" si="63"/>
        <v>244.8</v>
      </c>
      <c r="R187" s="65">
        <f t="shared" si="64"/>
        <v>176.5</v>
      </c>
      <c r="S187" s="65">
        <f t="shared" si="65"/>
        <v>219.7</v>
      </c>
      <c r="T187" s="65">
        <f t="shared" si="66"/>
        <v>175.16666666666669</v>
      </c>
      <c r="U187" s="65">
        <f t="shared" si="67"/>
        <v>156.96666666666667</v>
      </c>
      <c r="V187" s="65">
        <f t="shared" si="68"/>
        <v>172.13333333333333</v>
      </c>
      <c r="W187" s="65">
        <f t="shared" si="69"/>
        <v>216.00833333333333</v>
      </c>
      <c r="X187" s="65">
        <f t="shared" si="70"/>
        <v>220.017</v>
      </c>
      <c r="Y187" s="65">
        <f t="shared" si="71"/>
        <v>212.018</v>
      </c>
      <c r="Z187" s="65">
        <f t="shared" si="71"/>
        <v>187.01799999999997</v>
      </c>
      <c r="AA187" s="6">
        <f t="shared" si="74"/>
        <v>1980.3280000000002</v>
      </c>
      <c r="AB187" s="32">
        <f t="shared" si="72"/>
        <v>3.9110318372541863E-2</v>
      </c>
    </row>
    <row r="188" spans="1:28">
      <c r="A188" s="5" t="s">
        <v>168</v>
      </c>
      <c r="B188" s="6">
        <v>52</v>
      </c>
      <c r="C188" s="6">
        <v>33</v>
      </c>
      <c r="D188" s="6">
        <v>41</v>
      </c>
      <c r="E188" s="6">
        <v>148.5</v>
      </c>
      <c r="F188" s="6">
        <v>367</v>
      </c>
      <c r="G188" s="6">
        <v>371.5</v>
      </c>
      <c r="H188" s="6">
        <v>300</v>
      </c>
      <c r="I188" s="6">
        <v>203</v>
      </c>
      <c r="J188" s="6">
        <v>45</v>
      </c>
      <c r="K188" s="6">
        <v>31</v>
      </c>
      <c r="L188" s="6">
        <v>60.004999999999995</v>
      </c>
      <c r="M188" s="6">
        <v>1652.0050000000001</v>
      </c>
      <c r="O188" s="5" t="str">
        <f t="shared" si="61"/>
        <v>SAO</v>
      </c>
      <c r="P188" s="65">
        <f t="shared" si="73"/>
        <v>52</v>
      </c>
      <c r="Q188" s="65">
        <f t="shared" si="63"/>
        <v>33</v>
      </c>
      <c r="R188" s="65">
        <f t="shared" si="64"/>
        <v>41</v>
      </c>
      <c r="S188" s="65">
        <f t="shared" si="65"/>
        <v>148.5</v>
      </c>
      <c r="T188" s="65">
        <f t="shared" si="66"/>
        <v>367</v>
      </c>
      <c r="U188" s="65">
        <f t="shared" si="67"/>
        <v>371.5</v>
      </c>
      <c r="V188" s="65">
        <f t="shared" si="68"/>
        <v>300</v>
      </c>
      <c r="W188" s="65">
        <f t="shared" si="69"/>
        <v>203</v>
      </c>
      <c r="X188" s="65">
        <f t="shared" si="70"/>
        <v>45</v>
      </c>
      <c r="Y188" s="65">
        <f t="shared" si="71"/>
        <v>31</v>
      </c>
      <c r="Z188" s="65">
        <f t="shared" si="71"/>
        <v>60.004999999999995</v>
      </c>
      <c r="AA188" s="6">
        <f t="shared" si="74"/>
        <v>1652.0050000000001</v>
      </c>
      <c r="AB188" s="32">
        <f t="shared" si="72"/>
        <v>3.2626131379766894E-2</v>
      </c>
    </row>
    <row r="189" spans="1:28">
      <c r="A189" s="5" t="s">
        <v>173</v>
      </c>
      <c r="B189" s="6">
        <v>103</v>
      </c>
      <c r="C189" s="6">
        <v>24.008333333333333</v>
      </c>
      <c r="D189" s="6">
        <v>15</v>
      </c>
      <c r="E189" s="6">
        <v>97</v>
      </c>
      <c r="F189" s="6">
        <v>222.66666666666669</v>
      </c>
      <c r="G189" s="6">
        <v>252.66666666666669</v>
      </c>
      <c r="H189" s="6">
        <v>246.83333333333334</v>
      </c>
      <c r="I189" s="6">
        <v>135.00833333333333</v>
      </c>
      <c r="J189" s="6">
        <v>156</v>
      </c>
      <c r="K189" s="6">
        <v>181.005</v>
      </c>
      <c r="L189" s="6">
        <v>172.09166666666667</v>
      </c>
      <c r="M189" s="6">
        <v>1605.2800000000002</v>
      </c>
      <c r="O189" s="5" t="str">
        <f t="shared" si="61"/>
        <v>AEROTEC LTDA</v>
      </c>
      <c r="P189" s="65">
        <f t="shared" si="73"/>
        <v>103</v>
      </c>
      <c r="Q189" s="65">
        <f t="shared" si="63"/>
        <v>24.008333333333333</v>
      </c>
      <c r="R189" s="65">
        <f t="shared" si="64"/>
        <v>15</v>
      </c>
      <c r="S189" s="65">
        <f t="shared" si="65"/>
        <v>97</v>
      </c>
      <c r="T189" s="65">
        <f t="shared" si="66"/>
        <v>222.66666666666669</v>
      </c>
      <c r="U189" s="65">
        <f t="shared" si="67"/>
        <v>252.66666666666669</v>
      </c>
      <c r="V189" s="65">
        <f t="shared" si="68"/>
        <v>246.83333333333334</v>
      </c>
      <c r="W189" s="65">
        <f t="shared" si="69"/>
        <v>135.00833333333333</v>
      </c>
      <c r="X189" s="65">
        <f t="shared" si="70"/>
        <v>156</v>
      </c>
      <c r="Y189" s="65">
        <f t="shared" si="71"/>
        <v>181.005</v>
      </c>
      <c r="Z189" s="65">
        <f t="shared" si="71"/>
        <v>172.09166666666667</v>
      </c>
      <c r="AA189" s="6">
        <f t="shared" si="74"/>
        <v>1605.2800000000002</v>
      </c>
      <c r="AB189" s="32">
        <f t="shared" si="72"/>
        <v>3.1703339990685385E-2</v>
      </c>
    </row>
    <row r="190" spans="1:28">
      <c r="A190" s="5" t="s">
        <v>83</v>
      </c>
      <c r="B190" s="6">
        <v>32.5</v>
      </c>
      <c r="C190" s="6">
        <v>150</v>
      </c>
      <c r="D190" s="6">
        <v>12</v>
      </c>
      <c r="E190" s="6">
        <v>112.91666666666667</v>
      </c>
      <c r="F190" s="6">
        <v>224.16666666666666</v>
      </c>
      <c r="G190" s="6">
        <v>297</v>
      </c>
      <c r="H190" s="6">
        <v>300.66666666666669</v>
      </c>
      <c r="I190" s="6">
        <v>154</v>
      </c>
      <c r="J190" s="6">
        <v>49.00333333333333</v>
      </c>
      <c r="K190" s="6">
        <v>108.05833333333334</v>
      </c>
      <c r="L190" s="6">
        <v>159</v>
      </c>
      <c r="M190" s="6">
        <v>1599.3116666666667</v>
      </c>
      <c r="O190" s="5" t="str">
        <f t="shared" si="61"/>
        <v>FARO</v>
      </c>
      <c r="P190" s="65">
        <f t="shared" si="73"/>
        <v>32.5</v>
      </c>
      <c r="Q190" s="65">
        <f t="shared" si="63"/>
        <v>150</v>
      </c>
      <c r="R190" s="65">
        <f t="shared" si="64"/>
        <v>12</v>
      </c>
      <c r="S190" s="65">
        <f t="shared" si="65"/>
        <v>112.91666666666667</v>
      </c>
      <c r="T190" s="65">
        <f t="shared" si="66"/>
        <v>224.16666666666666</v>
      </c>
      <c r="U190" s="65">
        <f t="shared" si="67"/>
        <v>297</v>
      </c>
      <c r="V190" s="65">
        <f t="shared" si="68"/>
        <v>300.66666666666669</v>
      </c>
      <c r="W190" s="65">
        <f t="shared" si="69"/>
        <v>154</v>
      </c>
      <c r="X190" s="65">
        <f t="shared" si="70"/>
        <v>49.00333333333333</v>
      </c>
      <c r="Y190" s="65">
        <f t="shared" si="71"/>
        <v>108.05833333333334</v>
      </c>
      <c r="Z190" s="65">
        <f t="shared" si="71"/>
        <v>159</v>
      </c>
      <c r="AA190" s="6">
        <f t="shared" si="74"/>
        <v>1599.3116666666667</v>
      </c>
      <c r="AB190" s="32">
        <f t="shared" si="72"/>
        <v>3.1585468902249461E-2</v>
      </c>
    </row>
    <row r="191" spans="1:28">
      <c r="A191" s="5" t="s">
        <v>236</v>
      </c>
      <c r="B191" s="6">
        <v>120.02500000000001</v>
      </c>
      <c r="C191" s="6">
        <v>127</v>
      </c>
      <c r="D191" s="6">
        <v>72.016666666666666</v>
      </c>
      <c r="E191" s="6">
        <v>109.01666666666667</v>
      </c>
      <c r="F191" s="6">
        <v>140.02666666666667</v>
      </c>
      <c r="G191" s="6">
        <v>133.02666666666667</v>
      </c>
      <c r="H191" s="6">
        <v>160.02833333333336</v>
      </c>
      <c r="I191" s="6">
        <v>108.03</v>
      </c>
      <c r="J191" s="6">
        <v>87.02</v>
      </c>
      <c r="K191" s="6">
        <v>118.02333333333334</v>
      </c>
      <c r="L191" s="6">
        <v>116</v>
      </c>
      <c r="M191" s="6">
        <v>1290.2133333333334</v>
      </c>
      <c r="O191" s="5" t="str">
        <f t="shared" si="61"/>
        <v>SAE LTDA</v>
      </c>
      <c r="P191" s="65">
        <f t="shared" si="73"/>
        <v>120.02500000000001</v>
      </c>
      <c r="Q191" s="65">
        <f t="shared" si="63"/>
        <v>127</v>
      </c>
      <c r="R191" s="65">
        <f t="shared" si="64"/>
        <v>72.016666666666666</v>
      </c>
      <c r="S191" s="65">
        <f t="shared" si="65"/>
        <v>109.01666666666667</v>
      </c>
      <c r="T191" s="65">
        <f t="shared" si="66"/>
        <v>140.02666666666667</v>
      </c>
      <c r="U191" s="65">
        <f t="shared" si="67"/>
        <v>133.02666666666667</v>
      </c>
      <c r="V191" s="65">
        <f t="shared" si="68"/>
        <v>160.02833333333336</v>
      </c>
      <c r="W191" s="65">
        <f t="shared" si="69"/>
        <v>108.03</v>
      </c>
      <c r="X191" s="65">
        <f t="shared" si="70"/>
        <v>87.02</v>
      </c>
      <c r="Y191" s="65">
        <f t="shared" si="71"/>
        <v>118.02333333333334</v>
      </c>
      <c r="Z191" s="65">
        <f t="shared" si="71"/>
        <v>116</v>
      </c>
      <c r="AA191" s="6">
        <f t="shared" si="74"/>
        <v>1290.2133333333334</v>
      </c>
      <c r="AB191" s="32">
        <f t="shared" si="72"/>
        <v>2.5480957818687179E-2</v>
      </c>
    </row>
    <row r="192" spans="1:28">
      <c r="A192" s="5" t="s">
        <v>11</v>
      </c>
      <c r="B192" s="6">
        <v>63</v>
      </c>
      <c r="C192" s="6">
        <v>207</v>
      </c>
      <c r="D192" s="6">
        <v>32</v>
      </c>
      <c r="E192" s="6">
        <v>308.7166666666667</v>
      </c>
      <c r="F192" s="6"/>
      <c r="G192" s="6">
        <v>269.16666666666669</v>
      </c>
      <c r="H192" s="6">
        <v>164.6</v>
      </c>
      <c r="I192" s="6">
        <v>99.11</v>
      </c>
      <c r="J192" s="6">
        <v>23.083333333333336</v>
      </c>
      <c r="K192" s="6">
        <v>56.101666666666667</v>
      </c>
      <c r="L192" s="6">
        <v>30.756666666666668</v>
      </c>
      <c r="M192" s="6">
        <v>1253.5349999999999</v>
      </c>
      <c r="O192" s="5" t="str">
        <f t="shared" si="61"/>
        <v>AGILL</v>
      </c>
      <c r="P192" s="65">
        <f t="shared" si="73"/>
        <v>63</v>
      </c>
      <c r="Q192" s="65">
        <f t="shared" si="63"/>
        <v>207</v>
      </c>
      <c r="R192" s="65">
        <f t="shared" si="64"/>
        <v>32</v>
      </c>
      <c r="S192" s="65">
        <f t="shared" si="65"/>
        <v>308.7166666666667</v>
      </c>
      <c r="T192" s="65">
        <f t="shared" si="66"/>
        <v>0</v>
      </c>
      <c r="U192" s="65">
        <f t="shared" si="67"/>
        <v>269.16666666666669</v>
      </c>
      <c r="V192" s="65">
        <f t="shared" si="68"/>
        <v>164.6</v>
      </c>
      <c r="W192" s="65">
        <f t="shared" si="69"/>
        <v>99.11</v>
      </c>
      <c r="X192" s="65">
        <f t="shared" si="70"/>
        <v>23.083333333333336</v>
      </c>
      <c r="Y192" s="65">
        <f t="shared" si="71"/>
        <v>56.101666666666667</v>
      </c>
      <c r="Z192" s="65">
        <f t="shared" si="71"/>
        <v>30.756666666666668</v>
      </c>
      <c r="AA192" s="6">
        <f t="shared" si="74"/>
        <v>1253.5349999999999</v>
      </c>
      <c r="AB192" s="32">
        <f t="shared" si="72"/>
        <v>2.4756582213211274E-2</v>
      </c>
    </row>
    <row r="193" spans="1:28">
      <c r="A193" s="5" t="s">
        <v>230</v>
      </c>
      <c r="B193" s="6">
        <v>154.5</v>
      </c>
      <c r="C193" s="6">
        <v>77.7</v>
      </c>
      <c r="D193" s="6">
        <v>182</v>
      </c>
      <c r="E193" s="6">
        <v>168.1</v>
      </c>
      <c r="F193" s="6">
        <v>91</v>
      </c>
      <c r="G193" s="6">
        <v>115.5</v>
      </c>
      <c r="H193" s="6">
        <v>96.833333333333329</v>
      </c>
      <c r="I193" s="6">
        <v>38.76</v>
      </c>
      <c r="J193" s="6">
        <v>35.610999999999997</v>
      </c>
      <c r="K193" s="6">
        <v>129.32666666666665</v>
      </c>
      <c r="L193" s="6">
        <v>76.054999999999993</v>
      </c>
      <c r="M193" s="6">
        <v>1165.386</v>
      </c>
      <c r="O193" s="5" t="str">
        <f t="shared" si="61"/>
        <v>ASEM LTDA</v>
      </c>
      <c r="P193" s="65">
        <f t="shared" si="73"/>
        <v>154.5</v>
      </c>
      <c r="Q193" s="65">
        <f t="shared" si="63"/>
        <v>77.7</v>
      </c>
      <c r="R193" s="65">
        <f t="shared" si="64"/>
        <v>182</v>
      </c>
      <c r="S193" s="65">
        <f t="shared" si="65"/>
        <v>168.1</v>
      </c>
      <c r="T193" s="65">
        <f t="shared" si="66"/>
        <v>91</v>
      </c>
      <c r="U193" s="65">
        <f t="shared" si="67"/>
        <v>115.5</v>
      </c>
      <c r="V193" s="65">
        <f t="shared" si="68"/>
        <v>96.833333333333329</v>
      </c>
      <c r="W193" s="65">
        <f t="shared" si="69"/>
        <v>38.76</v>
      </c>
      <c r="X193" s="65">
        <f t="shared" si="70"/>
        <v>35.610999999999997</v>
      </c>
      <c r="Y193" s="65">
        <f t="shared" si="71"/>
        <v>129.32666666666665</v>
      </c>
      <c r="Z193" s="65">
        <f t="shared" si="71"/>
        <v>76.054999999999993</v>
      </c>
      <c r="AA193" s="6">
        <f t="shared" si="74"/>
        <v>1165.386</v>
      </c>
      <c r="AB193" s="32">
        <f t="shared" si="72"/>
        <v>2.3015691080923495E-2</v>
      </c>
    </row>
    <row r="194" spans="1:28">
      <c r="A194" s="5" t="s">
        <v>77</v>
      </c>
      <c r="B194" s="6">
        <v>86.816666666666663</v>
      </c>
      <c r="C194" s="6">
        <v>35.983333333333334</v>
      </c>
      <c r="D194" s="6">
        <v>138</v>
      </c>
      <c r="E194" s="6">
        <v>73.8</v>
      </c>
      <c r="F194" s="6">
        <v>78.75</v>
      </c>
      <c r="G194" s="6">
        <v>48</v>
      </c>
      <c r="H194" s="6">
        <v>201.3</v>
      </c>
      <c r="I194" s="6">
        <v>69.986666666666665</v>
      </c>
      <c r="J194" s="6">
        <v>47.339666666666666</v>
      </c>
      <c r="K194" s="6">
        <v>72.02000000000001</v>
      </c>
      <c r="L194" s="6">
        <v>37.92</v>
      </c>
      <c r="M194" s="6">
        <v>889.91633333333334</v>
      </c>
      <c r="O194" s="5" t="str">
        <f t="shared" si="61"/>
        <v>FAGA LTDA</v>
      </c>
      <c r="P194" s="65">
        <f t="shared" si="73"/>
        <v>86.816666666666663</v>
      </c>
      <c r="Q194" s="65">
        <f t="shared" si="63"/>
        <v>35.983333333333334</v>
      </c>
      <c r="R194" s="65">
        <f t="shared" si="64"/>
        <v>138</v>
      </c>
      <c r="S194" s="65">
        <f t="shared" si="65"/>
        <v>73.8</v>
      </c>
      <c r="T194" s="65">
        <f t="shared" si="66"/>
        <v>78.75</v>
      </c>
      <c r="U194" s="65">
        <f t="shared" si="67"/>
        <v>48</v>
      </c>
      <c r="V194" s="65">
        <f t="shared" si="68"/>
        <v>201.3</v>
      </c>
      <c r="W194" s="65">
        <f t="shared" si="69"/>
        <v>69.986666666666665</v>
      </c>
      <c r="X194" s="65">
        <f t="shared" si="70"/>
        <v>47.339666666666666</v>
      </c>
      <c r="Y194" s="65">
        <f t="shared" si="71"/>
        <v>72.02000000000001</v>
      </c>
      <c r="Z194" s="65">
        <f t="shared" si="71"/>
        <v>37.92</v>
      </c>
      <c r="AA194" s="6">
        <f t="shared" si="74"/>
        <v>889.91633333333334</v>
      </c>
      <c r="AB194" s="32">
        <f t="shared" si="72"/>
        <v>1.7575326471974215E-2</v>
      </c>
    </row>
    <row r="195" spans="1:28">
      <c r="A195" s="5" t="s">
        <v>207</v>
      </c>
      <c r="B195" s="6">
        <v>86.3</v>
      </c>
      <c r="C195" s="6">
        <v>70.900000000000006</v>
      </c>
      <c r="D195" s="6"/>
      <c r="E195" s="6">
        <v>63.900000000000006</v>
      </c>
      <c r="F195" s="6">
        <v>78.015999999999991</v>
      </c>
      <c r="G195" s="6">
        <v>99.005333333333326</v>
      </c>
      <c r="H195" s="6">
        <v>94.9</v>
      </c>
      <c r="I195" s="6">
        <v>107.011</v>
      </c>
      <c r="J195" s="6">
        <v>67.012</v>
      </c>
      <c r="K195" s="6">
        <v>64.009</v>
      </c>
      <c r="L195" s="6">
        <v>114.01400000000001</v>
      </c>
      <c r="M195" s="6">
        <v>845.06733333333329</v>
      </c>
      <c r="O195" s="5" t="str">
        <f t="shared" si="61"/>
        <v>FUMICAÑA LTDA</v>
      </c>
      <c r="P195" s="65">
        <f t="shared" si="73"/>
        <v>86.3</v>
      </c>
      <c r="Q195" s="65">
        <f t="shared" si="63"/>
        <v>70.900000000000006</v>
      </c>
      <c r="R195" s="65">
        <f t="shared" si="64"/>
        <v>0</v>
      </c>
      <c r="S195" s="65">
        <f t="shared" si="65"/>
        <v>63.900000000000006</v>
      </c>
      <c r="T195" s="65">
        <f t="shared" si="66"/>
        <v>78.015999999999991</v>
      </c>
      <c r="U195" s="65">
        <f t="shared" si="67"/>
        <v>99.005333333333326</v>
      </c>
      <c r="V195" s="65">
        <f t="shared" si="68"/>
        <v>94.9</v>
      </c>
      <c r="W195" s="65">
        <f t="shared" si="69"/>
        <v>107.011</v>
      </c>
      <c r="X195" s="65">
        <f t="shared" si="70"/>
        <v>67.012</v>
      </c>
      <c r="Y195" s="65">
        <f t="shared" si="71"/>
        <v>64.009</v>
      </c>
      <c r="Z195" s="65">
        <f t="shared" si="71"/>
        <v>114.01400000000001</v>
      </c>
      <c r="AA195" s="6">
        <f t="shared" si="74"/>
        <v>845.06733333333329</v>
      </c>
      <c r="AB195" s="32">
        <f t="shared" si="72"/>
        <v>1.6689584984356944E-2</v>
      </c>
    </row>
    <row r="196" spans="1:28">
      <c r="A196" s="5" t="s">
        <v>200</v>
      </c>
      <c r="B196" s="6">
        <v>67.650000000000006</v>
      </c>
      <c r="C196" s="6"/>
      <c r="D196" s="6"/>
      <c r="E196" s="6">
        <v>61</v>
      </c>
      <c r="F196" s="6"/>
      <c r="G196" s="6">
        <v>197.65</v>
      </c>
      <c r="H196" s="6">
        <v>69.38333333333334</v>
      </c>
      <c r="I196" s="6">
        <v>94.011666666666656</v>
      </c>
      <c r="J196" s="6">
        <v>163.02166666666668</v>
      </c>
      <c r="K196" s="6">
        <v>116.06333333333333</v>
      </c>
      <c r="L196" s="6">
        <v>62.011666666666663</v>
      </c>
      <c r="M196" s="6">
        <v>830.79166666666663</v>
      </c>
      <c r="O196" s="5" t="str">
        <f t="shared" si="61"/>
        <v>G&amp;G SAFA S.A.S</v>
      </c>
      <c r="P196" s="65">
        <f t="shared" si="73"/>
        <v>67.650000000000006</v>
      </c>
      <c r="Q196" s="65">
        <f t="shared" si="63"/>
        <v>0</v>
      </c>
      <c r="R196" s="65">
        <f t="shared" si="64"/>
        <v>0</v>
      </c>
      <c r="S196" s="65">
        <f t="shared" si="65"/>
        <v>61</v>
      </c>
      <c r="T196" s="65">
        <f t="shared" si="66"/>
        <v>0</v>
      </c>
      <c r="U196" s="65">
        <f t="shared" si="67"/>
        <v>197.65</v>
      </c>
      <c r="V196" s="65">
        <f t="shared" si="68"/>
        <v>69.38333333333334</v>
      </c>
      <c r="W196" s="65">
        <f t="shared" si="69"/>
        <v>94.011666666666656</v>
      </c>
      <c r="X196" s="65">
        <f t="shared" si="70"/>
        <v>163.02166666666668</v>
      </c>
      <c r="Y196" s="65">
        <f t="shared" si="71"/>
        <v>116.06333333333333</v>
      </c>
      <c r="Z196" s="65">
        <f t="shared" si="71"/>
        <v>62.011666666666663</v>
      </c>
      <c r="AA196" s="6">
        <f t="shared" si="74"/>
        <v>830.79166666666663</v>
      </c>
      <c r="AB196" s="32">
        <f t="shared" si="72"/>
        <v>1.6407648927141364E-2</v>
      </c>
    </row>
    <row r="197" spans="1:28">
      <c r="A197" s="5" t="s">
        <v>291</v>
      </c>
      <c r="B197" s="6"/>
      <c r="C197" s="6">
        <v>55.666666666666657</v>
      </c>
      <c r="D197" s="6">
        <v>32.766666666666666</v>
      </c>
      <c r="E197" s="6">
        <v>64.516666666666652</v>
      </c>
      <c r="F197" s="6">
        <v>114.28183333333331</v>
      </c>
      <c r="G197" s="6">
        <v>91.166666666666671</v>
      </c>
      <c r="H197" s="6">
        <v>182.74966666666671</v>
      </c>
      <c r="I197" s="6">
        <v>68.070000000000007</v>
      </c>
      <c r="J197" s="6">
        <v>42.999999999999993</v>
      </c>
      <c r="K197" s="6">
        <v>82.376166666666649</v>
      </c>
      <c r="L197" s="6">
        <v>94.34333333333332</v>
      </c>
      <c r="M197" s="6">
        <v>828.9376666666667</v>
      </c>
      <c r="O197" s="5" t="str">
        <f t="shared" si="61"/>
        <v>AAFAA SAS</v>
      </c>
      <c r="P197" s="65">
        <f t="shared" si="73"/>
        <v>0</v>
      </c>
      <c r="Q197" s="65">
        <f t="shared" si="63"/>
        <v>55.666666666666657</v>
      </c>
      <c r="R197" s="65">
        <f t="shared" si="64"/>
        <v>32.766666666666666</v>
      </c>
      <c r="S197" s="65">
        <f t="shared" si="65"/>
        <v>64.516666666666652</v>
      </c>
      <c r="T197" s="65">
        <f t="shared" si="66"/>
        <v>114.28183333333331</v>
      </c>
      <c r="U197" s="65">
        <f t="shared" si="67"/>
        <v>91.166666666666671</v>
      </c>
      <c r="V197" s="65">
        <f t="shared" si="68"/>
        <v>182.74966666666671</v>
      </c>
      <c r="W197" s="65">
        <f t="shared" si="69"/>
        <v>68.070000000000007</v>
      </c>
      <c r="X197" s="65">
        <f t="shared" si="70"/>
        <v>42.999999999999993</v>
      </c>
      <c r="Y197" s="65">
        <f t="shared" si="71"/>
        <v>82.376166666666649</v>
      </c>
      <c r="Z197" s="65">
        <f t="shared" si="71"/>
        <v>94.34333333333332</v>
      </c>
      <c r="AA197" s="6">
        <f t="shared" si="74"/>
        <v>828.9376666666667</v>
      </c>
      <c r="AB197" s="32">
        <f t="shared" si="72"/>
        <v>1.6371033512794505E-2</v>
      </c>
    </row>
    <row r="198" spans="1:28">
      <c r="A198" s="5" t="s">
        <v>221</v>
      </c>
      <c r="B198" s="6">
        <v>130.83333333333331</v>
      </c>
      <c r="C198" s="6">
        <v>68.7</v>
      </c>
      <c r="D198" s="6"/>
      <c r="E198" s="6">
        <v>112.43333333333334</v>
      </c>
      <c r="F198" s="6">
        <v>125.7</v>
      </c>
      <c r="G198" s="6">
        <v>46.006</v>
      </c>
      <c r="H198" s="6">
        <v>118.80000000000001</v>
      </c>
      <c r="I198" s="6">
        <v>62.9</v>
      </c>
      <c r="J198" s="6">
        <v>35.007999999999996</v>
      </c>
      <c r="K198" s="6">
        <v>58.405000000000001</v>
      </c>
      <c r="L198" s="6">
        <v>50.006999999999998</v>
      </c>
      <c r="M198" s="6">
        <v>808.79266666666649</v>
      </c>
      <c r="O198" s="5" t="str">
        <f t="shared" si="61"/>
        <v>SAU S.A.S.</v>
      </c>
      <c r="P198" s="65">
        <f t="shared" si="73"/>
        <v>130.83333333333331</v>
      </c>
      <c r="Q198" s="65">
        <f t="shared" si="63"/>
        <v>68.7</v>
      </c>
      <c r="R198" s="65">
        <f t="shared" si="64"/>
        <v>0</v>
      </c>
      <c r="S198" s="65">
        <f t="shared" si="65"/>
        <v>112.43333333333334</v>
      </c>
      <c r="T198" s="65">
        <f t="shared" si="66"/>
        <v>125.7</v>
      </c>
      <c r="U198" s="65">
        <f t="shared" si="67"/>
        <v>46.006</v>
      </c>
      <c r="V198" s="65">
        <f t="shared" si="68"/>
        <v>118.80000000000001</v>
      </c>
      <c r="W198" s="65">
        <f t="shared" si="69"/>
        <v>62.9</v>
      </c>
      <c r="X198" s="65">
        <f t="shared" si="70"/>
        <v>35.007999999999996</v>
      </c>
      <c r="Y198" s="65">
        <f t="shared" si="71"/>
        <v>58.405000000000001</v>
      </c>
      <c r="Z198" s="65">
        <f t="shared" si="71"/>
        <v>50.006999999999998</v>
      </c>
      <c r="AA198" s="6">
        <f t="shared" si="74"/>
        <v>808.79266666666649</v>
      </c>
      <c r="AB198" s="32">
        <f t="shared" si="72"/>
        <v>1.5973181559171233E-2</v>
      </c>
    </row>
    <row r="199" spans="1:28">
      <c r="A199" s="5" t="s">
        <v>249</v>
      </c>
      <c r="B199" s="6"/>
      <c r="C199" s="6">
        <v>4</v>
      </c>
      <c r="D199" s="6"/>
      <c r="E199" s="6">
        <v>84</v>
      </c>
      <c r="F199" s="6">
        <v>141</v>
      </c>
      <c r="G199" s="6">
        <v>173</v>
      </c>
      <c r="H199" s="6">
        <v>52.006</v>
      </c>
      <c r="I199" s="6">
        <v>128</v>
      </c>
      <c r="J199" s="6">
        <v>15.05</v>
      </c>
      <c r="K199" s="6">
        <v>18.704999999999998</v>
      </c>
      <c r="L199" s="6">
        <v>43.004999999999995</v>
      </c>
      <c r="M199" s="6">
        <v>658.76599999999996</v>
      </c>
      <c r="O199" s="5" t="str">
        <f t="shared" si="61"/>
        <v>ASAM</v>
      </c>
      <c r="P199" s="65">
        <f t="shared" si="73"/>
        <v>0</v>
      </c>
      <c r="Q199" s="65">
        <f t="shared" si="63"/>
        <v>4</v>
      </c>
      <c r="R199" s="65">
        <f t="shared" si="64"/>
        <v>0</v>
      </c>
      <c r="S199" s="65">
        <f t="shared" si="65"/>
        <v>84</v>
      </c>
      <c r="T199" s="65">
        <f t="shared" si="66"/>
        <v>141</v>
      </c>
      <c r="U199" s="65">
        <f t="shared" si="67"/>
        <v>173</v>
      </c>
      <c r="V199" s="65">
        <f t="shared" si="68"/>
        <v>52.006</v>
      </c>
      <c r="W199" s="65">
        <f t="shared" si="69"/>
        <v>128</v>
      </c>
      <c r="X199" s="65">
        <f t="shared" si="70"/>
        <v>15.05</v>
      </c>
      <c r="Y199" s="65">
        <f t="shared" si="71"/>
        <v>18.704999999999998</v>
      </c>
      <c r="Z199" s="65">
        <f t="shared" si="71"/>
        <v>43.004999999999995</v>
      </c>
      <c r="AA199" s="6">
        <f t="shared" si="74"/>
        <v>658.76599999999996</v>
      </c>
      <c r="AB199" s="32">
        <f t="shared" si="72"/>
        <v>1.3010242744134259E-2</v>
      </c>
    </row>
    <row r="200" spans="1:28">
      <c r="A200" s="5" t="s">
        <v>254</v>
      </c>
      <c r="B200" s="6"/>
      <c r="C200" s="6">
        <v>3</v>
      </c>
      <c r="D200" s="6"/>
      <c r="E200" s="6">
        <v>50.416666666666671</v>
      </c>
      <c r="F200" s="6">
        <v>152.27166666666665</v>
      </c>
      <c r="G200" s="6">
        <v>166.17666666666668</v>
      </c>
      <c r="H200" s="6">
        <v>132.15833333333333</v>
      </c>
      <c r="I200" s="6">
        <v>55.12833333333333</v>
      </c>
      <c r="J200" s="6">
        <v>11.166666666666666</v>
      </c>
      <c r="K200" s="6">
        <v>14.016666666666666</v>
      </c>
      <c r="L200" s="6">
        <v>14.006666666666666</v>
      </c>
      <c r="M200" s="6">
        <v>598.34166666666658</v>
      </c>
      <c r="O200" s="5" t="str">
        <f t="shared" si="61"/>
        <v>AVIOCOL</v>
      </c>
      <c r="P200" s="65">
        <f t="shared" si="73"/>
        <v>0</v>
      </c>
      <c r="Q200" s="65">
        <f t="shared" si="63"/>
        <v>3</v>
      </c>
      <c r="R200" s="65">
        <f t="shared" si="64"/>
        <v>0</v>
      </c>
      <c r="S200" s="65">
        <f t="shared" si="65"/>
        <v>50.416666666666671</v>
      </c>
      <c r="T200" s="65">
        <f t="shared" si="66"/>
        <v>152.27166666666665</v>
      </c>
      <c r="U200" s="65">
        <f t="shared" si="67"/>
        <v>166.17666666666668</v>
      </c>
      <c r="V200" s="65">
        <f t="shared" si="68"/>
        <v>132.15833333333333</v>
      </c>
      <c r="W200" s="65">
        <f t="shared" si="69"/>
        <v>55.12833333333333</v>
      </c>
      <c r="X200" s="65">
        <f t="shared" si="70"/>
        <v>11.166666666666666</v>
      </c>
      <c r="Y200" s="65">
        <f t="shared" si="71"/>
        <v>14.016666666666666</v>
      </c>
      <c r="Z200" s="65">
        <f t="shared" si="71"/>
        <v>14.006666666666666</v>
      </c>
      <c r="AA200" s="6">
        <f t="shared" si="74"/>
        <v>598.34166666666658</v>
      </c>
      <c r="AB200" s="32">
        <f t="shared" si="72"/>
        <v>1.181689754368501E-2</v>
      </c>
    </row>
    <row r="201" spans="1:28">
      <c r="A201" s="5" t="s">
        <v>357</v>
      </c>
      <c r="B201" s="6"/>
      <c r="C201" s="6"/>
      <c r="D201" s="6"/>
      <c r="E201" s="6">
        <v>44</v>
      </c>
      <c r="F201" s="6">
        <v>64</v>
      </c>
      <c r="G201" s="6">
        <v>68</v>
      </c>
      <c r="H201" s="6">
        <v>67</v>
      </c>
      <c r="I201" s="6">
        <v>35</v>
      </c>
      <c r="J201" s="6">
        <v>29</v>
      </c>
      <c r="K201" s="6">
        <v>33.833333333333336</v>
      </c>
      <c r="L201" s="6">
        <v>40</v>
      </c>
      <c r="M201" s="6">
        <v>380.83333333333331</v>
      </c>
      <c r="O201" s="5" t="str">
        <f t="shared" si="61"/>
        <v>FAGAN S.A.S.</v>
      </c>
      <c r="P201" s="65">
        <f t="shared" si="73"/>
        <v>0</v>
      </c>
      <c r="Q201" s="65">
        <f t="shared" si="63"/>
        <v>0</v>
      </c>
      <c r="R201" s="65">
        <f t="shared" si="64"/>
        <v>0</v>
      </c>
      <c r="S201" s="65">
        <f t="shared" si="65"/>
        <v>44</v>
      </c>
      <c r="T201" s="65">
        <f t="shared" si="66"/>
        <v>64</v>
      </c>
      <c r="U201" s="65">
        <f t="shared" si="67"/>
        <v>68</v>
      </c>
      <c r="V201" s="65">
        <f t="shared" si="68"/>
        <v>67</v>
      </c>
      <c r="W201" s="65">
        <f t="shared" si="69"/>
        <v>35</v>
      </c>
      <c r="X201" s="65">
        <f t="shared" si="70"/>
        <v>29</v>
      </c>
      <c r="Y201" s="65">
        <f t="shared" si="71"/>
        <v>33.833333333333336</v>
      </c>
      <c r="Z201" s="65">
        <f t="shared" si="71"/>
        <v>40</v>
      </c>
      <c r="AA201" s="6">
        <f t="shared" si="74"/>
        <v>380.83333333333331</v>
      </c>
      <c r="AB201" s="32">
        <f t="shared" si="72"/>
        <v>7.5212353274523329E-3</v>
      </c>
    </row>
    <row r="202" spans="1:28">
      <c r="A202" s="5" t="s">
        <v>347</v>
      </c>
      <c r="B202" s="6"/>
      <c r="C202" s="6"/>
      <c r="D202" s="6"/>
      <c r="E202" s="6">
        <v>5</v>
      </c>
      <c r="F202" s="6">
        <v>74.833333333333343</v>
      </c>
      <c r="G202" s="6">
        <v>44.166666666666671</v>
      </c>
      <c r="H202" s="6">
        <v>70</v>
      </c>
      <c r="I202" s="6">
        <v>58.006666666666661</v>
      </c>
      <c r="J202" s="6">
        <v>40.005000000000003</v>
      </c>
      <c r="K202" s="6">
        <v>61.05</v>
      </c>
      <c r="L202" s="6"/>
      <c r="M202" s="6">
        <v>353.06166666666667</v>
      </c>
      <c r="O202" s="5" t="str">
        <f t="shared" si="61"/>
        <v>SAMBA</v>
      </c>
      <c r="P202" s="65">
        <f t="shared" si="73"/>
        <v>0</v>
      </c>
      <c r="Q202" s="65">
        <f t="shared" si="63"/>
        <v>0</v>
      </c>
      <c r="R202" s="65">
        <f t="shared" si="64"/>
        <v>0</v>
      </c>
      <c r="S202" s="65">
        <f t="shared" si="65"/>
        <v>5</v>
      </c>
      <c r="T202" s="65">
        <f t="shared" si="66"/>
        <v>74.833333333333343</v>
      </c>
      <c r="U202" s="65">
        <f t="shared" si="67"/>
        <v>44.166666666666671</v>
      </c>
      <c r="V202" s="65">
        <f t="shared" si="68"/>
        <v>70</v>
      </c>
      <c r="W202" s="65">
        <f t="shared" si="69"/>
        <v>58.006666666666661</v>
      </c>
      <c r="X202" s="65">
        <f t="shared" si="70"/>
        <v>40.005000000000003</v>
      </c>
      <c r="Y202" s="65">
        <f t="shared" si="71"/>
        <v>61.05</v>
      </c>
      <c r="Z202" s="65">
        <f t="shared" si="71"/>
        <v>0</v>
      </c>
      <c r="AA202" s="6">
        <f t="shared" si="74"/>
        <v>353.06166666666667</v>
      </c>
      <c r="AB202" s="32">
        <f t="shared" si="72"/>
        <v>6.9727611731357549E-3</v>
      </c>
    </row>
    <row r="203" spans="1:28">
      <c r="A203" s="5" t="s">
        <v>61</v>
      </c>
      <c r="B203" s="6">
        <v>31.8</v>
      </c>
      <c r="C203" s="6">
        <v>30.8</v>
      </c>
      <c r="D203" s="6">
        <v>16</v>
      </c>
      <c r="E203" s="6">
        <v>16.899999999999999</v>
      </c>
      <c r="F203" s="6">
        <v>83</v>
      </c>
      <c r="G203" s="6">
        <v>15.5</v>
      </c>
      <c r="H203" s="6">
        <v>21</v>
      </c>
      <c r="I203" s="6">
        <v>42</v>
      </c>
      <c r="J203" s="6">
        <v>18</v>
      </c>
      <c r="K203" s="6"/>
      <c r="L203" s="6">
        <v>62</v>
      </c>
      <c r="M203" s="6">
        <v>337</v>
      </c>
      <c r="O203" s="5" t="str">
        <f t="shared" si="61"/>
        <v>CELTA GE</v>
      </c>
      <c r="P203" s="65">
        <f t="shared" si="73"/>
        <v>31.8</v>
      </c>
      <c r="Q203" s="65">
        <f t="shared" si="63"/>
        <v>30.8</v>
      </c>
      <c r="R203" s="65">
        <f t="shared" si="64"/>
        <v>16</v>
      </c>
      <c r="S203" s="65">
        <f t="shared" si="65"/>
        <v>16.899999999999999</v>
      </c>
      <c r="T203" s="65">
        <f t="shared" si="66"/>
        <v>83</v>
      </c>
      <c r="U203" s="65">
        <f t="shared" si="67"/>
        <v>15.5</v>
      </c>
      <c r="V203" s="65">
        <f t="shared" si="68"/>
        <v>21</v>
      </c>
      <c r="W203" s="65">
        <f t="shared" si="69"/>
        <v>42</v>
      </c>
      <c r="X203" s="65">
        <f t="shared" si="70"/>
        <v>18</v>
      </c>
      <c r="Y203" s="65">
        <f t="shared" si="71"/>
        <v>0</v>
      </c>
      <c r="Z203" s="65">
        <f t="shared" si="71"/>
        <v>62</v>
      </c>
      <c r="AA203" s="6">
        <f t="shared" si="74"/>
        <v>337</v>
      </c>
      <c r="AB203" s="32">
        <f t="shared" si="72"/>
        <v>6.6555526617543184E-3</v>
      </c>
    </row>
    <row r="204" spans="1:28">
      <c r="A204" s="5" t="s">
        <v>498</v>
      </c>
      <c r="B204" s="6">
        <v>14.333333333333334</v>
      </c>
      <c r="C204" s="6">
        <v>15.333333333333334</v>
      </c>
      <c r="D204" s="6">
        <v>26.666666666666668</v>
      </c>
      <c r="E204" s="6">
        <v>20.333333333333332</v>
      </c>
      <c r="F204" s="6">
        <v>25.166666666666668</v>
      </c>
      <c r="G204" s="6">
        <v>30.166666666666668</v>
      </c>
      <c r="H204" s="6">
        <v>31</v>
      </c>
      <c r="I204" s="6">
        <v>37.333333333333336</v>
      </c>
      <c r="J204" s="6">
        <v>27.015000000000001</v>
      </c>
      <c r="K204" s="6">
        <v>24.088333333333331</v>
      </c>
      <c r="L204" s="6">
        <v>52.002333333333333</v>
      </c>
      <c r="M204" s="6">
        <v>303.43900000000002</v>
      </c>
      <c r="O204" s="5" t="str">
        <f t="shared" si="61"/>
        <v xml:space="preserve">CCA LTDA </v>
      </c>
      <c r="P204" s="65">
        <f t="shared" si="73"/>
        <v>14.333333333333334</v>
      </c>
      <c r="Q204" s="65">
        <f t="shared" si="63"/>
        <v>15.333333333333334</v>
      </c>
      <c r="R204" s="65">
        <f t="shared" si="64"/>
        <v>26.666666666666668</v>
      </c>
      <c r="S204" s="65">
        <f t="shared" si="65"/>
        <v>20.333333333333332</v>
      </c>
      <c r="T204" s="65">
        <f t="shared" si="66"/>
        <v>25.166666666666668</v>
      </c>
      <c r="U204" s="65">
        <f t="shared" si="67"/>
        <v>30.166666666666668</v>
      </c>
      <c r="V204" s="65">
        <f t="shared" si="68"/>
        <v>31</v>
      </c>
      <c r="W204" s="65">
        <f t="shared" si="69"/>
        <v>37.333333333333336</v>
      </c>
      <c r="X204" s="65">
        <f t="shared" si="70"/>
        <v>27.015000000000001</v>
      </c>
      <c r="Y204" s="65">
        <f t="shared" si="71"/>
        <v>24.088333333333331</v>
      </c>
      <c r="Z204" s="65">
        <f t="shared" si="71"/>
        <v>52.002333333333333</v>
      </c>
      <c r="AA204" s="6">
        <f t="shared" si="74"/>
        <v>303.43900000000002</v>
      </c>
      <c r="AB204" s="32">
        <f t="shared" si="72"/>
        <v>5.9927425641841808E-3</v>
      </c>
    </row>
    <row r="205" spans="1:28">
      <c r="A205" s="5" t="s">
        <v>88</v>
      </c>
      <c r="B205" s="6">
        <v>24</v>
      </c>
      <c r="C205" s="6">
        <v>22.7</v>
      </c>
      <c r="D205" s="6">
        <v>12.5</v>
      </c>
      <c r="E205" s="6">
        <v>83</v>
      </c>
      <c r="F205" s="6">
        <v>74.13333333333334</v>
      </c>
      <c r="G205" s="6"/>
      <c r="H205" s="6">
        <v>36.4</v>
      </c>
      <c r="I205" s="6"/>
      <c r="J205" s="6">
        <v>10.004999999999999</v>
      </c>
      <c r="K205" s="6">
        <v>15.007</v>
      </c>
      <c r="L205" s="6"/>
      <c r="M205" s="6">
        <v>277.74533333333335</v>
      </c>
      <c r="O205" s="5" t="str">
        <f t="shared" si="61"/>
        <v>FIBA S.A.S.</v>
      </c>
      <c r="P205" s="65">
        <f t="shared" si="73"/>
        <v>24</v>
      </c>
      <c r="Q205" s="65">
        <f t="shared" si="63"/>
        <v>22.7</v>
      </c>
      <c r="R205" s="65">
        <f t="shared" si="64"/>
        <v>12.5</v>
      </c>
      <c r="S205" s="65">
        <f t="shared" si="65"/>
        <v>83</v>
      </c>
      <c r="T205" s="65">
        <f t="shared" si="66"/>
        <v>74.13333333333334</v>
      </c>
      <c r="U205" s="65">
        <f t="shared" si="67"/>
        <v>0</v>
      </c>
      <c r="V205" s="65">
        <f t="shared" si="68"/>
        <v>36.4</v>
      </c>
      <c r="W205" s="65">
        <f t="shared" si="69"/>
        <v>0</v>
      </c>
      <c r="X205" s="65">
        <f t="shared" si="70"/>
        <v>10.004999999999999</v>
      </c>
      <c r="Y205" s="65">
        <f t="shared" si="71"/>
        <v>15.007</v>
      </c>
      <c r="Z205" s="65">
        <f t="shared" si="71"/>
        <v>0</v>
      </c>
      <c r="AA205" s="6">
        <f t="shared" si="74"/>
        <v>277.74533333333335</v>
      </c>
      <c r="AB205" s="32">
        <f t="shared" si="72"/>
        <v>5.4853076930460156E-3</v>
      </c>
    </row>
    <row r="206" spans="1:28">
      <c r="A206" s="5" t="s">
        <v>276</v>
      </c>
      <c r="B206" s="6"/>
      <c r="C206" s="6">
        <v>0</v>
      </c>
      <c r="D206" s="6"/>
      <c r="E206" s="6"/>
      <c r="F206" s="6">
        <v>75.3</v>
      </c>
      <c r="G206" s="6">
        <v>73.883333333333326</v>
      </c>
      <c r="H206" s="6">
        <v>84.5</v>
      </c>
      <c r="I206" s="6">
        <v>20.009</v>
      </c>
      <c r="J206" s="6">
        <v>5</v>
      </c>
      <c r="K206" s="6"/>
      <c r="L206" s="6"/>
      <c r="M206" s="6">
        <v>258.69233333333335</v>
      </c>
      <c r="O206" s="5" t="str">
        <f t="shared" si="61"/>
        <v>SANAR S.A.</v>
      </c>
      <c r="P206" s="65">
        <f t="shared" si="73"/>
        <v>0</v>
      </c>
      <c r="Q206" s="65">
        <f t="shared" si="63"/>
        <v>0</v>
      </c>
      <c r="R206" s="65">
        <f t="shared" si="64"/>
        <v>0</v>
      </c>
      <c r="S206" s="65">
        <f t="shared" si="65"/>
        <v>0</v>
      </c>
      <c r="T206" s="65">
        <f t="shared" si="66"/>
        <v>75.3</v>
      </c>
      <c r="U206" s="65">
        <f t="shared" si="67"/>
        <v>73.883333333333326</v>
      </c>
      <c r="V206" s="65">
        <f t="shared" si="68"/>
        <v>84.5</v>
      </c>
      <c r="W206" s="65">
        <f t="shared" si="69"/>
        <v>20.009</v>
      </c>
      <c r="X206" s="65">
        <f t="shared" si="70"/>
        <v>5</v>
      </c>
      <c r="Y206" s="65">
        <f t="shared" si="71"/>
        <v>0</v>
      </c>
      <c r="Z206" s="65">
        <f t="shared" si="71"/>
        <v>0</v>
      </c>
      <c r="AA206" s="6">
        <f t="shared" si="74"/>
        <v>258.69233333333335</v>
      </c>
      <c r="AB206" s="32">
        <f t="shared" si="72"/>
        <v>5.1090220999765647E-3</v>
      </c>
    </row>
    <row r="207" spans="1:28">
      <c r="A207" s="5" t="s">
        <v>94</v>
      </c>
      <c r="B207" s="6">
        <v>18.100000000000001</v>
      </c>
      <c r="C207" s="6"/>
      <c r="D207" s="6"/>
      <c r="E207" s="6">
        <v>52.133333333333333</v>
      </c>
      <c r="F207" s="6">
        <v>52.3</v>
      </c>
      <c r="G207" s="6">
        <v>38.283333333333331</v>
      </c>
      <c r="H207" s="6">
        <v>24.133333333333333</v>
      </c>
      <c r="I207" s="6"/>
      <c r="J207" s="6">
        <v>1.6</v>
      </c>
      <c r="K207" s="6">
        <v>7.4</v>
      </c>
      <c r="L207" s="6">
        <v>35.007166666666663</v>
      </c>
      <c r="M207" s="6">
        <v>228.95716666666664</v>
      </c>
      <c r="O207" s="5" t="str">
        <f t="shared" si="61"/>
        <v>FUMINORTE</v>
      </c>
      <c r="P207" s="65">
        <f t="shared" si="73"/>
        <v>18.100000000000001</v>
      </c>
      <c r="Q207" s="65">
        <f t="shared" si="63"/>
        <v>0</v>
      </c>
      <c r="R207" s="65">
        <f t="shared" si="64"/>
        <v>0</v>
      </c>
      <c r="S207" s="65">
        <f t="shared" si="65"/>
        <v>52.133333333333333</v>
      </c>
      <c r="T207" s="65">
        <f t="shared" si="66"/>
        <v>52.3</v>
      </c>
      <c r="U207" s="65">
        <f t="shared" si="67"/>
        <v>38.283333333333331</v>
      </c>
      <c r="V207" s="65">
        <f t="shared" si="68"/>
        <v>24.133333333333333</v>
      </c>
      <c r="W207" s="65">
        <f t="shared" si="69"/>
        <v>0</v>
      </c>
      <c r="X207" s="65">
        <f t="shared" si="70"/>
        <v>1.6</v>
      </c>
      <c r="Y207" s="65">
        <f t="shared" si="71"/>
        <v>7.4</v>
      </c>
      <c r="Z207" s="65">
        <f t="shared" si="71"/>
        <v>35.007166666666663</v>
      </c>
      <c r="AA207" s="6">
        <f t="shared" si="74"/>
        <v>228.95716666666664</v>
      </c>
      <c r="AB207" s="32">
        <f t="shared" si="72"/>
        <v>4.5217699704334135E-3</v>
      </c>
    </row>
    <row r="208" spans="1:28">
      <c r="A208" s="5" t="s">
        <v>499</v>
      </c>
      <c r="B208" s="6">
        <v>4</v>
      </c>
      <c r="C208" s="6">
        <v>21</v>
      </c>
      <c r="D208" s="6">
        <v>1</v>
      </c>
      <c r="E208" s="6">
        <v>20</v>
      </c>
      <c r="F208" s="6">
        <v>41.584166666666675</v>
      </c>
      <c r="G208" s="6">
        <v>26</v>
      </c>
      <c r="H208" s="6">
        <v>50</v>
      </c>
      <c r="I208" s="6">
        <v>22.009166666666665</v>
      </c>
      <c r="J208" s="6"/>
      <c r="K208" s="6">
        <v>40</v>
      </c>
      <c r="L208" s="6">
        <v>1.0166666666666666</v>
      </c>
      <c r="M208" s="6">
        <v>226.61</v>
      </c>
      <c r="O208" s="5" t="str">
        <f t="shared" si="61"/>
        <v>FAAC S.A.S.</v>
      </c>
      <c r="P208" s="65">
        <f t="shared" si="73"/>
        <v>4</v>
      </c>
      <c r="Q208" s="65">
        <f t="shared" si="63"/>
        <v>21</v>
      </c>
      <c r="R208" s="65">
        <f t="shared" si="64"/>
        <v>1</v>
      </c>
      <c r="S208" s="65">
        <f t="shared" si="65"/>
        <v>20</v>
      </c>
      <c r="T208" s="65">
        <f t="shared" si="66"/>
        <v>41.584166666666675</v>
      </c>
      <c r="U208" s="65">
        <f t="shared" si="67"/>
        <v>26</v>
      </c>
      <c r="V208" s="65">
        <f t="shared" si="68"/>
        <v>50</v>
      </c>
      <c r="W208" s="65">
        <f t="shared" si="69"/>
        <v>22.009166666666665</v>
      </c>
      <c r="X208" s="65">
        <f t="shared" si="70"/>
        <v>0</v>
      </c>
      <c r="Y208" s="65">
        <f t="shared" si="71"/>
        <v>40</v>
      </c>
      <c r="Z208" s="65">
        <f t="shared" si="71"/>
        <v>1.0166666666666666</v>
      </c>
      <c r="AA208" s="6">
        <f t="shared" si="74"/>
        <v>226.61</v>
      </c>
      <c r="AB208" s="32">
        <f t="shared" si="72"/>
        <v>4.4754148032051817E-3</v>
      </c>
    </row>
    <row r="209" spans="1:28">
      <c r="A209" s="5" t="s">
        <v>101</v>
      </c>
      <c r="B209" s="6">
        <v>12.55</v>
      </c>
      <c r="C209" s="6">
        <v>78.666666666666657</v>
      </c>
      <c r="D209" s="6">
        <v>90</v>
      </c>
      <c r="E209" s="6"/>
      <c r="F209" s="6"/>
      <c r="G209" s="6"/>
      <c r="H209" s="6"/>
      <c r="I209" s="6"/>
      <c r="J209" s="6"/>
      <c r="K209" s="6"/>
      <c r="L209" s="6"/>
      <c r="M209" s="6">
        <v>181.21666666666664</v>
      </c>
      <c r="O209" s="5" t="str">
        <f t="shared" si="61"/>
        <v>HELICE</v>
      </c>
      <c r="P209" s="65">
        <f t="shared" si="73"/>
        <v>12.55</v>
      </c>
      <c r="Q209" s="65">
        <f t="shared" si="63"/>
        <v>78.666666666666657</v>
      </c>
      <c r="R209" s="65">
        <f t="shared" si="64"/>
        <v>90</v>
      </c>
      <c r="S209" s="65">
        <f t="shared" si="65"/>
        <v>0</v>
      </c>
      <c r="T209" s="65">
        <f t="shared" si="66"/>
        <v>0</v>
      </c>
      <c r="U209" s="65">
        <f t="shared" si="67"/>
        <v>0</v>
      </c>
      <c r="V209" s="65">
        <f t="shared" si="68"/>
        <v>0</v>
      </c>
      <c r="W209" s="65">
        <f t="shared" si="69"/>
        <v>0</v>
      </c>
      <c r="X209" s="65">
        <f t="shared" si="70"/>
        <v>0</v>
      </c>
      <c r="Y209" s="65">
        <f t="shared" si="71"/>
        <v>0</v>
      </c>
      <c r="Z209" s="65">
        <f t="shared" si="71"/>
        <v>0</v>
      </c>
      <c r="AA209" s="6">
        <f t="shared" si="74"/>
        <v>181.21666666666664</v>
      </c>
      <c r="AB209" s="32">
        <f t="shared" si="72"/>
        <v>3.5789230510017158E-3</v>
      </c>
    </row>
    <row r="210" spans="1:28">
      <c r="A210" s="5" t="s">
        <v>282</v>
      </c>
      <c r="B210" s="6"/>
      <c r="C210" s="6">
        <v>8</v>
      </c>
      <c r="D210" s="6"/>
      <c r="E210" s="6">
        <v>8</v>
      </c>
      <c r="F210" s="6">
        <v>35</v>
      </c>
      <c r="G210" s="6">
        <v>48</v>
      </c>
      <c r="H210" s="6">
        <v>39</v>
      </c>
      <c r="I210" s="6"/>
      <c r="J210" s="6">
        <v>10</v>
      </c>
      <c r="K210" s="6">
        <v>2</v>
      </c>
      <c r="L210" s="6">
        <v>12</v>
      </c>
      <c r="M210" s="6">
        <v>162</v>
      </c>
      <c r="O210" s="5" t="str">
        <f t="shared" si="61"/>
        <v>SAAC</v>
      </c>
      <c r="P210" s="65">
        <f t="shared" si="73"/>
        <v>0</v>
      </c>
      <c r="Q210" s="65">
        <f t="shared" si="63"/>
        <v>8</v>
      </c>
      <c r="R210" s="65">
        <f t="shared" si="64"/>
        <v>0</v>
      </c>
      <c r="S210" s="65">
        <f t="shared" si="65"/>
        <v>8</v>
      </c>
      <c r="T210" s="65">
        <f t="shared" si="66"/>
        <v>35</v>
      </c>
      <c r="U210" s="65">
        <f t="shared" si="67"/>
        <v>48</v>
      </c>
      <c r="V210" s="65">
        <f t="shared" si="68"/>
        <v>39</v>
      </c>
      <c r="W210" s="65">
        <f t="shared" si="69"/>
        <v>0</v>
      </c>
      <c r="X210" s="65">
        <f t="shared" si="70"/>
        <v>10</v>
      </c>
      <c r="Y210" s="65">
        <f t="shared" si="71"/>
        <v>2</v>
      </c>
      <c r="Z210" s="65">
        <f t="shared" si="71"/>
        <v>12</v>
      </c>
      <c r="AA210" s="6">
        <f t="shared" si="74"/>
        <v>162</v>
      </c>
      <c r="AB210" s="32">
        <f t="shared" si="72"/>
        <v>3.19940513710445E-3</v>
      </c>
    </row>
    <row r="211" spans="1:28">
      <c r="A211" s="5" t="s">
        <v>163</v>
      </c>
      <c r="B211" s="6">
        <v>18.166666666666668</v>
      </c>
      <c r="C211" s="6">
        <v>0</v>
      </c>
      <c r="D211" s="6"/>
      <c r="E211" s="6"/>
      <c r="F211" s="6"/>
      <c r="G211" s="6">
        <v>14.083333333333334</v>
      </c>
      <c r="H211" s="6">
        <v>23.5</v>
      </c>
      <c r="I211" s="6">
        <v>26.004999999999999</v>
      </c>
      <c r="J211" s="6">
        <v>20.001666666666665</v>
      </c>
      <c r="K211" s="6"/>
      <c r="L211" s="6"/>
      <c r="M211" s="6">
        <v>101.75666666666666</v>
      </c>
      <c r="O211" s="5" t="str">
        <f t="shared" si="61"/>
        <v>ECO</v>
      </c>
      <c r="P211" s="65">
        <f t="shared" si="73"/>
        <v>18.166666666666668</v>
      </c>
      <c r="Q211" s="65">
        <f t="shared" si="63"/>
        <v>0</v>
      </c>
      <c r="R211" s="65">
        <f t="shared" si="64"/>
        <v>0</v>
      </c>
      <c r="S211" s="65">
        <f t="shared" si="65"/>
        <v>0</v>
      </c>
      <c r="T211" s="65">
        <f t="shared" si="66"/>
        <v>0</v>
      </c>
      <c r="U211" s="65">
        <f t="shared" si="67"/>
        <v>14.083333333333334</v>
      </c>
      <c r="V211" s="65">
        <f t="shared" si="68"/>
        <v>23.5</v>
      </c>
      <c r="W211" s="65">
        <f t="shared" si="69"/>
        <v>26.004999999999999</v>
      </c>
      <c r="X211" s="65">
        <f t="shared" si="70"/>
        <v>20.001666666666665</v>
      </c>
      <c r="Y211" s="65">
        <f t="shared" si="71"/>
        <v>0</v>
      </c>
      <c r="Z211" s="65">
        <f t="shared" si="71"/>
        <v>0</v>
      </c>
      <c r="AA211" s="6">
        <f t="shared" si="74"/>
        <v>101.75666666666666</v>
      </c>
      <c r="AB211" s="32">
        <f t="shared" si="72"/>
        <v>2.0096345806664101E-3</v>
      </c>
    </row>
    <row r="212" spans="1:28" ht="15">
      <c r="A212" s="5" t="s">
        <v>421</v>
      </c>
      <c r="B212" s="6">
        <v>4050.1300000000006</v>
      </c>
      <c r="C212" s="6">
        <v>4043.6583333333338</v>
      </c>
      <c r="D212" s="6">
        <v>3441.6483333333331</v>
      </c>
      <c r="E212" s="6">
        <v>4277.2049999999999</v>
      </c>
      <c r="F212" s="6">
        <v>5232.4736666666668</v>
      </c>
      <c r="G212" s="6">
        <v>6967.0846666666675</v>
      </c>
      <c r="H212" s="6">
        <v>7337.969000000001</v>
      </c>
      <c r="I212" s="6">
        <v>4212.4999999999991</v>
      </c>
      <c r="J212" s="6">
        <v>3334.4108333333329</v>
      </c>
      <c r="K212" s="6">
        <v>3761.148000000001</v>
      </c>
      <c r="L212" s="6">
        <v>3976.1848333333337</v>
      </c>
      <c r="M212" s="6">
        <v>50634.412666666671</v>
      </c>
      <c r="O212" s="46" t="s">
        <v>421</v>
      </c>
      <c r="P212" s="46">
        <f>SUM(P179:P211)</f>
        <v>4050.1300000000006</v>
      </c>
      <c r="Q212" s="46">
        <f t="shared" ref="Q212:AA212" si="75">SUM(Q179:Q211)</f>
        <v>4043.6583333333333</v>
      </c>
      <c r="R212" s="46">
        <f t="shared" si="75"/>
        <v>3441.6483333333331</v>
      </c>
      <c r="S212" s="46">
        <f t="shared" si="75"/>
        <v>4277.2049999999999</v>
      </c>
      <c r="T212" s="46">
        <f t="shared" si="75"/>
        <v>5232.4736666666658</v>
      </c>
      <c r="U212" s="46">
        <f t="shared" si="75"/>
        <v>6967.0846666666675</v>
      </c>
      <c r="V212" s="46">
        <f t="shared" si="75"/>
        <v>7337.969000000001</v>
      </c>
      <c r="W212" s="46">
        <f t="shared" si="75"/>
        <v>4212.5</v>
      </c>
      <c r="X212" s="46">
        <f t="shared" si="75"/>
        <v>3334.4108333333338</v>
      </c>
      <c r="Y212" s="46">
        <f t="shared" si="75"/>
        <v>3761.148000000001</v>
      </c>
      <c r="Z212" s="46">
        <f t="shared" si="75"/>
        <v>3976.1848333333346</v>
      </c>
      <c r="AA212" s="46">
        <f t="shared" si="75"/>
        <v>50634.412666666678</v>
      </c>
      <c r="AB212" s="47">
        <f t="shared" si="72"/>
        <v>1</v>
      </c>
    </row>
  </sheetData>
  <sortState xmlns:xlrd2="http://schemas.microsoft.com/office/spreadsheetml/2017/richdata2" ref="O141:O171">
    <sortCondition ref="O141:O171"/>
  </sortState>
  <pageMargins left="0.7" right="0.7" top="0.75" bottom="0.75" header="0.3" footer="0.3"/>
  <drawing r:id="rId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Aviación Agrícola</Tema>
    <Vigencia xmlns="ae949776-4767-4226-814a-711baaeeb010">2024</Vigencia>
    <Dependencia xmlns="ae949776-4767-4226-814a-711baaeeb010">Transporte Aéreo</Dependencia>
    <Orden xmlns="ae949776-4767-4226-814a-711baaeeb010">16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9031388C-53E5-4339-9679-5140F543454F}"/>
</file>

<file path=customXml/itemProps2.xml><?xml version="1.0" encoding="utf-8"?>
<ds:datastoreItem xmlns:ds="http://schemas.openxmlformats.org/officeDocument/2006/customXml" ds:itemID="{D8B19216-CB2A-447C-B28E-E69866CF8333}"/>
</file>

<file path=customXml/itemProps3.xml><?xml version="1.0" encoding="utf-8"?>
<ds:datastoreItem xmlns:ds="http://schemas.openxmlformats.org/officeDocument/2006/customXml" ds:itemID="{88994CDA-03E6-4CD0-9397-217FFE1336B0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Bd (2)</vt:lpstr>
      <vt:lpstr>Boletin Mensual</vt:lpstr>
      <vt:lpstr>Instructivo y Glosario</vt:lpstr>
      <vt:lpstr>Contenido</vt:lpstr>
      <vt:lpstr>Metadatos</vt:lpstr>
      <vt:lpstr>1. Vuelos-Horas-Hectareas</vt:lpstr>
      <vt:lpstr>2. Tipo de Cultivo</vt:lpstr>
      <vt:lpstr>3. Municipio - Pista</vt:lpstr>
      <vt:lpstr>4. Tipo de Equipo y Empresa</vt:lpstr>
      <vt:lpstr>Basededatos</vt:lpstr>
      <vt:lpstr>Entradas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Aviación Agricola Noviembre 2024</dc:title>
  <dc:creator>Mabel Xiomara Rojas Novoa</dc:creator>
  <cp:lastModifiedBy>John Alexander Galvis Gonzalez</cp:lastModifiedBy>
  <dcterms:created xsi:type="dcterms:W3CDTF">2024-08-12T15:59:11Z</dcterms:created>
  <dcterms:modified xsi:type="dcterms:W3CDTF">2025-02-20T17:08:29Z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